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st00\redirect.V6\t-matsui29\Desktop\"/>
    </mc:Choice>
  </mc:AlternateContent>
  <workbookProtection workbookAlgorithmName="SHA-512" workbookHashValue="ooispwLFcqq6tSBXyAanWqp6JvEfiFkNePFZwffmDodgZzACfFVPfvGlepXPNBg2tjPdpH+0ITjd4A8T//6EIw==" workbookSaltValue="++yhc9ZAas8eSzB9rtDS2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<sst xmlns="http://schemas.openxmlformats.org/spreadsheetml/2006/main" count="320" uniqueCount="118">
  <si>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</si>
  <si>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</si>
  <si>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</si>
  <si>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</si>
  <si>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</si>
  <si>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</si>
  <si>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</si>
  <si>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</si>
  <si>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</si>
  <si>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</si>
  <si>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</si>
  <si>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</si>
  <si>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</si>
  <si>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</si>
  <si>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</si>
  <si>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</si>
  <si>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</si>
  <si>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</si>
  <si>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</si>
  <si>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</si>
  <si>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</si>
  <si>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</si>
  <si>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</si>
  <si>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</si>
  <si>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</si>
  <si>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</si>
  <si>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</si>
  <si>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</si>
  <si>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</si>
  <si>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</si>
  <si>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</si>
  <si>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</si>
  <si>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</si>
  <si>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</si>
  <si>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</si>
  <si>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</si>
  <si>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</si>
  <si>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</si>
  <si>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</si>
  <si>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</si>
  <si>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</si>
  <si>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</si>
  <si>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</si>
  <si>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</si>
  <si>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</si>
  <si>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</si>
  <si>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</si>
  <si>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</si>
  <si>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</si>
  <si>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</si>
  <si>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</si>
  <si>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</si>
  <si>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</si>
  <si>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</si>
  <si>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</si>
  <si>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</si>
  <si>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</si>
  <si>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</si>
  <si>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</si>
  <si>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</si>
  <si>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</si>
  <si>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</si>
  <si>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</si>
  <si>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</si>
  <si>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</si>
  <si>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</si>
  <si>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</si>
  <si>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</si>
  <si>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</si>
  <si>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</si>
  <si>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</si>
  <si>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</si>
  <si>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</si>
  <si>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</si>
  <si>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</si>
  <si>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</si>
  <si>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</si>
  <si>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</si>
  <si>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</si>
  <si>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</si>
  <si>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</si>
  <si>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</si>
  <si>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</si>
  <si>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</si>
  <si>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</si>
  <si>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</si>
  <si>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</si>
  <si>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</si>
  <si>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</si>
  <si>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</si>
  <si>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</si>
  <si>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</si>
  <si>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</si>
  <si>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</si>
  <si>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</si>
  <si>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</si>
  <si>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</si>
  <si>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</si>
  <si>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</si>
  <si>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</si>
  <si>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</si>
  <si>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</si>
  <si>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</si>
  <si>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</si>
  <si>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</si>
  <si>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</si>
  <si>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</si>
  <si>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</si>
  <si>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</si>
  <si>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</si>
  <si>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</si>
  <si>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</si>
  <si>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</si>
  <si>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</si>
  <si>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</si>
  <si>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今後10年間の下水道事業経営について、収入面では、平成21年以降使用料の改定が行われておらず、現状のままでは将来の事業経営に支障をきたすため、今後数年ごとに事業の進捗状況と照らし合わせながら、使用料改定の検討を行う必要がある。支出については、概成に向けた整備途上であるため、今後しばらくは建設投資を続けていく予定である。また、過去に建設した管渠の更新や老朽化状況によっては更なる投資が必要となるため、支出が大幅に増加する。
　このような財政的に不安定な状況が続くなか、下水道事業は今後も社会インフラとして安定したサービスを提供していく必要がある。
　このため、今後一層の経費節減や定期的な使用料の見直し等を行うことで、将来に渡り持続可能な下水道サービスを提供していく。</t>
    <rPh sb="108" eb="110">
      <t>ヒツヨウ</t>
    </rPh>
    <rPh sb="295" eb="298">
      <t>シヨウリョウ</t>
    </rPh>
    <rPh sb="313" eb="314">
      <t>ワタ</t>
    </rPh>
    <phoneticPr fontId="4"/>
  </si>
  <si>
    <r>
      <t>　本市の公共下水道事業は、令和2年度から企業会計に移行した。このため、令和元年度までの特別会計と比較するデータは無い。
　①経常収支比率は良好な数値を示しているが、これは基準外の一般会計繰入金に依存しているためである。今後、収益構造の改善が必要である。
　②累積欠損比率は、累積欠損金が無いため、比率が算出されない。今後も累積欠損金が生じないよう経営する。
　③流動比率は、類似団体と比較して低い。これは、建設改良目的で発行した企業債の償還金が多いことが考えられる。
　④企業債残高対事業規模比率は、明確な数値基準が示されていない。企業債は、ここ数年新規借入額を上回る額を償還しており、企業債残高の圧縮に努めている。
　</t>
    </r>
    <r>
      <rPr>
        <sz val="11"/>
        <rFont val="ＭＳ ゴシック"/>
        <family val="3"/>
        <charset val="128"/>
      </rPr>
      <t>⑤経費回収率は、類似団体平均より大幅に低い。これは、使用料収入で経費を賄うことができず、基準外の一般会計繰入金に依存しているためである。</t>
    </r>
    <r>
      <rPr>
        <sz val="11"/>
        <color rgb="FFFF0000"/>
        <rFont val="ＭＳ ゴシック"/>
        <family val="3"/>
        <charset val="128"/>
      </rPr>
      <t xml:space="preserve">
　</t>
    </r>
    <r>
      <rPr>
        <sz val="11"/>
        <rFont val="ＭＳ ゴシック"/>
        <family val="3"/>
        <charset val="128"/>
      </rPr>
      <t>⑥汚水処理原価は、類似団体平均値と比べると低い。昭和61年の事業着手から年数が経過しておらず、管渠が比較的健全であることから、維持管理に要する金額が少ないことが考えられる。</t>
    </r>
    <r>
      <rPr>
        <sz val="11"/>
        <color rgb="FFFF0000"/>
        <rFont val="ＭＳ ゴシック"/>
        <family val="3"/>
        <charset val="128"/>
      </rPr>
      <t xml:space="preserve">
　</t>
    </r>
    <r>
      <rPr>
        <sz val="11"/>
        <rFont val="ＭＳ ゴシック"/>
        <family val="3"/>
        <charset val="128"/>
      </rPr>
      <t>⑦施設利用率は、該当施設が無いため、比率が算出されない。</t>
    </r>
    <r>
      <rPr>
        <sz val="11"/>
        <color rgb="FFFF0000"/>
        <rFont val="ＭＳ ゴシック"/>
        <family val="3"/>
        <charset val="128"/>
      </rPr>
      <t xml:space="preserve">
　</t>
    </r>
    <r>
      <rPr>
        <sz val="11"/>
        <rFont val="ＭＳ ゴシック"/>
        <family val="3"/>
        <charset val="128"/>
      </rPr>
      <t>⑧水洗化率は、類似団体平均値とほぼ同数値である。本数値は、年々上昇しており、引き続き接続率の向上に努める。</t>
    </r>
    <rPh sb="1" eb="3">
      <t>ホンシ</t>
    </rPh>
    <rPh sb="4" eb="9">
      <t>コウキョウゲスイドウ</t>
    </rPh>
    <rPh sb="9" eb="11">
      <t>ジギョウ</t>
    </rPh>
    <rPh sb="13" eb="15">
      <t>レイワ</t>
    </rPh>
    <rPh sb="16" eb="18">
      <t>ネンド</t>
    </rPh>
    <rPh sb="20" eb="22">
      <t>キギョウ</t>
    </rPh>
    <rPh sb="22" eb="24">
      <t>カイケイ</t>
    </rPh>
    <rPh sb="25" eb="27">
      <t>イコウ</t>
    </rPh>
    <rPh sb="35" eb="37">
      <t>レイワ</t>
    </rPh>
    <rPh sb="37" eb="39">
      <t>ガンネン</t>
    </rPh>
    <rPh sb="39" eb="40">
      <t>ド</t>
    </rPh>
    <rPh sb="43" eb="47">
      <t>トクベツカイケイ</t>
    </rPh>
    <rPh sb="48" eb="50">
      <t>ヒカク</t>
    </rPh>
    <rPh sb="56" eb="57">
      <t>ナ</t>
    </rPh>
    <rPh sb="62" eb="68">
      <t>ケイジョウシュウシヒリツ</t>
    </rPh>
    <rPh sb="69" eb="71">
      <t>リョウコウ</t>
    </rPh>
    <rPh sb="72" eb="74">
      <t>スウチ</t>
    </rPh>
    <rPh sb="75" eb="76">
      <t>シメ</t>
    </rPh>
    <rPh sb="85" eb="88">
      <t>キジュンガイ</t>
    </rPh>
    <rPh sb="89" eb="93">
      <t>イッパンカイケイ</t>
    </rPh>
    <rPh sb="97" eb="99">
      <t>イゾン</t>
    </rPh>
    <rPh sb="109" eb="111">
      <t>コンゴ</t>
    </rPh>
    <rPh sb="112" eb="116">
      <t>シュウエキコウゾウ</t>
    </rPh>
    <rPh sb="117" eb="119">
      <t>カイゼン</t>
    </rPh>
    <rPh sb="120" eb="122">
      <t>ヒツヨウ</t>
    </rPh>
    <rPh sb="129" eb="135">
      <t>ルイセキケッソンヒリツ</t>
    </rPh>
    <rPh sb="143" eb="144">
      <t>ナ</t>
    </rPh>
    <rPh sb="148" eb="150">
      <t>ヒリツ</t>
    </rPh>
    <rPh sb="151" eb="153">
      <t>サンシュツ</t>
    </rPh>
    <rPh sb="158" eb="160">
      <t>コンゴ</t>
    </rPh>
    <rPh sb="161" eb="166">
      <t>ルイセキケッソンキン</t>
    </rPh>
    <rPh sb="167" eb="168">
      <t>ショウ</t>
    </rPh>
    <rPh sb="173" eb="175">
      <t>ケイエイ</t>
    </rPh>
    <rPh sb="181" eb="185">
      <t>リュウドウヒリツ</t>
    </rPh>
    <rPh sb="187" eb="191">
      <t>ルイジダンタイ</t>
    </rPh>
    <rPh sb="192" eb="194">
      <t>ヒカク</t>
    </rPh>
    <rPh sb="196" eb="197">
      <t>ヒク</t>
    </rPh>
    <rPh sb="203" eb="207">
      <t>ケンセツカイリョウ</t>
    </rPh>
    <rPh sb="207" eb="209">
      <t>モクテキ</t>
    </rPh>
    <rPh sb="210" eb="212">
      <t>ハッコウ</t>
    </rPh>
    <rPh sb="222" eb="223">
      <t>オオ</t>
    </rPh>
    <rPh sb="227" eb="228">
      <t>カンガ</t>
    </rPh>
    <rPh sb="236" eb="239">
      <t>キギョウサイ</t>
    </rPh>
    <rPh sb="239" eb="241">
      <t>ザンダカ</t>
    </rPh>
    <rPh sb="241" eb="242">
      <t>タイ</t>
    </rPh>
    <rPh sb="242" eb="246">
      <t>ジギョウキボ</t>
    </rPh>
    <rPh sb="246" eb="248">
      <t>ヒリツ</t>
    </rPh>
    <rPh sb="253" eb="257">
      <t>スウチキジュン</t>
    </rPh>
    <rPh sb="258" eb="259">
      <t>シメ</t>
    </rPh>
    <rPh sb="266" eb="269">
      <t>キギョウサイ</t>
    </rPh>
    <rPh sb="273" eb="275">
      <t>スウネン</t>
    </rPh>
    <rPh sb="275" eb="279">
      <t>シンキカリイレ</t>
    </rPh>
    <rPh sb="279" eb="280">
      <t>ガク</t>
    </rPh>
    <rPh sb="281" eb="283">
      <t>ウワマワ</t>
    </rPh>
    <rPh sb="284" eb="285">
      <t>ガク</t>
    </rPh>
    <rPh sb="286" eb="288">
      <t>ショウカン</t>
    </rPh>
    <rPh sb="293" eb="296">
      <t>キギョウサイ</t>
    </rPh>
    <rPh sb="296" eb="298">
      <t>ザンダカ</t>
    </rPh>
    <rPh sb="299" eb="301">
      <t>アッシュク</t>
    </rPh>
    <rPh sb="302" eb="303">
      <t>ツト</t>
    </rPh>
    <rPh sb="311" eb="316">
      <t>ケイヒカイシュウリツ</t>
    </rPh>
    <rPh sb="318" eb="322">
      <t>ルイジダンタイ</t>
    </rPh>
    <rPh sb="322" eb="324">
      <t>ヘイキン</t>
    </rPh>
    <rPh sb="326" eb="328">
      <t>オオハバ</t>
    </rPh>
    <rPh sb="329" eb="330">
      <t>ヒク</t>
    </rPh>
    <rPh sb="336" eb="339">
      <t>シヨウリョウ</t>
    </rPh>
    <rPh sb="342" eb="344">
      <t>ケイヒ</t>
    </rPh>
    <rPh sb="345" eb="346">
      <t>マカナ</t>
    </rPh>
    <rPh sb="354" eb="357">
      <t>キジュンガイ</t>
    </rPh>
    <rPh sb="381" eb="387">
      <t>オスイショリゲンカ</t>
    </rPh>
    <rPh sb="389" eb="393">
      <t>ルイジダンタイ</t>
    </rPh>
    <rPh sb="393" eb="396">
      <t>ヘイキンチ</t>
    </rPh>
    <rPh sb="397" eb="398">
      <t>クラ</t>
    </rPh>
    <rPh sb="401" eb="402">
      <t>ヒク</t>
    </rPh>
    <rPh sb="404" eb="406">
      <t>ショウワ</t>
    </rPh>
    <rPh sb="408" eb="409">
      <t>ネン</t>
    </rPh>
    <rPh sb="410" eb="414">
      <t>ジギョウチャクシュ</t>
    </rPh>
    <rPh sb="469" eb="474">
      <t>シセツリヨウリツ</t>
    </rPh>
    <rPh sb="476" eb="478">
      <t>ガイトウ</t>
    </rPh>
    <rPh sb="478" eb="480">
      <t>シセツ</t>
    </rPh>
    <rPh sb="481" eb="482">
      <t>ナ</t>
    </rPh>
    <rPh sb="486" eb="488">
      <t>ヒリツ</t>
    </rPh>
    <rPh sb="489" eb="491">
      <t>サンシュツ</t>
    </rPh>
    <rPh sb="499" eb="503">
      <t>スイセンカリツ</t>
    </rPh>
    <rPh sb="505" eb="512">
      <t>ルイジダンタイヘイキンチ</t>
    </rPh>
    <rPh sb="515" eb="518">
      <t>ドウスウチ</t>
    </rPh>
    <rPh sb="522" eb="525">
      <t>ホンスウチ</t>
    </rPh>
    <rPh sb="527" eb="529">
      <t>ネンネン</t>
    </rPh>
    <rPh sb="529" eb="531">
      <t>ジョウショウ</t>
    </rPh>
    <rPh sb="536" eb="537">
      <t>ヒ</t>
    </rPh>
    <rPh sb="538" eb="539">
      <t>ツヅ</t>
    </rPh>
    <rPh sb="540" eb="543">
      <t>セツゾクリツ</t>
    </rPh>
    <rPh sb="544" eb="546">
      <t>コウジョウ</t>
    </rPh>
    <rPh sb="547" eb="548">
      <t>ツト</t>
    </rPh>
    <phoneticPr fontId="4"/>
  </si>
  <si>
    <t xml:space="preserve">　本市の資産は主に管渠であり、処理場等の施設はない。事業着手は昭和61年であるため、管渠の耐用年数が50年であることを踏まえると老朽化という段階ではない。
　マンホールポンプについては更新時期を迎えている施設が多いことなどから、令和3年度及び令和4年度の2カ年で甲斐市下水道事業ストックマネジメント計画を策定し、計画的な更新及び改修を考えていく。
</t>
    <rPh sb="1" eb="3">
      <t>ホンシ</t>
    </rPh>
    <rPh sb="119" eb="120">
      <t>オヨ</t>
    </rPh>
    <rPh sb="121" eb="123">
      <t>レイワ</t>
    </rPh>
    <rPh sb="124" eb="126">
      <t>ネンド</t>
    </rPh>
    <rPh sb="129" eb="130">
      <t>ネン</t>
    </rPh>
    <rPh sb="131" eb="134">
      <t>カイシ</t>
    </rPh>
    <rPh sb="134" eb="139">
      <t>ゲスイドウジギョウ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</si>
</sst>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FC4-43CD-A666-7A304E9AB00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8FC4-43CD-A666-7A304E9AB00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FA-4385-8558-83372C504A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61.51</c:v>
                </c:pt>
              </c:numCache>
            </c:numRef>
          </c:val>
          <c:smooth val="0"/>
          <c:extLst>
            <c:ext xmlns:c16="http://schemas.microsoft.com/office/drawing/2014/chart" uri="{C3380CC4-5D6E-409C-BE32-E72D297353CC}">
              <c16:uniqueId val="{00000001-C2FA-4385-8558-83372C504A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86.98</c:v>
                </c:pt>
              </c:numCache>
            </c:numRef>
          </c:val>
          <c:extLst>
            <c:ext xmlns:c16="http://schemas.microsoft.com/office/drawing/2014/chart" uri="{C3380CC4-5D6E-409C-BE32-E72D297353CC}">
              <c16:uniqueId val="{00000000-0B86-45D7-B885-FC4AF9410B5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85.82</c:v>
                </c:pt>
              </c:numCache>
            </c:numRef>
          </c:val>
          <c:smooth val="0"/>
          <c:extLst>
            <c:ext xmlns:c16="http://schemas.microsoft.com/office/drawing/2014/chart" uri="{C3380CC4-5D6E-409C-BE32-E72D297353CC}">
              <c16:uniqueId val="{00000001-0B86-45D7-B885-FC4AF9410B5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101.89</c:v>
                </c:pt>
              </c:numCache>
            </c:numRef>
          </c:val>
          <c:extLst>
            <c:ext xmlns:c16="http://schemas.microsoft.com/office/drawing/2014/chart" uri="{C3380CC4-5D6E-409C-BE32-E72D297353CC}">
              <c16:uniqueId val="{00000000-FFBD-4B04-86A5-31575041EA7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109.91</c:v>
                </c:pt>
              </c:numCache>
            </c:numRef>
          </c:val>
          <c:smooth val="0"/>
          <c:extLst>
            <c:ext xmlns:c16="http://schemas.microsoft.com/office/drawing/2014/chart" uri="{C3380CC4-5D6E-409C-BE32-E72D297353CC}">
              <c16:uniqueId val="{00000001-FFBD-4B04-86A5-31575041EA7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2.72</c:v>
                </c:pt>
              </c:numCache>
            </c:numRef>
          </c:val>
          <c:extLst>
            <c:ext xmlns:c16="http://schemas.microsoft.com/office/drawing/2014/chart" uri="{C3380CC4-5D6E-409C-BE32-E72D297353CC}">
              <c16:uniqueId val="{00000000-6B2E-4D7A-A475-C1E9873244C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15.29</c:v>
                </c:pt>
              </c:numCache>
            </c:numRef>
          </c:val>
          <c:smooth val="0"/>
          <c:extLst>
            <c:ext xmlns:c16="http://schemas.microsoft.com/office/drawing/2014/chart" uri="{C3380CC4-5D6E-409C-BE32-E72D297353CC}">
              <c16:uniqueId val="{00000001-6B2E-4D7A-A475-C1E9873244C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610-44BE-B23F-31AD4C5F403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0.11</c:v>
                </c:pt>
              </c:numCache>
            </c:numRef>
          </c:val>
          <c:smooth val="0"/>
          <c:extLst>
            <c:ext xmlns:c16="http://schemas.microsoft.com/office/drawing/2014/chart" uri="{C3380CC4-5D6E-409C-BE32-E72D297353CC}">
              <c16:uniqueId val="{00000001-6610-44BE-B23F-31AD4C5F403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2A3-4B15-AEE9-7BC9A6A5026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9.42</c:v>
                </c:pt>
              </c:numCache>
            </c:numRef>
          </c:val>
          <c:smooth val="0"/>
          <c:extLst>
            <c:ext xmlns:c16="http://schemas.microsoft.com/office/drawing/2014/chart" uri="{C3380CC4-5D6E-409C-BE32-E72D297353CC}">
              <c16:uniqueId val="{00000001-12A3-4B15-AEE9-7BC9A6A5026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23.71</c:v>
                </c:pt>
              </c:numCache>
            </c:numRef>
          </c:val>
          <c:extLst>
            <c:ext xmlns:c16="http://schemas.microsoft.com/office/drawing/2014/chart" uri="{C3380CC4-5D6E-409C-BE32-E72D297353CC}">
              <c16:uniqueId val="{00000000-9288-4959-8CAF-CD181C40397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47.61</c:v>
                </c:pt>
              </c:numCache>
            </c:numRef>
          </c:val>
          <c:smooth val="0"/>
          <c:extLst>
            <c:ext xmlns:c16="http://schemas.microsoft.com/office/drawing/2014/chart" uri="{C3380CC4-5D6E-409C-BE32-E72D297353CC}">
              <c16:uniqueId val="{00000001-9288-4959-8CAF-CD181C40397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1217.6099999999999</c:v>
                </c:pt>
              </c:numCache>
            </c:numRef>
          </c:val>
          <c:extLst>
            <c:ext xmlns:c16="http://schemas.microsoft.com/office/drawing/2014/chart" uri="{C3380CC4-5D6E-409C-BE32-E72D297353CC}">
              <c16:uniqueId val="{00000000-6129-46F0-8F57-5F4D13642D3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1092.22</c:v>
                </c:pt>
              </c:numCache>
            </c:numRef>
          </c:val>
          <c:smooth val="0"/>
          <c:extLst>
            <c:ext xmlns:c16="http://schemas.microsoft.com/office/drawing/2014/chart" uri="{C3380CC4-5D6E-409C-BE32-E72D297353CC}">
              <c16:uniqueId val="{00000001-6129-46F0-8F57-5F4D13642D3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62.71</c:v>
                </c:pt>
              </c:numCache>
            </c:numRef>
          </c:val>
          <c:extLst>
            <c:ext xmlns:c16="http://schemas.microsoft.com/office/drawing/2014/chart" uri="{C3380CC4-5D6E-409C-BE32-E72D297353CC}">
              <c16:uniqueId val="{00000000-3101-4A2E-B809-2ABAE1FB446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97.53</c:v>
                </c:pt>
              </c:numCache>
            </c:numRef>
          </c:val>
          <c:smooth val="0"/>
          <c:extLst>
            <c:ext xmlns:c16="http://schemas.microsoft.com/office/drawing/2014/chart" uri="{C3380CC4-5D6E-409C-BE32-E72D297353CC}">
              <c16:uniqueId val="{00000001-3101-4A2E-B809-2ABAE1FB446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147.33000000000001</c:v>
                </c:pt>
              </c:numCache>
            </c:numRef>
          </c:val>
          <c:extLst>
            <c:ext xmlns:c16="http://schemas.microsoft.com/office/drawing/2014/chart" uri="{C3380CC4-5D6E-409C-BE32-E72D297353CC}">
              <c16:uniqueId val="{00000000-AA17-4F4A-8E0B-5FBC79EA78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155.83000000000001</c:v>
                </c:pt>
              </c:numCache>
            </c:numRef>
          </c:val>
          <c:smooth val="0"/>
          <c:extLst>
            <c:ext xmlns:c16="http://schemas.microsoft.com/office/drawing/2014/chart" uri="{C3380CC4-5D6E-409C-BE32-E72D297353CC}">
              <c16:uniqueId val="{00000001-AA17-4F4A-8E0B-5FBC79EA78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31" zoomScaleNormal="100" workbookViewId="0">
      <selection activeCell="BI38" sqref="BI3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甲斐市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tr">
        <f>データ!$M$6</f>
        <v>非設置</v>
      </c>
      <c r="AE8" s="50"/>
      <c r="AF8" s="50"/>
      <c r="AG8" s="50"/>
      <c r="AH8" s="50"/>
      <c r="AI8" s="50"/>
      <c r="AJ8" s="50"/>
      <c r="AK8" s="3"/>
      <c r="AL8" s="51">
        <f>データ!S6</f>
        <v>76038</v>
      </c>
      <c r="AM8" s="51"/>
      <c r="AN8" s="51"/>
      <c r="AO8" s="51"/>
      <c r="AP8" s="51"/>
      <c r="AQ8" s="51"/>
      <c r="AR8" s="51"/>
      <c r="AS8" s="51"/>
      <c r="AT8" s="46">
        <f>データ!T6</f>
        <v>71.95</v>
      </c>
      <c r="AU8" s="46"/>
      <c r="AV8" s="46"/>
      <c r="AW8" s="46"/>
      <c r="AX8" s="46"/>
      <c r="AY8" s="46"/>
      <c r="AZ8" s="46"/>
      <c r="BA8" s="46"/>
      <c r="BB8" s="46">
        <f>データ!U6</f>
        <v>1056.82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55.38</v>
      </c>
      <c r="J10" s="46"/>
      <c r="K10" s="46"/>
      <c r="L10" s="46"/>
      <c r="M10" s="46"/>
      <c r="N10" s="46"/>
      <c r="O10" s="46"/>
      <c r="P10" s="46">
        <f>データ!P6</f>
        <v>77.400000000000006</v>
      </c>
      <c r="Q10" s="46"/>
      <c r="R10" s="46"/>
      <c r="S10" s="46"/>
      <c r="T10" s="46"/>
      <c r="U10" s="46"/>
      <c r="V10" s="46"/>
      <c r="W10" s="46">
        <f>データ!Q6</f>
        <v>91.15</v>
      </c>
      <c r="X10" s="46"/>
      <c r="Y10" s="46"/>
      <c r="Z10" s="46"/>
      <c r="AA10" s="46"/>
      <c r="AB10" s="46"/>
      <c r="AC10" s="46"/>
      <c r="AD10" s="51">
        <f>データ!R6</f>
        <v>1705</v>
      </c>
      <c r="AE10" s="51"/>
      <c r="AF10" s="51"/>
      <c r="AG10" s="51"/>
      <c r="AH10" s="51"/>
      <c r="AI10" s="51"/>
      <c r="AJ10" s="51"/>
      <c r="AK10" s="2"/>
      <c r="AL10" s="51">
        <f>データ!V6</f>
        <v>58675</v>
      </c>
      <c r="AM10" s="51"/>
      <c r="AN10" s="51"/>
      <c r="AO10" s="51"/>
      <c r="AP10" s="51"/>
      <c r="AQ10" s="51"/>
      <c r="AR10" s="51"/>
      <c r="AS10" s="51"/>
      <c r="AT10" s="46">
        <f>データ!W6</f>
        <v>12.78</v>
      </c>
      <c r="AU10" s="46"/>
      <c r="AV10" s="46"/>
      <c r="AW10" s="46"/>
      <c r="AX10" s="46"/>
      <c r="AY10" s="46"/>
      <c r="AZ10" s="46"/>
      <c r="BA10" s="46"/>
      <c r="BB10" s="46">
        <f>データ!X6</f>
        <v>4591.16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5OdVqpQ8kTSaKJ7TpL1GvpFTxd9anfdplD6OfmuTUPDh4AnZz+rXDefJRvaOatV/YYNmC/q//180gvk4ldFXkg==" saltValue="xRkua1iPBRUXAbeTuYoM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192104</v>
      </c>
      <c r="D6" s="33">
        <f t="shared" si="3"/>
        <v>46</v>
      </c>
      <c r="E6" s="33">
        <f t="shared" si="3"/>
        <v>17</v>
      </c>
      <c r="F6" s="33">
        <f t="shared" si="3"/>
        <v>1</v>
      </c>
      <c r="G6" s="33">
        <f t="shared" si="3"/>
        <v>0</v>
      </c>
      <c r="H6" s="33" t="str">
        <f t="shared" si="3"/>
        <v>山梨県　甲斐市</v>
      </c>
      <c r="I6" s="33" t="str">
        <f t="shared" si="3"/>
        <v>法適用</v>
      </c>
      <c r="J6" s="33" t="str">
        <f t="shared" si="3"/>
        <v>下水道事業</v>
      </c>
      <c r="K6" s="33" t="str">
        <f t="shared" si="3"/>
        <v>公共下水道</v>
      </c>
      <c r="L6" s="33" t="str">
        <f t="shared" si="3"/>
        <v>Bd2</v>
      </c>
      <c r="M6" s="33" t="str">
        <f t="shared" si="3"/>
        <v>非設置</v>
      </c>
      <c r="N6" s="34" t="str">
        <f t="shared" si="3"/>
        <v>-</v>
      </c>
      <c r="O6" s="34">
        <f t="shared" si="3"/>
        <v>55.38</v>
      </c>
      <c r="P6" s="34">
        <f t="shared" si="3"/>
        <v>77.400000000000006</v>
      </c>
      <c r="Q6" s="34">
        <f t="shared" si="3"/>
        <v>91.15</v>
      </c>
      <c r="R6" s="34">
        <f t="shared" si="3"/>
        <v>1705</v>
      </c>
      <c r="S6" s="34">
        <f t="shared" si="3"/>
        <v>76038</v>
      </c>
      <c r="T6" s="34">
        <f t="shared" si="3"/>
        <v>71.95</v>
      </c>
      <c r="U6" s="34">
        <f t="shared" si="3"/>
        <v>1056.82</v>
      </c>
      <c r="V6" s="34">
        <f t="shared" si="3"/>
        <v>58675</v>
      </c>
      <c r="W6" s="34">
        <f t="shared" si="3"/>
        <v>12.78</v>
      </c>
      <c r="X6" s="34">
        <f t="shared" si="3"/>
        <v>4591.16</v>
      </c>
      <c r="Y6" s="35" t="str">
        <f>IF(Y7="",NA(),Y7)</f>
        <v>-</v>
      </c>
      <c r="Z6" s="35" t="str">
        <f t="shared" ref="Z6:AH6" si="4">IF(Z7="",NA(),Z7)</f>
        <v>-</v>
      </c>
      <c r="AA6" s="35" t="str">
        <f t="shared" si="4"/>
        <v>-</v>
      </c>
      <c r="AB6" s="35" t="str">
        <f t="shared" si="4"/>
        <v>-</v>
      </c>
      <c r="AC6" s="35">
        <f t="shared" si="4"/>
        <v>101.89</v>
      </c>
      <c r="AD6" s="35" t="str">
        <f t="shared" si="4"/>
        <v>-</v>
      </c>
      <c r="AE6" s="35" t="str">
        <f t="shared" si="4"/>
        <v>-</v>
      </c>
      <c r="AF6" s="35" t="str">
        <f t="shared" si="4"/>
        <v>-</v>
      </c>
      <c r="AG6" s="35" t="str">
        <f t="shared" si="4"/>
        <v>-</v>
      </c>
      <c r="AH6" s="35">
        <f t="shared" si="4"/>
        <v>109.91</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9.42</v>
      </c>
      <c r="AT6" s="34" t="str">
        <f>IF(AT7="","",IF(AT7="-","【-】","【"&amp;SUBSTITUTE(TEXT(AT7,"#,##0.00"),"-","△")&amp;"】"))</f>
        <v>【3.64】</v>
      </c>
      <c r="AU6" s="35" t="str">
        <f>IF(AU7="",NA(),AU7)</f>
        <v>-</v>
      </c>
      <c r="AV6" s="35" t="str">
        <f t="shared" ref="AV6:BD6" si="6">IF(AV7="",NA(),AV7)</f>
        <v>-</v>
      </c>
      <c r="AW6" s="35" t="str">
        <f t="shared" si="6"/>
        <v>-</v>
      </c>
      <c r="AX6" s="35" t="str">
        <f t="shared" si="6"/>
        <v>-</v>
      </c>
      <c r="AY6" s="35">
        <f t="shared" si="6"/>
        <v>23.71</v>
      </c>
      <c r="AZ6" s="35" t="str">
        <f t="shared" si="6"/>
        <v>-</v>
      </c>
      <c r="BA6" s="35" t="str">
        <f t="shared" si="6"/>
        <v>-</v>
      </c>
      <c r="BB6" s="35" t="str">
        <f t="shared" si="6"/>
        <v>-</v>
      </c>
      <c r="BC6" s="35" t="str">
        <f t="shared" si="6"/>
        <v>-</v>
      </c>
      <c r="BD6" s="35">
        <f t="shared" si="6"/>
        <v>47.61</v>
      </c>
      <c r="BE6" s="34" t="str">
        <f>IF(BE7="","",IF(BE7="-","【-】","【"&amp;SUBSTITUTE(TEXT(BE7,"#,##0.00"),"-","△")&amp;"】"))</f>
        <v>【67.52】</v>
      </c>
      <c r="BF6" s="35" t="str">
        <f>IF(BF7="",NA(),BF7)</f>
        <v>-</v>
      </c>
      <c r="BG6" s="35" t="str">
        <f t="shared" ref="BG6:BO6" si="7">IF(BG7="",NA(),BG7)</f>
        <v>-</v>
      </c>
      <c r="BH6" s="35" t="str">
        <f t="shared" si="7"/>
        <v>-</v>
      </c>
      <c r="BI6" s="35" t="str">
        <f t="shared" si="7"/>
        <v>-</v>
      </c>
      <c r="BJ6" s="35">
        <f t="shared" si="7"/>
        <v>1217.6099999999999</v>
      </c>
      <c r="BK6" s="35" t="str">
        <f t="shared" si="7"/>
        <v>-</v>
      </c>
      <c r="BL6" s="35" t="str">
        <f t="shared" si="7"/>
        <v>-</v>
      </c>
      <c r="BM6" s="35" t="str">
        <f t="shared" si="7"/>
        <v>-</v>
      </c>
      <c r="BN6" s="35" t="str">
        <f t="shared" si="7"/>
        <v>-</v>
      </c>
      <c r="BO6" s="35">
        <f t="shared" si="7"/>
        <v>1092.22</v>
      </c>
      <c r="BP6" s="34" t="str">
        <f>IF(BP7="","",IF(BP7="-","【-】","【"&amp;SUBSTITUTE(TEXT(BP7,"#,##0.00"),"-","△")&amp;"】"))</f>
        <v>【705.21】</v>
      </c>
      <c r="BQ6" s="35" t="str">
        <f>IF(BQ7="",NA(),BQ7)</f>
        <v>-</v>
      </c>
      <c r="BR6" s="35" t="str">
        <f t="shared" ref="BR6:BZ6" si="8">IF(BR7="",NA(),BR7)</f>
        <v>-</v>
      </c>
      <c r="BS6" s="35" t="str">
        <f t="shared" si="8"/>
        <v>-</v>
      </c>
      <c r="BT6" s="35" t="str">
        <f t="shared" si="8"/>
        <v>-</v>
      </c>
      <c r="BU6" s="35">
        <f t="shared" si="8"/>
        <v>62.71</v>
      </c>
      <c r="BV6" s="35" t="str">
        <f t="shared" si="8"/>
        <v>-</v>
      </c>
      <c r="BW6" s="35" t="str">
        <f t="shared" si="8"/>
        <v>-</v>
      </c>
      <c r="BX6" s="35" t="str">
        <f t="shared" si="8"/>
        <v>-</v>
      </c>
      <c r="BY6" s="35" t="str">
        <f t="shared" si="8"/>
        <v>-</v>
      </c>
      <c r="BZ6" s="35">
        <f t="shared" si="8"/>
        <v>97.53</v>
      </c>
      <c r="CA6" s="34" t="str">
        <f>IF(CA7="","",IF(CA7="-","【-】","【"&amp;SUBSTITUTE(TEXT(CA7,"#,##0.00"),"-","△")&amp;"】"))</f>
        <v>【98.96】</v>
      </c>
      <c r="CB6" s="35" t="str">
        <f>IF(CB7="",NA(),CB7)</f>
        <v>-</v>
      </c>
      <c r="CC6" s="35" t="str">
        <f t="shared" ref="CC6:CK6" si="9">IF(CC7="",NA(),CC7)</f>
        <v>-</v>
      </c>
      <c r="CD6" s="35" t="str">
        <f t="shared" si="9"/>
        <v>-</v>
      </c>
      <c r="CE6" s="35" t="str">
        <f t="shared" si="9"/>
        <v>-</v>
      </c>
      <c r="CF6" s="35">
        <f t="shared" si="9"/>
        <v>147.33000000000001</v>
      </c>
      <c r="CG6" s="35" t="str">
        <f t="shared" si="9"/>
        <v>-</v>
      </c>
      <c r="CH6" s="35" t="str">
        <f t="shared" si="9"/>
        <v>-</v>
      </c>
      <c r="CI6" s="35" t="str">
        <f t="shared" si="9"/>
        <v>-</v>
      </c>
      <c r="CJ6" s="35" t="str">
        <f t="shared" si="9"/>
        <v>-</v>
      </c>
      <c r="CK6" s="35">
        <f t="shared" si="9"/>
        <v>155.83000000000001</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61.51</v>
      </c>
      <c r="CW6" s="34" t="str">
        <f>IF(CW7="","",IF(CW7="-","【-】","【"&amp;SUBSTITUTE(TEXT(CW7,"#,##0.00"),"-","△")&amp;"】"))</f>
        <v>【59.57】</v>
      </c>
      <c r="CX6" s="35" t="str">
        <f>IF(CX7="",NA(),CX7)</f>
        <v>-</v>
      </c>
      <c r="CY6" s="35" t="str">
        <f t="shared" ref="CY6:DG6" si="11">IF(CY7="",NA(),CY7)</f>
        <v>-</v>
      </c>
      <c r="CZ6" s="35" t="str">
        <f t="shared" si="11"/>
        <v>-</v>
      </c>
      <c r="DA6" s="35" t="str">
        <f t="shared" si="11"/>
        <v>-</v>
      </c>
      <c r="DB6" s="35">
        <f t="shared" si="11"/>
        <v>86.98</v>
      </c>
      <c r="DC6" s="35" t="str">
        <f t="shared" si="11"/>
        <v>-</v>
      </c>
      <c r="DD6" s="35" t="str">
        <f t="shared" si="11"/>
        <v>-</v>
      </c>
      <c r="DE6" s="35" t="str">
        <f t="shared" si="11"/>
        <v>-</v>
      </c>
      <c r="DF6" s="35" t="str">
        <f t="shared" si="11"/>
        <v>-</v>
      </c>
      <c r="DG6" s="35">
        <f t="shared" si="11"/>
        <v>85.82</v>
      </c>
      <c r="DH6" s="34" t="str">
        <f>IF(DH7="","",IF(DH7="-","【-】","【"&amp;SUBSTITUTE(TEXT(DH7,"#,##0.00"),"-","△")&amp;"】"))</f>
        <v>【95.57】</v>
      </c>
      <c r="DI6" s="35" t="str">
        <f>IF(DI7="",NA(),DI7)</f>
        <v>-</v>
      </c>
      <c r="DJ6" s="35" t="str">
        <f t="shared" ref="DJ6:DR6" si="12">IF(DJ7="",NA(),DJ7)</f>
        <v>-</v>
      </c>
      <c r="DK6" s="35" t="str">
        <f t="shared" si="12"/>
        <v>-</v>
      </c>
      <c r="DL6" s="35" t="str">
        <f t="shared" si="12"/>
        <v>-</v>
      </c>
      <c r="DM6" s="35">
        <f t="shared" si="12"/>
        <v>2.72</v>
      </c>
      <c r="DN6" s="35" t="str">
        <f t="shared" si="12"/>
        <v>-</v>
      </c>
      <c r="DO6" s="35" t="str">
        <f t="shared" si="12"/>
        <v>-</v>
      </c>
      <c r="DP6" s="35" t="str">
        <f t="shared" si="12"/>
        <v>-</v>
      </c>
      <c r="DQ6" s="35" t="str">
        <f t="shared" si="12"/>
        <v>-</v>
      </c>
      <c r="DR6" s="35">
        <f t="shared" si="12"/>
        <v>15.29</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0.11</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192104</v>
      </c>
      <c r="D7" s="37">
        <v>46</v>
      </c>
      <c r="E7" s="37">
        <v>17</v>
      </c>
      <c r="F7" s="37">
        <v>1</v>
      </c>
      <c r="G7" s="37">
        <v>0</v>
      </c>
      <c r="H7" s="37" t="s">
        <v>96</v>
      </c>
      <c r="I7" s="37" t="s">
        <v>97</v>
      </c>
      <c r="J7" s="37" t="s">
        <v>98</v>
      </c>
      <c r="K7" s="37" t="s">
        <v>99</v>
      </c>
      <c r="L7" s="37" t="s">
        <v>100</v>
      </c>
      <c r="M7" s="37" t="s">
        <v>101</v>
      </c>
      <c r="N7" s="38" t="s">
        <v>102</v>
      </c>
      <c r="O7" s="38">
        <v>55.38</v>
      </c>
      <c r="P7" s="38">
        <v>77.400000000000006</v>
      </c>
      <c r="Q7" s="38">
        <v>91.15</v>
      </c>
      <c r="R7" s="38">
        <v>1705</v>
      </c>
      <c r="S7" s="38">
        <v>76038</v>
      </c>
      <c r="T7" s="38">
        <v>71.95</v>
      </c>
      <c r="U7" s="38">
        <v>1056.82</v>
      </c>
      <c r="V7" s="38">
        <v>58675</v>
      </c>
      <c r="W7" s="38">
        <v>12.78</v>
      </c>
      <c r="X7" s="38">
        <v>4591.16</v>
      </c>
      <c r="Y7" s="38" t="s">
        <v>102</v>
      </c>
      <c r="Z7" s="38" t="s">
        <v>102</v>
      </c>
      <c r="AA7" s="38" t="s">
        <v>102</v>
      </c>
      <c r="AB7" s="38" t="s">
        <v>102</v>
      </c>
      <c r="AC7" s="38">
        <v>101.89</v>
      </c>
      <c r="AD7" s="38" t="s">
        <v>102</v>
      </c>
      <c r="AE7" s="38" t="s">
        <v>102</v>
      </c>
      <c r="AF7" s="38" t="s">
        <v>102</v>
      </c>
      <c r="AG7" s="38" t="s">
        <v>102</v>
      </c>
      <c r="AH7" s="38">
        <v>109.91</v>
      </c>
      <c r="AI7" s="38">
        <v>106.67</v>
      </c>
      <c r="AJ7" s="38" t="s">
        <v>102</v>
      </c>
      <c r="AK7" s="38" t="s">
        <v>102</v>
      </c>
      <c r="AL7" s="38" t="s">
        <v>102</v>
      </c>
      <c r="AM7" s="38" t="s">
        <v>102</v>
      </c>
      <c r="AN7" s="38">
        <v>0</v>
      </c>
      <c r="AO7" s="38" t="s">
        <v>102</v>
      </c>
      <c r="AP7" s="38" t="s">
        <v>102</v>
      </c>
      <c r="AQ7" s="38" t="s">
        <v>102</v>
      </c>
      <c r="AR7" s="38" t="s">
        <v>102</v>
      </c>
      <c r="AS7" s="38">
        <v>9.42</v>
      </c>
      <c r="AT7" s="38">
        <v>3.64</v>
      </c>
      <c r="AU7" s="38" t="s">
        <v>102</v>
      </c>
      <c r="AV7" s="38" t="s">
        <v>102</v>
      </c>
      <c r="AW7" s="38" t="s">
        <v>102</v>
      </c>
      <c r="AX7" s="38" t="s">
        <v>102</v>
      </c>
      <c r="AY7" s="38">
        <v>23.71</v>
      </c>
      <c r="AZ7" s="38" t="s">
        <v>102</v>
      </c>
      <c r="BA7" s="38" t="s">
        <v>102</v>
      </c>
      <c r="BB7" s="38" t="s">
        <v>102</v>
      </c>
      <c r="BC7" s="38" t="s">
        <v>102</v>
      </c>
      <c r="BD7" s="38">
        <v>47.61</v>
      </c>
      <c r="BE7" s="38">
        <v>67.52</v>
      </c>
      <c r="BF7" s="38" t="s">
        <v>102</v>
      </c>
      <c r="BG7" s="38" t="s">
        <v>102</v>
      </c>
      <c r="BH7" s="38" t="s">
        <v>102</v>
      </c>
      <c r="BI7" s="38" t="s">
        <v>102</v>
      </c>
      <c r="BJ7" s="38">
        <v>1217.6099999999999</v>
      </c>
      <c r="BK7" s="38" t="s">
        <v>102</v>
      </c>
      <c r="BL7" s="38" t="s">
        <v>102</v>
      </c>
      <c r="BM7" s="38" t="s">
        <v>102</v>
      </c>
      <c r="BN7" s="38" t="s">
        <v>102</v>
      </c>
      <c r="BO7" s="38">
        <v>1092.22</v>
      </c>
      <c r="BP7" s="38">
        <v>705.21</v>
      </c>
      <c r="BQ7" s="38" t="s">
        <v>102</v>
      </c>
      <c r="BR7" s="38" t="s">
        <v>102</v>
      </c>
      <c r="BS7" s="38" t="s">
        <v>102</v>
      </c>
      <c r="BT7" s="38" t="s">
        <v>102</v>
      </c>
      <c r="BU7" s="38">
        <v>62.71</v>
      </c>
      <c r="BV7" s="38" t="s">
        <v>102</v>
      </c>
      <c r="BW7" s="38" t="s">
        <v>102</v>
      </c>
      <c r="BX7" s="38" t="s">
        <v>102</v>
      </c>
      <c r="BY7" s="38" t="s">
        <v>102</v>
      </c>
      <c r="BZ7" s="38">
        <v>97.53</v>
      </c>
      <c r="CA7" s="38">
        <v>98.96</v>
      </c>
      <c r="CB7" s="38" t="s">
        <v>102</v>
      </c>
      <c r="CC7" s="38" t="s">
        <v>102</v>
      </c>
      <c r="CD7" s="38" t="s">
        <v>102</v>
      </c>
      <c r="CE7" s="38" t="s">
        <v>102</v>
      </c>
      <c r="CF7" s="38">
        <v>147.33000000000001</v>
      </c>
      <c r="CG7" s="38" t="s">
        <v>102</v>
      </c>
      <c r="CH7" s="38" t="s">
        <v>102</v>
      </c>
      <c r="CI7" s="38" t="s">
        <v>102</v>
      </c>
      <c r="CJ7" s="38" t="s">
        <v>102</v>
      </c>
      <c r="CK7" s="38">
        <v>155.83000000000001</v>
      </c>
      <c r="CL7" s="38">
        <v>134.52000000000001</v>
      </c>
      <c r="CM7" s="38" t="s">
        <v>102</v>
      </c>
      <c r="CN7" s="38" t="s">
        <v>102</v>
      </c>
      <c r="CO7" s="38" t="s">
        <v>102</v>
      </c>
      <c r="CP7" s="38" t="s">
        <v>102</v>
      </c>
      <c r="CQ7" s="38" t="s">
        <v>102</v>
      </c>
      <c r="CR7" s="38" t="s">
        <v>102</v>
      </c>
      <c r="CS7" s="38" t="s">
        <v>102</v>
      </c>
      <c r="CT7" s="38" t="s">
        <v>102</v>
      </c>
      <c r="CU7" s="38" t="s">
        <v>102</v>
      </c>
      <c r="CV7" s="38">
        <v>61.51</v>
      </c>
      <c r="CW7" s="38">
        <v>59.57</v>
      </c>
      <c r="CX7" s="38" t="s">
        <v>102</v>
      </c>
      <c r="CY7" s="38" t="s">
        <v>102</v>
      </c>
      <c r="CZ7" s="38" t="s">
        <v>102</v>
      </c>
      <c r="DA7" s="38" t="s">
        <v>102</v>
      </c>
      <c r="DB7" s="38">
        <v>86.98</v>
      </c>
      <c r="DC7" s="38" t="s">
        <v>102</v>
      </c>
      <c r="DD7" s="38" t="s">
        <v>102</v>
      </c>
      <c r="DE7" s="38" t="s">
        <v>102</v>
      </c>
      <c r="DF7" s="38" t="s">
        <v>102</v>
      </c>
      <c r="DG7" s="38">
        <v>85.82</v>
      </c>
      <c r="DH7" s="38">
        <v>95.57</v>
      </c>
      <c r="DI7" s="38" t="s">
        <v>102</v>
      </c>
      <c r="DJ7" s="38" t="s">
        <v>102</v>
      </c>
      <c r="DK7" s="38" t="s">
        <v>102</v>
      </c>
      <c r="DL7" s="38" t="s">
        <v>102</v>
      </c>
      <c r="DM7" s="38">
        <v>2.72</v>
      </c>
      <c r="DN7" s="38" t="s">
        <v>102</v>
      </c>
      <c r="DO7" s="38" t="s">
        <v>102</v>
      </c>
      <c r="DP7" s="38" t="s">
        <v>102</v>
      </c>
      <c r="DQ7" s="38" t="s">
        <v>102</v>
      </c>
      <c r="DR7" s="38">
        <v>15.29</v>
      </c>
      <c r="DS7" s="38">
        <v>36.520000000000003</v>
      </c>
      <c r="DT7" s="38" t="s">
        <v>102</v>
      </c>
      <c r="DU7" s="38" t="s">
        <v>102</v>
      </c>
      <c r="DV7" s="38" t="s">
        <v>102</v>
      </c>
      <c r="DW7" s="38" t="s">
        <v>102</v>
      </c>
      <c r="DX7" s="38">
        <v>0</v>
      </c>
      <c r="DY7" s="38" t="s">
        <v>102</v>
      </c>
      <c r="DZ7" s="38" t="s">
        <v>102</v>
      </c>
      <c r="EA7" s="38" t="s">
        <v>102</v>
      </c>
      <c r="EB7" s="38" t="s">
        <v>102</v>
      </c>
      <c r="EC7" s="38">
        <v>0.11</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松井崇</cp:lastModifiedBy>
  <cp:lastPrinted>2022-01-24T00:38:02Z</cp:lastPrinted>
  <dcterms:created xsi:type="dcterms:W3CDTF">2021-12-03T07:12:20Z</dcterms:created>
  <dcterms:modified xsi:type="dcterms:W3CDTF">2022-02-16T23:44:37Z</dcterms:modified>
  <cp:category/>
</cp:coreProperties>
</file>