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部局間共有\限定共有\業務課企業会計課共通\総務担当\010　水道総務\09　会計運営\03経営比較分析表\R3\【R3経営比較分析表】\"/>
    </mc:Choice>
  </mc:AlternateContent>
  <workbookProtection workbookAlgorithmName="SHA-512" workbookHashValue="JEwTfpaysCie6A5+O7PyFCBS4E7wzmtblAgLijnqifUzvF7ChogcFs20FOHXY9Fb7mqtj0BttEL1zSIpvrEpiQ==" workbookSaltValue="dmEmt48fXgsWdheyMX6t1Q==" workbookSpinCount="100000" lockStructure="1"/>
  <bookViews>
    <workbookView xWindow="0" yWindow="0" windowWidth="28740" windowHeight="122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<sst xmlns="http://schemas.openxmlformats.org/spreadsheetml/2006/main" count="234" uniqueCount="118">
  <si>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</si>
  <si>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</si>
  <si>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</si>
  <si>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</si>
  <si>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</si>
  <si>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</si>
  <si>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</si>
  <si>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</si>
  <si>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</si>
  <si>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</si>
  <si>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</si>
  <si>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</si>
  <si>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</si>
  <si>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</si>
  <si>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</si>
  <si>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</si>
  <si>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</si>
  <si>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</si>
  <si>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</si>
  <si>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</si>
  <si>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</si>
  <si>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</si>
  <si>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</si>
  <si>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</si>
  <si>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</si>
  <si>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</si>
  <si>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</si>
  <si>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</si>
  <si>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</si>
  <si>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</si>
  <si>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</si>
  <si>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</si>
  <si>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</si>
  <si>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</si>
  <si>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</si>
  <si>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</si>
  <si>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</si>
  <si>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</si>
  <si>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</si>
  <si>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</si>
  <si>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</si>
  <si>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</si>
  <si>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</si>
  <si>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</si>
  <si>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</si>
  <si>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</si>
  <si>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</si>
  <si>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</si>
  <si>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</si>
  <si>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</si>
  <si>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</si>
  <si>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</si>
  <si>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</si>
  <si>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</si>
  <si>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</si>
  <si>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</si>
  <si>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</si>
  <si>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</si>
  <si>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</si>
  <si>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</si>
  <si>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</si>
  <si>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</si>
  <si>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</si>
  <si>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</si>
  <si>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</si>
  <si>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</si>
  <si>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</si>
  <si>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</si>
  <si>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</si>
  <si>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</si>
  <si>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</si>
  <si>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</si>
  <si>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</si>
  <si>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</si>
  <si>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</si>
  <si>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</si>
  <si>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</si>
  <si>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</si>
  <si>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</si>
  <si>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</si>
  <si>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</si>
  <si>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</si>
  <si>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</si>
  <si>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</si>
  <si>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</si>
  <si>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</si>
  <si>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</si>
  <si>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</si>
  <si>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</si>
  <si>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</si>
  <si>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</si>
  <si>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</si>
  <si>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</si>
  <si>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</si>
  <si>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</si>
  <si>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</si>
  <si>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</si>
  <si>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</si>
  <si>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</si>
  <si>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</si>
  <si>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</si>
  <si>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</si>
  <si>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</si>
  <si>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</si>
  <si>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</si>
  <si>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</si>
  <si>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</si>
  <si>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</si>
  <si>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</si>
  <si>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</si>
  <si>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</si>
  <si>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</si>
  <si>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</si>
  <si>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</si>
  <si>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</si>
  <si>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未だ建設の途中であり、管渠についてはまだ更新時期ではない。これは、①の有形固定資産減価償却率にも現れている。
　しかし、104基あるマンホールポンプについては耐用年数が過ぎたものも多数あり、現在徐々に更新工事を行っているが、中・長期的な計画を立て行っていかなければならない。</t>
    <rPh sb="1" eb="2">
      <t>イマ</t>
    </rPh>
    <rPh sb="3" eb="5">
      <t>ケンセツ</t>
    </rPh>
    <rPh sb="6" eb="8">
      <t>トチュウ</t>
    </rPh>
    <rPh sb="12" eb="13">
      <t>カン</t>
    </rPh>
    <rPh sb="13" eb="14">
      <t>キョ</t>
    </rPh>
    <rPh sb="21" eb="23">
      <t>コウシン</t>
    </rPh>
    <rPh sb="23" eb="25">
      <t>ジキ</t>
    </rPh>
    <rPh sb="36" eb="38">
      <t>ユウケイ</t>
    </rPh>
    <rPh sb="38" eb="40">
      <t>コテイ</t>
    </rPh>
    <rPh sb="40" eb="42">
      <t>シサン</t>
    </rPh>
    <rPh sb="42" eb="44">
      <t>ゲンカ</t>
    </rPh>
    <rPh sb="44" eb="46">
      <t>ショウキャク</t>
    </rPh>
    <rPh sb="46" eb="47">
      <t>リツ</t>
    </rPh>
    <rPh sb="49" eb="50">
      <t>アラワ</t>
    </rPh>
    <rPh sb="64" eb="65">
      <t>キ</t>
    </rPh>
    <rPh sb="80" eb="82">
      <t>タイヨウ</t>
    </rPh>
    <rPh sb="82" eb="84">
      <t>ネンスウ</t>
    </rPh>
    <rPh sb="85" eb="86">
      <t>ス</t>
    </rPh>
    <rPh sb="91" eb="93">
      <t>タスウ</t>
    </rPh>
    <rPh sb="96" eb="98">
      <t>ゲンザイ</t>
    </rPh>
    <rPh sb="98" eb="100">
      <t>ジョジョ</t>
    </rPh>
    <rPh sb="101" eb="103">
      <t>コウシン</t>
    </rPh>
    <rPh sb="103" eb="105">
      <t>コウジ</t>
    </rPh>
    <rPh sb="106" eb="107">
      <t>オコナ</t>
    </rPh>
    <rPh sb="113" eb="114">
      <t>チュウ</t>
    </rPh>
    <rPh sb="115" eb="118">
      <t>チョウキテキ</t>
    </rPh>
    <rPh sb="119" eb="121">
      <t>ケイカク</t>
    </rPh>
    <rPh sb="122" eb="123">
      <t>タ</t>
    </rPh>
    <rPh sb="124" eb="125">
      <t>オコナ</t>
    </rPh>
    <phoneticPr fontId="4"/>
  </si>
  <si>
    <t>　下水道事業自体が近代の事業であるため、今までは建設に重きを置き、経営に関する意識が希薄であったことは否めない。
　当市においては、事業運営のために経費削減できる部分は削減し、平成30年度に料金改定を行ったが、未だ使用料が不足しており会計を圧迫している。要因としては、事業開始当初、加入促進のための採算を度外視した料金設定が現在も影響していると思われる。
　また、令和4年度に使用料改定を行う予定であったが、新型コロナウイルスの感染拡大により、市民生活にも影響を及ぼしていることから延期となった。今後は、使用改定を視野に入れ、基準外繰入金に頼らない継続可能な事業運営が行えるよう、経営健全化に向け、引き続き努力が必要である。
　また、自治体間における事業の連携、広域化なども併せて検討を進めていく一方、建設計画も、年々人口が減少していることから見直しが必要と考える。</t>
    <rPh sb="74" eb="76">
      <t>ケイヒ</t>
    </rPh>
    <rPh sb="76" eb="78">
      <t>サクゲン</t>
    </rPh>
    <rPh sb="84" eb="86">
      <t>サクゲン</t>
    </rPh>
    <rPh sb="88" eb="90">
      <t>ヘイセイ</t>
    </rPh>
    <rPh sb="92" eb="94">
      <t>ネンド</t>
    </rPh>
    <rPh sb="95" eb="97">
      <t>リョウキン</t>
    </rPh>
    <rPh sb="97" eb="99">
      <t>カイテイ</t>
    </rPh>
    <rPh sb="100" eb="101">
      <t>オコナ</t>
    </rPh>
    <rPh sb="105" eb="106">
      <t>イマ</t>
    </rPh>
    <rPh sb="111" eb="113">
      <t>フソク</t>
    </rPh>
    <rPh sb="127" eb="129">
      <t>ヨウイン</t>
    </rPh>
    <rPh sb="182" eb="184">
      <t>レイワ</t>
    </rPh>
    <rPh sb="188" eb="191">
      <t>シヨウリョウ</t>
    </rPh>
    <rPh sb="204" eb="206">
      <t>シンガタ</t>
    </rPh>
    <rPh sb="214" eb="216">
      <t>カンセン</t>
    </rPh>
    <rPh sb="216" eb="218">
      <t>カクダイ</t>
    </rPh>
    <rPh sb="222" eb="224">
      <t>シミン</t>
    </rPh>
    <rPh sb="224" eb="226">
      <t>セイカツ</t>
    </rPh>
    <rPh sb="228" eb="230">
      <t>エイキョウ</t>
    </rPh>
    <rPh sb="231" eb="232">
      <t>オヨ</t>
    </rPh>
    <rPh sb="241" eb="243">
      <t>エンキ</t>
    </rPh>
    <rPh sb="252" eb="254">
      <t>シヨウ</t>
    </rPh>
    <rPh sb="254" eb="256">
      <t>カイテイ</t>
    </rPh>
    <rPh sb="257" eb="259">
      <t>シヤ</t>
    </rPh>
    <rPh sb="260" eb="261">
      <t>イ</t>
    </rPh>
    <rPh sb="357" eb="359">
      <t>ネンネン</t>
    </rPh>
    <rPh sb="376" eb="378">
      <t>ヒツヨウ</t>
    </rPh>
    <phoneticPr fontId="4"/>
  </si>
  <si>
    <t>　笛吹市公共下水道事業は、平成28年度より公営企業会計に移行し経営を行っている。
　公共下水道事業においては、企業債償還利子が減少していることから、経常収支の規模は毎年縮小している。①経常収支比率は100%を超えているが、今年度は新型コロナウイルスの影響で、使用料収入が減少したため昨年度より悪化した。平成30年度に使用料改定を行ったが、現在も一般会計からの基準外繰入を充てているため、独立採算とはかけ離れた会計運営となっている。②累積欠損金比率は年々減少し良好であるが、使用料収入が低く維持管理費がかかるため、今後も経費の削減を図っていく必要がある。③流動比率は、年々上昇しているが依然として類似団体を大きく下回っている。これは建設改良のための企業債償還の割合が高いためであり、これに見合った料金回収が行われていないことが要因と考えられる。④企業債残高対事業規模比率は、令和元年度より使用料収入が増加し、企業債現在高は減少したが、依然として使用料水準が低いため、平均値より大幅にかけ離れている。⑤経費回収率は、100%に達していないため適正な使用料確保が必要である。⑥汚水処理原価は、類似団体を下回っているが、全国平均より高い状況は続いている。
　⑧水洗化率は、年々増加しているが類似団体・全国平均に下回っている。今後も接続件数を伸ばしていきたいが、人口減少、高齢化、空き家の増加、経済的困難者など一定割合の未接続は避けられず、頭打ちの状況になるものと推測される。</t>
    <rPh sb="1" eb="4">
      <t>フエフキシ</t>
    </rPh>
    <rPh sb="4" eb="6">
      <t>コウキョウ</t>
    </rPh>
    <rPh sb="6" eb="11">
      <t>ゲスイドウジギョウ</t>
    </rPh>
    <rPh sb="13" eb="15">
      <t>ヘイセイ</t>
    </rPh>
    <rPh sb="17" eb="19">
      <t>ネンド</t>
    </rPh>
    <rPh sb="21" eb="27">
      <t>コウエイキギョウカイケイ</t>
    </rPh>
    <rPh sb="28" eb="30">
      <t>イコウ</t>
    </rPh>
    <rPh sb="31" eb="33">
      <t>ケイエイ</t>
    </rPh>
    <rPh sb="34" eb="35">
      <t>オコナ</t>
    </rPh>
    <rPh sb="42" eb="44">
      <t>コウキョウ</t>
    </rPh>
    <rPh sb="44" eb="49">
      <t>ゲスイドウジギョウ</t>
    </rPh>
    <rPh sb="55" eb="57">
      <t>キギョウ</t>
    </rPh>
    <rPh sb="57" eb="58">
      <t>サイ</t>
    </rPh>
    <rPh sb="58" eb="60">
      <t>ショウカン</t>
    </rPh>
    <rPh sb="60" eb="62">
      <t>リシ</t>
    </rPh>
    <rPh sb="63" eb="65">
      <t>ゲンショウ</t>
    </rPh>
    <rPh sb="74" eb="76">
      <t>ケイジョウ</t>
    </rPh>
    <rPh sb="76" eb="78">
      <t>シュウシ</t>
    </rPh>
    <rPh sb="79" eb="81">
      <t>キボ</t>
    </rPh>
    <rPh sb="82" eb="84">
      <t>マイトシ</t>
    </rPh>
    <rPh sb="84" eb="86">
      <t>シュクショウ</t>
    </rPh>
    <rPh sb="92" eb="94">
      <t>ケイジョウ</t>
    </rPh>
    <rPh sb="94" eb="96">
      <t>シュウシ</t>
    </rPh>
    <rPh sb="96" eb="98">
      <t>ヒリツ</t>
    </rPh>
    <rPh sb="104" eb="105">
      <t>コ</t>
    </rPh>
    <rPh sb="111" eb="114">
      <t>コンネンド</t>
    </rPh>
    <rPh sb="115" eb="117">
      <t>シンガタ</t>
    </rPh>
    <rPh sb="125" eb="127">
      <t>エイキョウ</t>
    </rPh>
    <rPh sb="129" eb="134">
      <t>シヨウリョウシュウニュウ</t>
    </rPh>
    <rPh sb="135" eb="137">
      <t>ゲンショウ</t>
    </rPh>
    <rPh sb="141" eb="144">
      <t>サクネンド</t>
    </rPh>
    <rPh sb="146" eb="148">
      <t>アッカ</t>
    </rPh>
    <rPh sb="151" eb="153">
      <t>ヘイセイ</t>
    </rPh>
    <rPh sb="155" eb="157">
      <t>ネンド</t>
    </rPh>
    <rPh sb="158" eb="161">
      <t>シヨウリョウ</t>
    </rPh>
    <rPh sb="161" eb="163">
      <t>カイテイ</t>
    </rPh>
    <rPh sb="164" eb="165">
      <t>オコナ</t>
    </rPh>
    <rPh sb="169" eb="171">
      <t>ゲンザイ</t>
    </rPh>
    <rPh sb="172" eb="174">
      <t>イッパン</t>
    </rPh>
    <rPh sb="174" eb="176">
      <t>カイケイ</t>
    </rPh>
    <rPh sb="179" eb="181">
      <t>キジュン</t>
    </rPh>
    <rPh sb="181" eb="182">
      <t>ガイ</t>
    </rPh>
    <rPh sb="182" eb="184">
      <t>クリイレ</t>
    </rPh>
    <rPh sb="185" eb="186">
      <t>ア</t>
    </rPh>
    <rPh sb="193" eb="195">
      <t>ドクリツ</t>
    </rPh>
    <rPh sb="195" eb="197">
      <t>サイサン</t>
    </rPh>
    <rPh sb="201" eb="202">
      <t>ハナ</t>
    </rPh>
    <rPh sb="204" eb="206">
      <t>カイケイ</t>
    </rPh>
    <rPh sb="206" eb="208">
      <t>ウンエイ</t>
    </rPh>
    <rPh sb="216" eb="218">
      <t>ルイセキ</t>
    </rPh>
    <rPh sb="218" eb="220">
      <t>ケッソン</t>
    </rPh>
    <rPh sb="220" eb="221">
      <t>キン</t>
    </rPh>
    <rPh sb="221" eb="223">
      <t>ヒリツ</t>
    </rPh>
    <rPh sb="224" eb="226">
      <t>ネンネン</t>
    </rPh>
    <rPh sb="226" eb="228">
      <t>ゲンショウ</t>
    </rPh>
    <rPh sb="229" eb="231">
      <t>リョウコウ</t>
    </rPh>
    <rPh sb="236" eb="239">
      <t>シヨウリョウ</t>
    </rPh>
    <rPh sb="239" eb="241">
      <t>シュウニュウ</t>
    </rPh>
    <rPh sb="242" eb="243">
      <t>ヒク</t>
    </rPh>
    <rPh sb="244" eb="246">
      <t>イジ</t>
    </rPh>
    <rPh sb="246" eb="249">
      <t>カンリヒ</t>
    </rPh>
    <rPh sb="256" eb="258">
      <t>コンゴ</t>
    </rPh>
    <rPh sb="259" eb="261">
      <t>ケイヒ</t>
    </rPh>
    <rPh sb="262" eb="264">
      <t>サクゲン</t>
    </rPh>
    <rPh sb="265" eb="266">
      <t>ハカ</t>
    </rPh>
    <rPh sb="270" eb="272">
      <t>ヒツヨウ</t>
    </rPh>
    <rPh sb="277" eb="279">
      <t>リュウドウ</t>
    </rPh>
    <rPh sb="279" eb="281">
      <t>ヒリツ</t>
    </rPh>
    <rPh sb="283" eb="285">
      <t>ネンネン</t>
    </rPh>
    <rPh sb="285" eb="287">
      <t>ジョウショウ</t>
    </rPh>
    <rPh sb="292" eb="294">
      <t>イゼン</t>
    </rPh>
    <rPh sb="297" eb="299">
      <t>ルイジ</t>
    </rPh>
    <rPh sb="299" eb="301">
      <t>ダンタイ</t>
    </rPh>
    <rPh sb="302" eb="303">
      <t>オオ</t>
    </rPh>
    <rPh sb="305" eb="307">
      <t>シタマワ</t>
    </rPh>
    <rPh sb="362" eb="364">
      <t>ヨウイン</t>
    </rPh>
    <rPh sb="365" eb="366">
      <t>カンガ</t>
    </rPh>
    <rPh sb="386" eb="388">
      <t>レイワ</t>
    </rPh>
    <rPh sb="388" eb="390">
      <t>ガンネン</t>
    </rPh>
    <rPh sb="390" eb="391">
      <t>ド</t>
    </rPh>
    <rPh sb="393" eb="396">
      <t>シヨウリョウ</t>
    </rPh>
    <rPh sb="396" eb="398">
      <t>シュウニュウ</t>
    </rPh>
    <rPh sb="399" eb="401">
      <t>ゾウカ</t>
    </rPh>
    <rPh sb="403" eb="405">
      <t>キギョウ</t>
    </rPh>
    <rPh sb="405" eb="406">
      <t>サイ</t>
    </rPh>
    <rPh sb="406" eb="408">
      <t>ゲンザイ</t>
    </rPh>
    <rPh sb="408" eb="409">
      <t>ダカ</t>
    </rPh>
    <rPh sb="410" eb="412">
      <t>ゲンショウ</t>
    </rPh>
    <rPh sb="416" eb="418">
      <t>イゼン</t>
    </rPh>
    <rPh sb="421" eb="424">
      <t>シヨウリョウ</t>
    </rPh>
    <rPh sb="424" eb="426">
      <t>スイジュン</t>
    </rPh>
    <rPh sb="427" eb="428">
      <t>ヒク</t>
    </rPh>
    <rPh sb="432" eb="435">
      <t>ヘイキンチ</t>
    </rPh>
    <rPh sb="437" eb="439">
      <t>オオハバ</t>
    </rPh>
    <rPh sb="442" eb="443">
      <t>ハナ</t>
    </rPh>
    <rPh sb="449" eb="451">
      <t>ケイヒ</t>
    </rPh>
    <rPh sb="451" eb="453">
      <t>カイシュウ</t>
    </rPh>
    <rPh sb="453" eb="454">
      <t>リツ</t>
    </rPh>
    <rPh sb="461" eb="462">
      <t>タッ</t>
    </rPh>
    <rPh sb="469" eb="471">
      <t>テキセイ</t>
    </rPh>
    <rPh sb="485" eb="487">
      <t>オスイ</t>
    </rPh>
    <rPh sb="487" eb="489">
      <t>ショリ</t>
    </rPh>
    <rPh sb="489" eb="491">
      <t>ゲンカ</t>
    </rPh>
    <rPh sb="493" eb="495">
      <t>ルイジ</t>
    </rPh>
    <rPh sb="495" eb="497">
      <t>ダンタイ</t>
    </rPh>
    <rPh sb="498" eb="500">
      <t>シタマワ</t>
    </rPh>
    <rPh sb="506" eb="508">
      <t>ゼンコク</t>
    </rPh>
    <rPh sb="508" eb="510">
      <t>ヘイキン</t>
    </rPh>
    <rPh sb="512" eb="513">
      <t>タカ</t>
    </rPh>
    <rPh sb="514" eb="516">
      <t>ジョウキョウ</t>
    </rPh>
    <rPh sb="517" eb="518">
      <t>ツヅ</t>
    </rPh>
    <rPh sb="526" eb="529">
      <t>スイセンカ</t>
    </rPh>
    <rPh sb="529" eb="530">
      <t>リツ</t>
    </rPh>
    <rPh sb="532" eb="536">
      <t>ネンネンゾウカ</t>
    </rPh>
    <rPh sb="541" eb="543">
      <t>ルイジ</t>
    </rPh>
    <rPh sb="543" eb="545">
      <t>ダンタイ</t>
    </rPh>
    <rPh sb="546" eb="548">
      <t>ゼンコク</t>
    </rPh>
    <rPh sb="548" eb="550">
      <t>ヘイキン</t>
    </rPh>
    <rPh sb="551" eb="553">
      <t>シタマワ</t>
    </rPh>
    <rPh sb="558" eb="560">
      <t>コンゴ</t>
    </rPh>
    <rPh sb="561" eb="563">
      <t>セツゾク</t>
    </rPh>
    <rPh sb="563" eb="565">
      <t>ケンスウ</t>
    </rPh>
    <rPh sb="566" eb="567">
      <t>ノ</t>
    </rPh>
    <rPh sb="576" eb="578">
      <t>ジンコウ</t>
    </rPh>
    <rPh sb="578" eb="580">
      <t>ゲンショウ</t>
    </rPh>
    <rPh sb="581" eb="584">
      <t>コウレイカ</t>
    </rPh>
    <rPh sb="585" eb="586">
      <t>ア</t>
    </rPh>
    <rPh sb="587" eb="588">
      <t>ヤ</t>
    </rPh>
    <rPh sb="589" eb="591">
      <t>ゾウカ</t>
    </rPh>
    <rPh sb="592" eb="595">
      <t>ケイザイテキ</t>
    </rPh>
    <rPh sb="595" eb="597">
      <t>コンナン</t>
    </rPh>
    <rPh sb="597" eb="598">
      <t>シャ</t>
    </rPh>
    <rPh sb="600" eb="602">
      <t>イッテイ</t>
    </rPh>
    <rPh sb="602" eb="604">
      <t>ワリアイ</t>
    </rPh>
    <rPh sb="605" eb="608">
      <t>ミセツゾク</t>
    </rPh>
    <rPh sb="609" eb="610">
      <t>サ</t>
    </rPh>
    <rPh sb="615" eb="617">
      <t>アタマウ</t>
    </rPh>
    <rPh sb="619" eb="621">
      <t>ジョウキョウ</t>
    </rPh>
    <rPh sb="627" eb="629">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</si>
</sst>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A-48C7-A763-47279B4375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0.09</c:v>
                </c:pt>
                <c:pt idx="4">
                  <c:v>0.09</c:v>
                </c:pt>
              </c:numCache>
            </c:numRef>
          </c:val>
          <c:smooth val="0"/>
          <c:extLst>
            <c:ext xmlns:c16="http://schemas.microsoft.com/office/drawing/2014/chart" uri="{C3380CC4-5D6E-409C-BE32-E72D297353CC}">
              <c16:uniqueId val="{00000001-EB5A-48C7-A763-47279B4375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62.41</c:v>
                </c:pt>
                <c:pt idx="1">
                  <c:v>64.2</c:v>
                </c:pt>
                <c:pt idx="2">
                  <c:v>0</c:v>
                </c:pt>
                <c:pt idx="3">
                  <c:v>0</c:v>
                </c:pt>
                <c:pt idx="4">
                  <c:v>0</c:v>
                </c:pt>
              </c:numCache>
            </c:numRef>
          </c:val>
          <c:extLst>
            <c:ext xmlns:c16="http://schemas.microsoft.com/office/drawing/2014/chart" uri="{C3380CC4-5D6E-409C-BE32-E72D297353CC}">
              <c16:uniqueId val="{00000000-A318-4CDF-866F-C96273F965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68.31</c:v>
                </c:pt>
                <c:pt idx="4">
                  <c:v>65.28</c:v>
                </c:pt>
              </c:numCache>
            </c:numRef>
          </c:val>
          <c:smooth val="0"/>
          <c:extLst>
            <c:ext xmlns:c16="http://schemas.microsoft.com/office/drawing/2014/chart" uri="{C3380CC4-5D6E-409C-BE32-E72D297353CC}">
              <c16:uniqueId val="{00000001-A318-4CDF-866F-C96273F965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85.74</c:v>
                </c:pt>
                <c:pt idx="1">
                  <c:v>87.44</c:v>
                </c:pt>
                <c:pt idx="2">
                  <c:v>88.15</c:v>
                </c:pt>
                <c:pt idx="3">
                  <c:v>89.8</c:v>
                </c:pt>
                <c:pt idx="4">
                  <c:v>91.83</c:v>
                </c:pt>
              </c:numCache>
            </c:numRef>
          </c:val>
          <c:extLst>
            <c:ext xmlns:c16="http://schemas.microsoft.com/office/drawing/2014/chart" uri="{C3380CC4-5D6E-409C-BE32-E72D297353CC}">
              <c16:uniqueId val="{00000000-D590-45DB-AF5C-E8503F6734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92.62</c:v>
                </c:pt>
                <c:pt idx="4">
                  <c:v>92.72</c:v>
                </c:pt>
              </c:numCache>
            </c:numRef>
          </c:val>
          <c:smooth val="0"/>
          <c:extLst>
            <c:ext xmlns:c16="http://schemas.microsoft.com/office/drawing/2014/chart" uri="{C3380CC4-5D6E-409C-BE32-E72D297353CC}">
              <c16:uniqueId val="{00000001-D590-45DB-AF5C-E8503F6734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100.05</c:v>
                </c:pt>
                <c:pt idx="1">
                  <c:v>102.71</c:v>
                </c:pt>
                <c:pt idx="2">
                  <c:v>102.45</c:v>
                </c:pt>
                <c:pt idx="3">
                  <c:v>108.47</c:v>
                </c:pt>
                <c:pt idx="4">
                  <c:v>105.14</c:v>
                </c:pt>
              </c:numCache>
            </c:numRef>
          </c:val>
          <c:extLst>
            <c:ext xmlns:c16="http://schemas.microsoft.com/office/drawing/2014/chart" uri="{C3380CC4-5D6E-409C-BE32-E72D297353CC}">
              <c16:uniqueId val="{00000000-316C-41DB-B9D5-F7F0E66C82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106.99</c:v>
                </c:pt>
                <c:pt idx="4">
                  <c:v>107.85</c:v>
                </c:pt>
              </c:numCache>
            </c:numRef>
          </c:val>
          <c:smooth val="0"/>
          <c:extLst>
            <c:ext xmlns:c16="http://schemas.microsoft.com/office/drawing/2014/chart" uri="{C3380CC4-5D6E-409C-BE32-E72D297353CC}">
              <c16:uniqueId val="{00000001-316C-41DB-B9D5-F7F0E66C82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2.79</c:v>
                </c:pt>
                <c:pt idx="1">
                  <c:v>5.55</c:v>
                </c:pt>
                <c:pt idx="2">
                  <c:v>8.1999999999999993</c:v>
                </c:pt>
                <c:pt idx="3">
                  <c:v>10.85</c:v>
                </c:pt>
                <c:pt idx="4">
                  <c:v>13.48</c:v>
                </c:pt>
              </c:numCache>
            </c:numRef>
          </c:val>
          <c:extLst>
            <c:ext xmlns:c16="http://schemas.microsoft.com/office/drawing/2014/chart" uri="{C3380CC4-5D6E-409C-BE32-E72D297353CC}">
              <c16:uniqueId val="{00000000-9983-4B56-8D7E-852A1620CC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26.36</c:v>
                </c:pt>
                <c:pt idx="4">
                  <c:v>23.79</c:v>
                </c:pt>
              </c:numCache>
            </c:numRef>
          </c:val>
          <c:smooth val="0"/>
          <c:extLst>
            <c:ext xmlns:c16="http://schemas.microsoft.com/office/drawing/2014/chart" uri="{C3380CC4-5D6E-409C-BE32-E72D297353CC}">
              <c16:uniqueId val="{00000001-9983-4B56-8D7E-852A1620CC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33-4BD1-B662-25ADA3EC3B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1.43</c:v>
                </c:pt>
                <c:pt idx="4">
                  <c:v>1.22</c:v>
                </c:pt>
              </c:numCache>
            </c:numRef>
          </c:val>
          <c:smooth val="0"/>
          <c:extLst>
            <c:ext xmlns:c16="http://schemas.microsoft.com/office/drawing/2014/chart" uri="{C3380CC4-5D6E-409C-BE32-E72D297353CC}">
              <c16:uniqueId val="{00000001-8333-4BD1-B662-25ADA3EC3B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1.36</c:v>
                </c:pt>
                <c:pt idx="1">
                  <c:v>0</c:v>
                </c:pt>
                <c:pt idx="2">
                  <c:v>0</c:v>
                </c:pt>
                <c:pt idx="3">
                  <c:v>0</c:v>
                </c:pt>
                <c:pt idx="4">
                  <c:v>0</c:v>
                </c:pt>
              </c:numCache>
            </c:numRef>
          </c:val>
          <c:extLst>
            <c:ext xmlns:c16="http://schemas.microsoft.com/office/drawing/2014/chart" uri="{C3380CC4-5D6E-409C-BE32-E72D297353CC}">
              <c16:uniqueId val="{00000000-4ACD-47C3-9FE5-44C892AFEB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7.42</c:v>
                </c:pt>
                <c:pt idx="4">
                  <c:v>4.72</c:v>
                </c:pt>
              </c:numCache>
            </c:numRef>
          </c:val>
          <c:smooth val="0"/>
          <c:extLst>
            <c:ext xmlns:c16="http://schemas.microsoft.com/office/drawing/2014/chart" uri="{C3380CC4-5D6E-409C-BE32-E72D297353CC}">
              <c16:uniqueId val="{00000001-4ACD-47C3-9FE5-44C892AFEB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19.899999999999999</c:v>
                </c:pt>
                <c:pt idx="1">
                  <c:v>29.35</c:v>
                </c:pt>
                <c:pt idx="2">
                  <c:v>37.770000000000003</c:v>
                </c:pt>
                <c:pt idx="3">
                  <c:v>46.42</c:v>
                </c:pt>
                <c:pt idx="4">
                  <c:v>52.48</c:v>
                </c:pt>
              </c:numCache>
            </c:numRef>
          </c:val>
          <c:extLst>
            <c:ext xmlns:c16="http://schemas.microsoft.com/office/drawing/2014/chart" uri="{C3380CC4-5D6E-409C-BE32-E72D297353CC}">
              <c16:uniqueId val="{00000000-C297-42A5-A6A0-864AD7AFD1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68.180000000000007</c:v>
                </c:pt>
                <c:pt idx="4">
                  <c:v>67.930000000000007</c:v>
                </c:pt>
              </c:numCache>
            </c:numRef>
          </c:val>
          <c:smooth val="0"/>
          <c:extLst>
            <c:ext xmlns:c16="http://schemas.microsoft.com/office/drawing/2014/chart" uri="{C3380CC4-5D6E-409C-BE32-E72D297353CC}">
              <c16:uniqueId val="{00000001-C297-42A5-A6A0-864AD7AFD1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907.25</c:v>
                </c:pt>
                <c:pt idx="1">
                  <c:v>2311.02</c:v>
                </c:pt>
                <c:pt idx="2">
                  <c:v>2071.0100000000002</c:v>
                </c:pt>
                <c:pt idx="3">
                  <c:v>2011.42</c:v>
                </c:pt>
                <c:pt idx="4">
                  <c:v>2012.2</c:v>
                </c:pt>
              </c:numCache>
            </c:numRef>
          </c:val>
          <c:extLst>
            <c:ext xmlns:c16="http://schemas.microsoft.com/office/drawing/2014/chart" uri="{C3380CC4-5D6E-409C-BE32-E72D297353CC}">
              <c16:uniqueId val="{00000000-12CF-4B71-8639-8AD4208CD6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847.44</c:v>
                </c:pt>
                <c:pt idx="4">
                  <c:v>857.88</c:v>
                </c:pt>
              </c:numCache>
            </c:numRef>
          </c:val>
          <c:smooth val="0"/>
          <c:extLst>
            <c:ext xmlns:c16="http://schemas.microsoft.com/office/drawing/2014/chart" uri="{C3380CC4-5D6E-409C-BE32-E72D297353CC}">
              <c16:uniqueId val="{00000001-12CF-4B71-8639-8AD4208CD6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52.24</c:v>
                </c:pt>
                <c:pt idx="1">
                  <c:v>42.42</c:v>
                </c:pt>
                <c:pt idx="2">
                  <c:v>86.23</c:v>
                </c:pt>
                <c:pt idx="3">
                  <c:v>87.58</c:v>
                </c:pt>
                <c:pt idx="4">
                  <c:v>85.48</c:v>
                </c:pt>
              </c:numCache>
            </c:numRef>
          </c:val>
          <c:extLst>
            <c:ext xmlns:c16="http://schemas.microsoft.com/office/drawing/2014/chart" uri="{C3380CC4-5D6E-409C-BE32-E72D297353CC}">
              <c16:uniqueId val="{00000000-2899-4FE2-A74D-D6219E40A7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94.69</c:v>
                </c:pt>
                <c:pt idx="4">
                  <c:v>94.97</c:v>
                </c:pt>
              </c:numCache>
            </c:numRef>
          </c:val>
          <c:smooth val="0"/>
          <c:extLst>
            <c:ext xmlns:c16="http://schemas.microsoft.com/office/drawing/2014/chart" uri="{C3380CC4-5D6E-409C-BE32-E72D297353CC}">
              <c16:uniqueId val="{00000001-2899-4FE2-A74D-D6219E40A7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210.97</c:v>
                </c:pt>
                <c:pt idx="1">
                  <c:v>259.43</c:v>
                </c:pt>
                <c:pt idx="2">
                  <c:v>150.75</c:v>
                </c:pt>
                <c:pt idx="3">
                  <c:v>151.22</c:v>
                </c:pt>
                <c:pt idx="4">
                  <c:v>151.99</c:v>
                </c:pt>
              </c:numCache>
            </c:numRef>
          </c:val>
          <c:extLst>
            <c:ext xmlns:c16="http://schemas.microsoft.com/office/drawing/2014/chart" uri="{C3380CC4-5D6E-409C-BE32-E72D297353CC}">
              <c16:uniqueId val="{00000000-C1FE-44F8-BEF9-1E1607ADC4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159.78</c:v>
                </c:pt>
                <c:pt idx="4">
                  <c:v>159.49</c:v>
                </c:pt>
              </c:numCache>
            </c:numRef>
          </c:val>
          <c:smooth val="0"/>
          <c:extLst>
            <c:ext xmlns:c16="http://schemas.microsoft.com/office/drawing/2014/chart" uri="{C3380CC4-5D6E-409C-BE32-E72D297353CC}">
              <c16:uniqueId val="{00000001-C1FE-44F8-BEF9-1E1607ADC4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笛吹市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68555</v>
      </c>
      <c r="AM8" s="51"/>
      <c r="AN8" s="51"/>
      <c r="AO8" s="51"/>
      <c r="AP8" s="51"/>
      <c r="AQ8" s="51"/>
      <c r="AR8" s="51"/>
      <c r="AS8" s="51"/>
      <c r="AT8" s="46">
        <f>データ!T6</f>
        <v>201.92</v>
      </c>
      <c r="AU8" s="46"/>
      <c r="AV8" s="46"/>
      <c r="AW8" s="46"/>
      <c r="AX8" s="46"/>
      <c r="AY8" s="46"/>
      <c r="AZ8" s="46"/>
      <c r="BA8" s="46"/>
      <c r="BB8" s="46">
        <f>データ!U6</f>
        <v>339.52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59.14</v>
      </c>
      <c r="J10" s="46"/>
      <c r="K10" s="46"/>
      <c r="L10" s="46"/>
      <c r="M10" s="46"/>
      <c r="N10" s="46"/>
      <c r="O10" s="46"/>
      <c r="P10" s="46">
        <f>データ!P6</f>
        <v>61.62</v>
      </c>
      <c r="Q10" s="46"/>
      <c r="R10" s="46"/>
      <c r="S10" s="46"/>
      <c r="T10" s="46"/>
      <c r="U10" s="46"/>
      <c r="V10" s="46"/>
      <c r="W10" s="46">
        <f>データ!Q6</f>
        <v>89.86</v>
      </c>
      <c r="X10" s="46"/>
      <c r="Y10" s="46"/>
      <c r="Z10" s="46"/>
      <c r="AA10" s="46"/>
      <c r="AB10" s="46"/>
      <c r="AC10" s="46"/>
      <c r="AD10" s="51">
        <f>データ!R6</f>
        <v>2376</v>
      </c>
      <c r="AE10" s="51"/>
      <c r="AF10" s="51"/>
      <c r="AG10" s="51"/>
      <c r="AH10" s="51"/>
      <c r="AI10" s="51"/>
      <c r="AJ10" s="51"/>
      <c r="AK10" s="2"/>
      <c r="AL10" s="51">
        <f>データ!V6</f>
        <v>42170</v>
      </c>
      <c r="AM10" s="51"/>
      <c r="AN10" s="51"/>
      <c r="AO10" s="51"/>
      <c r="AP10" s="51"/>
      <c r="AQ10" s="51"/>
      <c r="AR10" s="51"/>
      <c r="AS10" s="51"/>
      <c r="AT10" s="46">
        <f>データ!W6</f>
        <v>20.54</v>
      </c>
      <c r="AU10" s="46"/>
      <c r="AV10" s="46"/>
      <c r="AW10" s="46"/>
      <c r="AX10" s="46"/>
      <c r="AY10" s="46"/>
      <c r="AZ10" s="46"/>
      <c r="BA10" s="46"/>
      <c r="BB10" s="46">
        <f>データ!X6</f>
        <v>2053.0700000000002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J1Ryvbm6M6NoUzUqmUhHM9p2qRxFzoaJfno9XvzjDYYPGhSSdvb2VdNGRRulX7hs+A2+rdmBwbAO3/ir2kng==" saltValue="bVFuHLXMzF9LXy2H6fQX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192112</v>
      </c>
      <c r="D6" s="33">
        <f t="shared" si="3"/>
        <v>46</v>
      </c>
      <c r="E6" s="33">
        <f t="shared" si="3"/>
        <v>17</v>
      </c>
      <c r="F6" s="33">
        <f t="shared" si="3"/>
        <v>1</v>
      </c>
      <c r="G6" s="33">
        <f t="shared" si="3"/>
        <v>0</v>
      </c>
      <c r="H6" s="33" t="str">
        <f t="shared" si="3"/>
        <v>山梨県　笛吹市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59.14</v>
      </c>
      <c r="P6" s="34">
        <f t="shared" si="3"/>
        <v>61.62</v>
      </c>
      <c r="Q6" s="34">
        <f t="shared" si="3"/>
        <v>89.86</v>
      </c>
      <c r="R6" s="34">
        <f t="shared" si="3"/>
        <v>2376</v>
      </c>
      <c r="S6" s="34">
        <f t="shared" si="3"/>
        <v>68555</v>
      </c>
      <c r="T6" s="34">
        <f t="shared" si="3"/>
        <v>201.92</v>
      </c>
      <c r="U6" s="34">
        <f t="shared" si="3"/>
        <v>339.52</v>
      </c>
      <c r="V6" s="34">
        <f t="shared" si="3"/>
        <v>42170</v>
      </c>
      <c r="W6" s="34">
        <f t="shared" si="3"/>
        <v>20.54</v>
      </c>
      <c r="X6" s="34">
        <f t="shared" si="3"/>
        <v>2053.0700000000002</v>
      </c>
      <c r="Y6" s="35">
        <f>IF(Y7="",NA(),Y7)</f>
        <v>100.05</v>
      </c>
      <c r="Z6" s="35">
        <f t="shared" ref="Z6:AH6" si="4">IF(Z7="",NA(),Z7)</f>
        <v>102.71</v>
      </c>
      <c r="AA6" s="35">
        <f t="shared" si="4"/>
        <v>102.45</v>
      </c>
      <c r="AB6" s="35">
        <f t="shared" si="4"/>
        <v>108.47</v>
      </c>
      <c r="AC6" s="35">
        <f t="shared" si="4"/>
        <v>105.14</v>
      </c>
      <c r="AD6" s="35">
        <f t="shared" si="4"/>
        <v>105.73</v>
      </c>
      <c r="AE6" s="35">
        <f t="shared" si="4"/>
        <v>108.38</v>
      </c>
      <c r="AF6" s="35">
        <f t="shared" si="4"/>
        <v>108.43</v>
      </c>
      <c r="AG6" s="35">
        <f t="shared" si="4"/>
        <v>106.99</v>
      </c>
      <c r="AH6" s="35">
        <f t="shared" si="4"/>
        <v>107.85</v>
      </c>
      <c r="AI6" s="34" t="str">
        <f>IF(AI7="","",IF(AI7="-","【-】","【"&amp;SUBSTITUTE(TEXT(AI7,"#,##0.00"),"-","△")&amp;"】"))</f>
        <v>【106.67】</v>
      </c>
      <c r="AJ6" s="35">
        <f>IF(AJ7="",NA(),AJ7)</f>
        <v>1.36</v>
      </c>
      <c r="AK6" s="34">
        <f t="shared" ref="AK6:AS6" si="5">IF(AK7="",NA(),AK7)</f>
        <v>0</v>
      </c>
      <c r="AL6" s="34">
        <f t="shared" si="5"/>
        <v>0</v>
      </c>
      <c r="AM6" s="34">
        <f t="shared" si="5"/>
        <v>0</v>
      </c>
      <c r="AN6" s="34">
        <f t="shared" si="5"/>
        <v>0</v>
      </c>
      <c r="AO6" s="35">
        <f t="shared" si="5"/>
        <v>14.68</v>
      </c>
      <c r="AP6" s="35">
        <f t="shared" si="5"/>
        <v>12.78</v>
      </c>
      <c r="AQ6" s="35">
        <f t="shared" si="5"/>
        <v>12.89</v>
      </c>
      <c r="AR6" s="35">
        <f t="shared" si="5"/>
        <v>7.42</v>
      </c>
      <c r="AS6" s="35">
        <f t="shared" si="5"/>
        <v>4.72</v>
      </c>
      <c r="AT6" s="34" t="str">
        <f>IF(AT7="","",IF(AT7="-","【-】","【"&amp;SUBSTITUTE(TEXT(AT7,"#,##0.00"),"-","△")&amp;"】"))</f>
        <v>【3.64】</v>
      </c>
      <c r="AU6" s="35">
        <f>IF(AU7="",NA(),AU7)</f>
        <v>19.899999999999999</v>
      </c>
      <c r="AV6" s="35">
        <f t="shared" ref="AV6:BD6" si="6">IF(AV7="",NA(),AV7)</f>
        <v>29.35</v>
      </c>
      <c r="AW6" s="35">
        <f t="shared" si="6"/>
        <v>37.770000000000003</v>
      </c>
      <c r="AX6" s="35">
        <f t="shared" si="6"/>
        <v>46.42</v>
      </c>
      <c r="AY6" s="35">
        <f t="shared" si="6"/>
        <v>52.48</v>
      </c>
      <c r="AZ6" s="35">
        <f t="shared" si="6"/>
        <v>50.78</v>
      </c>
      <c r="BA6" s="35">
        <f t="shared" si="6"/>
        <v>57.48</v>
      </c>
      <c r="BB6" s="35">
        <f t="shared" si="6"/>
        <v>54.32</v>
      </c>
      <c r="BC6" s="35">
        <f t="shared" si="6"/>
        <v>68.180000000000007</v>
      </c>
      <c r="BD6" s="35">
        <f t="shared" si="6"/>
        <v>67.930000000000007</v>
      </c>
      <c r="BE6" s="34" t="str">
        <f>IF(BE7="","",IF(BE7="-","【-】","【"&amp;SUBSTITUTE(TEXT(BE7,"#,##0.00"),"-","△")&amp;"】"))</f>
        <v>【67.52】</v>
      </c>
      <c r="BF6" s="35">
        <f>IF(BF7="",NA(),BF7)</f>
        <v>907.25</v>
      </c>
      <c r="BG6" s="35">
        <f t="shared" ref="BG6:BO6" si="7">IF(BG7="",NA(),BG7)</f>
        <v>2311.02</v>
      </c>
      <c r="BH6" s="35">
        <f t="shared" si="7"/>
        <v>2071.0100000000002</v>
      </c>
      <c r="BI6" s="35">
        <f t="shared" si="7"/>
        <v>2011.42</v>
      </c>
      <c r="BJ6" s="35">
        <f t="shared" si="7"/>
        <v>2012.2</v>
      </c>
      <c r="BK6" s="35">
        <f t="shared" si="7"/>
        <v>1053.93</v>
      </c>
      <c r="BL6" s="35">
        <f t="shared" si="7"/>
        <v>1046.25</v>
      </c>
      <c r="BM6" s="35">
        <f t="shared" si="7"/>
        <v>1000.94</v>
      </c>
      <c r="BN6" s="35">
        <f t="shared" si="7"/>
        <v>847.44</v>
      </c>
      <c r="BO6" s="35">
        <f t="shared" si="7"/>
        <v>857.88</v>
      </c>
      <c r="BP6" s="34" t="str">
        <f>IF(BP7="","",IF(BP7="-","【-】","【"&amp;SUBSTITUTE(TEXT(BP7,"#,##0.00"),"-","△")&amp;"】"))</f>
        <v>【705.21】</v>
      </c>
      <c r="BQ6" s="35">
        <f>IF(BQ7="",NA(),BQ7)</f>
        <v>52.24</v>
      </c>
      <c r="BR6" s="35">
        <f t="shared" ref="BR6:BZ6" si="8">IF(BR7="",NA(),BR7)</f>
        <v>42.42</v>
      </c>
      <c r="BS6" s="35">
        <f t="shared" si="8"/>
        <v>86.23</v>
      </c>
      <c r="BT6" s="35">
        <f t="shared" si="8"/>
        <v>87.58</v>
      </c>
      <c r="BU6" s="35">
        <f t="shared" si="8"/>
        <v>85.48</v>
      </c>
      <c r="BV6" s="35">
        <f t="shared" si="8"/>
        <v>85.23</v>
      </c>
      <c r="BW6" s="35">
        <f t="shared" si="8"/>
        <v>88.37</v>
      </c>
      <c r="BX6" s="35">
        <f t="shared" si="8"/>
        <v>93.77</v>
      </c>
      <c r="BY6" s="35">
        <f t="shared" si="8"/>
        <v>94.69</v>
      </c>
      <c r="BZ6" s="35">
        <f t="shared" si="8"/>
        <v>94.97</v>
      </c>
      <c r="CA6" s="34" t="str">
        <f>IF(CA7="","",IF(CA7="-","【-】","【"&amp;SUBSTITUTE(TEXT(CA7,"#,##0.00"),"-","△")&amp;"】"))</f>
        <v>【98.96】</v>
      </c>
      <c r="CB6" s="35">
        <f>IF(CB7="",NA(),CB7)</f>
        <v>210.97</v>
      </c>
      <c r="CC6" s="35">
        <f t="shared" ref="CC6:CK6" si="9">IF(CC7="",NA(),CC7)</f>
        <v>259.43</v>
      </c>
      <c r="CD6" s="35">
        <f t="shared" si="9"/>
        <v>150.75</v>
      </c>
      <c r="CE6" s="35">
        <f t="shared" si="9"/>
        <v>151.22</v>
      </c>
      <c r="CF6" s="35">
        <f t="shared" si="9"/>
        <v>151.99</v>
      </c>
      <c r="CG6" s="35">
        <f t="shared" si="9"/>
        <v>185.7</v>
      </c>
      <c r="CH6" s="35">
        <f t="shared" si="9"/>
        <v>178.11</v>
      </c>
      <c r="CI6" s="35">
        <f t="shared" si="9"/>
        <v>165.57</v>
      </c>
      <c r="CJ6" s="35">
        <f t="shared" si="9"/>
        <v>159.78</v>
      </c>
      <c r="CK6" s="35">
        <f t="shared" si="9"/>
        <v>159.49</v>
      </c>
      <c r="CL6" s="34" t="str">
        <f>IF(CL7="","",IF(CL7="-","【-】","【"&amp;SUBSTITUTE(TEXT(CL7,"#,##0.00"),"-","△")&amp;"】"))</f>
        <v>【134.52】</v>
      </c>
      <c r="CM6" s="35">
        <f>IF(CM7="",NA(),CM7)</f>
        <v>62.41</v>
      </c>
      <c r="CN6" s="35">
        <f t="shared" ref="CN6:CV6" si="10">IF(CN7="",NA(),CN7)</f>
        <v>64.2</v>
      </c>
      <c r="CO6" s="35" t="str">
        <f t="shared" si="10"/>
        <v>-</v>
      </c>
      <c r="CP6" s="35" t="str">
        <f t="shared" si="10"/>
        <v>-</v>
      </c>
      <c r="CQ6" s="35" t="str">
        <f t="shared" si="10"/>
        <v>-</v>
      </c>
      <c r="CR6" s="35">
        <f t="shared" si="10"/>
        <v>61.03</v>
      </c>
      <c r="CS6" s="35">
        <f t="shared" si="10"/>
        <v>59.55</v>
      </c>
      <c r="CT6" s="35">
        <f t="shared" si="10"/>
        <v>59.19</v>
      </c>
      <c r="CU6" s="35">
        <f t="shared" si="10"/>
        <v>68.31</v>
      </c>
      <c r="CV6" s="35">
        <f t="shared" si="10"/>
        <v>65.28</v>
      </c>
      <c r="CW6" s="34" t="str">
        <f>IF(CW7="","",IF(CW7="-","【-】","【"&amp;SUBSTITUTE(TEXT(CW7,"#,##0.00"),"-","△")&amp;"】"))</f>
        <v>【59.57】</v>
      </c>
      <c r="CX6" s="35">
        <f>IF(CX7="",NA(),CX7)</f>
        <v>85.74</v>
      </c>
      <c r="CY6" s="35">
        <f t="shared" ref="CY6:DG6" si="11">IF(CY7="",NA(),CY7)</f>
        <v>87.44</v>
      </c>
      <c r="CZ6" s="35">
        <f t="shared" si="11"/>
        <v>88.15</v>
      </c>
      <c r="DA6" s="35">
        <f t="shared" si="11"/>
        <v>89.8</v>
      </c>
      <c r="DB6" s="35">
        <f t="shared" si="11"/>
        <v>91.83</v>
      </c>
      <c r="DC6" s="35">
        <f t="shared" si="11"/>
        <v>86.83</v>
      </c>
      <c r="DD6" s="35">
        <f t="shared" si="11"/>
        <v>87.14</v>
      </c>
      <c r="DE6" s="35">
        <f t="shared" si="11"/>
        <v>86.66</v>
      </c>
      <c r="DF6" s="35">
        <f t="shared" si="11"/>
        <v>92.62</v>
      </c>
      <c r="DG6" s="35">
        <f t="shared" si="11"/>
        <v>92.72</v>
      </c>
      <c r="DH6" s="34" t="str">
        <f>IF(DH7="","",IF(DH7="-","【-】","【"&amp;SUBSTITUTE(TEXT(DH7,"#,##0.00"),"-","△")&amp;"】"))</f>
        <v>【95.57】</v>
      </c>
      <c r="DI6" s="35">
        <f>IF(DI7="",NA(),DI7)</f>
        <v>2.79</v>
      </c>
      <c r="DJ6" s="35">
        <f t="shared" ref="DJ6:DR6" si="12">IF(DJ7="",NA(),DJ7)</f>
        <v>5.55</v>
      </c>
      <c r="DK6" s="35">
        <f t="shared" si="12"/>
        <v>8.1999999999999993</v>
      </c>
      <c r="DL6" s="35">
        <f t="shared" si="12"/>
        <v>10.85</v>
      </c>
      <c r="DM6" s="35">
        <f t="shared" si="12"/>
        <v>13.48</v>
      </c>
      <c r="DN6" s="35">
        <f t="shared" si="12"/>
        <v>14.26</v>
      </c>
      <c r="DO6" s="35">
        <f t="shared" si="12"/>
        <v>15.21</v>
      </c>
      <c r="DP6" s="35">
        <f t="shared" si="12"/>
        <v>17.350000000000001</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0.09</v>
      </c>
      <c r="EN6" s="35">
        <f t="shared" si="14"/>
        <v>0.09</v>
      </c>
      <c r="EO6" s="34" t="str">
        <f>IF(EO7="","",IF(EO7="-","【-】","【"&amp;SUBSTITUTE(TEXT(EO7,"#,##0.00"),"-","△")&amp;"】"))</f>
        <v>【0.30】</v>
      </c>
    </row>
    <row r="7" spans="1:148" s="36" customFormat="1" x14ac:dyDescent="0.15">
      <c r="A7" s="28"/>
      <c r="B7" s="37">
        <v>2020</v>
      </c>
      <c r="C7" s="37">
        <v>192112</v>
      </c>
      <c r="D7" s="37">
        <v>46</v>
      </c>
      <c r="E7" s="37">
        <v>17</v>
      </c>
      <c r="F7" s="37">
        <v>1</v>
      </c>
      <c r="G7" s="37">
        <v>0</v>
      </c>
      <c r="H7" s="37" t="s">
        <v>96</v>
      </c>
      <c r="I7" s="37" t="s">
        <v>97</v>
      </c>
      <c r="J7" s="37" t="s">
        <v>98</v>
      </c>
      <c r="K7" s="37" t="s">
        <v>99</v>
      </c>
      <c r="L7" s="37" t="s">
        <v>100</v>
      </c>
      <c r="M7" s="37" t="s">
        <v>101</v>
      </c>
      <c r="N7" s="38" t="s">
        <v>102</v>
      </c>
      <c r="O7" s="38">
        <v>59.14</v>
      </c>
      <c r="P7" s="38">
        <v>61.62</v>
      </c>
      <c r="Q7" s="38">
        <v>89.86</v>
      </c>
      <c r="R7" s="38">
        <v>2376</v>
      </c>
      <c r="S7" s="38">
        <v>68555</v>
      </c>
      <c r="T7" s="38">
        <v>201.92</v>
      </c>
      <c r="U7" s="38">
        <v>339.52</v>
      </c>
      <c r="V7" s="38">
        <v>42170</v>
      </c>
      <c r="W7" s="38">
        <v>20.54</v>
      </c>
      <c r="X7" s="38">
        <v>2053.0700000000002</v>
      </c>
      <c r="Y7" s="38">
        <v>100.05</v>
      </c>
      <c r="Z7" s="38">
        <v>102.71</v>
      </c>
      <c r="AA7" s="38">
        <v>102.45</v>
      </c>
      <c r="AB7" s="38">
        <v>108.47</v>
      </c>
      <c r="AC7" s="38">
        <v>105.14</v>
      </c>
      <c r="AD7" s="38">
        <v>105.73</v>
      </c>
      <c r="AE7" s="38">
        <v>108.38</v>
      </c>
      <c r="AF7" s="38">
        <v>108.43</v>
      </c>
      <c r="AG7" s="38">
        <v>106.99</v>
      </c>
      <c r="AH7" s="38">
        <v>107.85</v>
      </c>
      <c r="AI7" s="38">
        <v>106.67</v>
      </c>
      <c r="AJ7" s="38">
        <v>1.36</v>
      </c>
      <c r="AK7" s="38">
        <v>0</v>
      </c>
      <c r="AL7" s="38">
        <v>0</v>
      </c>
      <c r="AM7" s="38">
        <v>0</v>
      </c>
      <c r="AN7" s="38">
        <v>0</v>
      </c>
      <c r="AO7" s="38">
        <v>14.68</v>
      </c>
      <c r="AP7" s="38">
        <v>12.78</v>
      </c>
      <c r="AQ7" s="38">
        <v>12.89</v>
      </c>
      <c r="AR7" s="38">
        <v>7.42</v>
      </c>
      <c r="AS7" s="38">
        <v>4.72</v>
      </c>
      <c r="AT7" s="38">
        <v>3.64</v>
      </c>
      <c r="AU7" s="38">
        <v>19.899999999999999</v>
      </c>
      <c r="AV7" s="38">
        <v>29.35</v>
      </c>
      <c r="AW7" s="38">
        <v>37.770000000000003</v>
      </c>
      <c r="AX7" s="38">
        <v>46.42</v>
      </c>
      <c r="AY7" s="38">
        <v>52.48</v>
      </c>
      <c r="AZ7" s="38">
        <v>50.78</v>
      </c>
      <c r="BA7" s="38">
        <v>57.48</v>
      </c>
      <c r="BB7" s="38">
        <v>54.32</v>
      </c>
      <c r="BC7" s="38">
        <v>68.180000000000007</v>
      </c>
      <c r="BD7" s="38">
        <v>67.930000000000007</v>
      </c>
      <c r="BE7" s="38">
        <v>67.52</v>
      </c>
      <c r="BF7" s="38">
        <v>907.25</v>
      </c>
      <c r="BG7" s="38">
        <v>2311.02</v>
      </c>
      <c r="BH7" s="38">
        <v>2071.0100000000002</v>
      </c>
      <c r="BI7" s="38">
        <v>2011.42</v>
      </c>
      <c r="BJ7" s="38">
        <v>2012.2</v>
      </c>
      <c r="BK7" s="38">
        <v>1053.93</v>
      </c>
      <c r="BL7" s="38">
        <v>1046.25</v>
      </c>
      <c r="BM7" s="38">
        <v>1000.94</v>
      </c>
      <c r="BN7" s="38">
        <v>847.44</v>
      </c>
      <c r="BO7" s="38">
        <v>857.88</v>
      </c>
      <c r="BP7" s="38">
        <v>705.21</v>
      </c>
      <c r="BQ7" s="38">
        <v>52.24</v>
      </c>
      <c r="BR7" s="38">
        <v>42.42</v>
      </c>
      <c r="BS7" s="38">
        <v>86.23</v>
      </c>
      <c r="BT7" s="38">
        <v>87.58</v>
      </c>
      <c r="BU7" s="38">
        <v>85.48</v>
      </c>
      <c r="BV7" s="38">
        <v>85.23</v>
      </c>
      <c r="BW7" s="38">
        <v>88.37</v>
      </c>
      <c r="BX7" s="38">
        <v>93.77</v>
      </c>
      <c r="BY7" s="38">
        <v>94.69</v>
      </c>
      <c r="BZ7" s="38">
        <v>94.97</v>
      </c>
      <c r="CA7" s="38">
        <v>98.96</v>
      </c>
      <c r="CB7" s="38">
        <v>210.97</v>
      </c>
      <c r="CC7" s="38">
        <v>259.43</v>
      </c>
      <c r="CD7" s="38">
        <v>150.75</v>
      </c>
      <c r="CE7" s="38">
        <v>151.22</v>
      </c>
      <c r="CF7" s="38">
        <v>151.99</v>
      </c>
      <c r="CG7" s="38">
        <v>185.7</v>
      </c>
      <c r="CH7" s="38">
        <v>178.11</v>
      </c>
      <c r="CI7" s="38">
        <v>165.57</v>
      </c>
      <c r="CJ7" s="38">
        <v>159.78</v>
      </c>
      <c r="CK7" s="38">
        <v>159.49</v>
      </c>
      <c r="CL7" s="38">
        <v>134.52000000000001</v>
      </c>
      <c r="CM7" s="38">
        <v>62.41</v>
      </c>
      <c r="CN7" s="38">
        <v>64.2</v>
      </c>
      <c r="CO7" s="38" t="s">
        <v>102</v>
      </c>
      <c r="CP7" s="38" t="s">
        <v>102</v>
      </c>
      <c r="CQ7" s="38" t="s">
        <v>102</v>
      </c>
      <c r="CR7" s="38">
        <v>61.03</v>
      </c>
      <c r="CS7" s="38">
        <v>59.55</v>
      </c>
      <c r="CT7" s="38">
        <v>59.19</v>
      </c>
      <c r="CU7" s="38">
        <v>68.31</v>
      </c>
      <c r="CV7" s="38">
        <v>65.28</v>
      </c>
      <c r="CW7" s="38">
        <v>59.57</v>
      </c>
      <c r="CX7" s="38">
        <v>85.74</v>
      </c>
      <c r="CY7" s="38">
        <v>87.44</v>
      </c>
      <c r="CZ7" s="38">
        <v>88.15</v>
      </c>
      <c r="DA7" s="38">
        <v>89.8</v>
      </c>
      <c r="DB7" s="38">
        <v>91.83</v>
      </c>
      <c r="DC7" s="38">
        <v>86.83</v>
      </c>
      <c r="DD7" s="38">
        <v>87.14</v>
      </c>
      <c r="DE7" s="38">
        <v>86.66</v>
      </c>
      <c r="DF7" s="38">
        <v>92.62</v>
      </c>
      <c r="DG7" s="38">
        <v>92.72</v>
      </c>
      <c r="DH7" s="38">
        <v>95.57</v>
      </c>
      <c r="DI7" s="38">
        <v>2.79</v>
      </c>
      <c r="DJ7" s="38">
        <v>5.55</v>
      </c>
      <c r="DK7" s="38">
        <v>8.1999999999999993</v>
      </c>
      <c r="DL7" s="38">
        <v>10.85</v>
      </c>
      <c r="DM7" s="38">
        <v>13.48</v>
      </c>
      <c r="DN7" s="38">
        <v>14.26</v>
      </c>
      <c r="DO7" s="38">
        <v>15.21</v>
      </c>
      <c r="DP7" s="38">
        <v>17.350000000000001</v>
      </c>
      <c r="DQ7" s="38">
        <v>26.36</v>
      </c>
      <c r="DR7" s="38">
        <v>23.79</v>
      </c>
      <c r="DS7" s="38">
        <v>36.520000000000003</v>
      </c>
      <c r="DT7" s="38">
        <v>0</v>
      </c>
      <c r="DU7" s="38">
        <v>0</v>
      </c>
      <c r="DV7" s="38">
        <v>0</v>
      </c>
      <c r="DW7" s="38">
        <v>0</v>
      </c>
      <c r="DX7" s="38">
        <v>0</v>
      </c>
      <c r="DY7" s="38">
        <v>0.01</v>
      </c>
      <c r="DZ7" s="38">
        <v>0.01</v>
      </c>
      <c r="EA7" s="38">
        <v>0.01</v>
      </c>
      <c r="EB7" s="38">
        <v>1.43</v>
      </c>
      <c r="EC7" s="38">
        <v>1.22</v>
      </c>
      <c r="ED7" s="38">
        <v>5.72</v>
      </c>
      <c r="EE7" s="38">
        <v>0</v>
      </c>
      <c r="EF7" s="38">
        <v>0</v>
      </c>
      <c r="EG7" s="38">
        <v>0</v>
      </c>
      <c r="EH7" s="38">
        <v>0</v>
      </c>
      <c r="EI7" s="38">
        <v>0</v>
      </c>
      <c r="EJ7" s="38">
        <v>0.01</v>
      </c>
      <c r="EK7" s="38">
        <v>0.11</v>
      </c>
      <c r="EL7" s="38">
        <v>0.09</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角田 弘貴</cp:lastModifiedBy>
  <cp:lastPrinted>2022-01-24T07:53:58Z</cp:lastPrinted>
  <dcterms:created xsi:type="dcterms:W3CDTF">2021-12-03T07:12:21Z</dcterms:created>
  <dcterms:modified xsi:type="dcterms:W3CDTF">2022-01-24T07:55:27Z</dcterms:modified>
  <cp:category/>
</cp:coreProperties>
</file>