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AglzPsT2mpDHcf5lZeBmmSGJUTK/n05In1qL/o8n0gJckmNUnizUwZuD3AjCDLOETZGqXVgO7Fri6MU2ITOqQ==" workbookSaltValue="efzBRoyGbLe4AkvNEpRYV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<sst xmlns="http://schemas.openxmlformats.org/spreadsheetml/2006/main" xmlns:r="http://schemas.openxmlformats.org/officeDocument/2006/relationships" count="116" uniqueCount="116">
  <si>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</si>
  <si>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</si>
  <si>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</si>
  <si>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</si>
  <si>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</si>
  <si>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</si>
  <si>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</si>
  <si>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</si>
  <si>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</si>
  <si>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</si>
  <si>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</si>
  <si>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</si>
  <si>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</si>
  <si>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</si>
  <si>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</si>
  <si>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</si>
  <si>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</si>
  <si>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</si>
  <si>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</si>
  <si>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</si>
  <si>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</si>
  <si>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</si>
  <si>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</si>
  <si>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</si>
  <si>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</si>
  <si>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</si>
  <si>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</si>
  <si>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</si>
  <si>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</si>
  <si>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</si>
  <si>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</si>
  <si>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</si>
  <si>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</si>
  <si>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</si>
  <si>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</si>
  <si>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</si>
  <si>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</si>
  <si>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</si>
  <si>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</si>
  <si>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</si>
  <si>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</si>
  <si>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</si>
  <si>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</si>
  <si>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</si>
  <si>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類似団体及び全国平均と比較すると、改善が必要な数値である。特に汚水処理原価が類似団体に比べると非常に高い数値となっている。これは、汚水処理費が年々増加しているためである。接続世帯や使用料収入を増やすこと以外にも費用の圧縮を図るため不明水対策を行い、経営改善につなげていきたい。また、当市は、他市と比べ、桂川流域下水道への流入量が多く（全体の５０％弱）負担する金額が多大である。他市町の流入量が増加し、負担率が軽減されれば、経費回収率の改善が見込める。</t>
    <rPh sb="4" eb="5">
      <t>オヨ</t>
    </rPh>
    <rPh sb="6" eb="8">
      <t>ゼンコク</t>
    </rPh>
    <rPh sb="8" eb="10">
      <t>ヘイキン</t>
    </rPh>
    <rPh sb="17" eb="19">
      <t>カイゼン</t>
    </rPh>
    <rPh sb="20" eb="22">
      <t>ヒツヨウ</t>
    </rPh>
    <rPh sb="23" eb="25">
      <t>スウチ</t>
    </rPh>
    <rPh sb="29" eb="30">
      <t>トク</t>
    </rPh>
    <rPh sb="31" eb="33">
      <t>オスイ</t>
    </rPh>
    <rPh sb="33" eb="35">
      <t>ショリ</t>
    </rPh>
    <rPh sb="35" eb="37">
      <t>ゲンカ</t>
    </rPh>
    <rPh sb="38" eb="40">
      <t>ルイジ</t>
    </rPh>
    <rPh sb="40" eb="42">
      <t>ダンタイ</t>
    </rPh>
    <rPh sb="43" eb="44">
      <t>クラ</t>
    </rPh>
    <rPh sb="47" eb="49">
      <t>ヒジョウ</t>
    </rPh>
    <rPh sb="50" eb="51">
      <t>タカ</t>
    </rPh>
    <rPh sb="52" eb="54">
      <t>スウチ</t>
    </rPh>
    <rPh sb="65" eb="67">
      <t>オスイ</t>
    </rPh>
    <rPh sb="67" eb="69">
      <t>ショリ</t>
    </rPh>
    <rPh sb="69" eb="70">
      <t>ヒ</t>
    </rPh>
    <rPh sb="71" eb="73">
      <t>ネンネン</t>
    </rPh>
    <rPh sb="73" eb="75">
      <t>ゾウカ</t>
    </rPh>
    <rPh sb="101" eb="103">
      <t>イガイ</t>
    </rPh>
    <rPh sb="105" eb="107">
      <t>ヒヨウ</t>
    </rPh>
    <rPh sb="108" eb="110">
      <t>アッシュク</t>
    </rPh>
    <rPh sb="111" eb="112">
      <t>ハカ</t>
    </rPh>
    <rPh sb="115" eb="117">
      <t>フメイ</t>
    </rPh>
    <rPh sb="117" eb="118">
      <t>スイ</t>
    </rPh>
    <rPh sb="118" eb="120">
      <t>タイサク</t>
    </rPh>
    <rPh sb="121" eb="122">
      <t>オコナ</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</si>
  <si>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</si>
  <si>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</si>
  <si>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</si>
  <si>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</si>
  <si>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</si>
  <si>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</si>
  <si>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</si>
  <si>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</si>
  <si>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</si>
  <si>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</si>
  <si>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</si>
  <si>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</si>
  <si>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</si>
  <si>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</si>
  <si>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</si>
  <si>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</si>
  <si>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</si>
  <si>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</si>
  <si>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</si>
  <si>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</si>
  <si>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</si>
  <si>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</si>
  <si>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</si>
  <si>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</si>
  <si>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</si>
  <si>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</si>
  <si>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</si>
  <si>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</si>
  <si>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</si>
  <si>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</si>
  <si>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</si>
  <si>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</si>
  <si>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</si>
  <si>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</si>
  <si>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</si>
  <si>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山梨県　上野原市</t>
  </si>
  <si>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</si>
  <si>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</si>
  <si>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</si>
  <si>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</si>
  <si>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</si>
  <si>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</si>
  <si>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</si>
  <si>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</si>
  <si>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</si>
  <si>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</si>
  <si>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</si>
  <si>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</si>
  <si>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</si>
  <si>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</si>
  <si>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</si>
  <si>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</si>
  <si>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</si>
  <si>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</si>
  <si>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</si>
  <si>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</si>
  <si>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</si>
  <si>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</si>
  <si>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</si>
  <si>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</si>
  <si>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</si>
  <si>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</si>
  <si>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</si>
  <si>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</si>
  <si>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</si>
  <si>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</si>
  <si>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</si>
  <si>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</si>
  <si>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</si>
  <si>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市の公共下水道については、平成８年度より工事着手し、平成１６年度に供用が開始された。これまで、大きな改修が無かったため、０となっている。</t>
    <rPh sb="54" eb="55">
      <t>ナ</t>
    </rPh>
    <phoneticPr fontId="1"/>
  </si>
  <si>
    <t>①収益的収支比率
収益的収支比率が100％を割り込んでおり、収支が赤字である。地方債償還金がここ数年高い割合となっているが、今後、減少傾向となる事から改善が見込まれる。
④企業債残高対事業規模比率
当該値が０となっているのは、起債償還を繰入金（基準内）で賄っているためである。近年、事業費の圧縮により、企業債の発行額より返済額が上回っている。
⑤経費回収率
類似団体及び全国平均より低い数値となっており、前年度と比較しても低い数値となっている。主な要因としては、桂川流域下水道維持管理負担金額の増加等により、年々汚水処理費が増加傾向にあるためである。今後、経費回収率の改善のため、未接続世帯に対する普及促進や不明水対策に努めていきたい。また、当市は、他市と比べ、桂川流域下水道への流入量が多く（全体の５０％弱）負担する金額が多大である。他市町の流入量が増加し、負担率が軽減されれば、経費回収率の改善が見込める。
⑥汚水処理原価
類似団体及び全国平均より高い数値となっており、前年度と比較しても高くなっている。主な要因としては、上述のとおり汚水処理費が増加傾向にあるためである。不明水対策等を行うことにより改善を目指す。また、他市町の流入量が増加し、負担率が軽減されれば、数値改善が見込める。
⑦施設利用率
市は、流域下水道に接続しているため、施設は有していない。
⑧水洗化率
類似団体よりは高く、全国平均よりは低い値となっている。未接続世帯に対し普及促進を実施し、接続率の向上を図りたい。</t>
    <rPh sb="9" eb="12">
      <t>シュウエキテキ</t>
    </rPh>
    <rPh sb="12" eb="14">
      <t>シュウシ</t>
    </rPh>
    <rPh sb="14" eb="16">
      <t>ヒリツ</t>
    </rPh>
    <rPh sb="22" eb="23">
      <t>ワ</t>
    </rPh>
    <rPh sb="24" eb="25">
      <t>コ</t>
    </rPh>
    <rPh sb="30" eb="32">
      <t>シュウシ</t>
    </rPh>
    <rPh sb="33" eb="35">
      <t>アカジ</t>
    </rPh>
    <rPh sb="183" eb="184">
      <t>オヨ</t>
    </rPh>
    <rPh sb="202" eb="205">
      <t>ゼンネンド</t>
    </rPh>
    <rPh sb="206" eb="208">
      <t>ヒカク</t>
    </rPh>
    <rPh sb="211" eb="212">
      <t>ヒク</t>
    </rPh>
    <rPh sb="213" eb="215">
      <t>スウチ</t>
    </rPh>
    <rPh sb="247" eb="249">
      <t>ゾウカ</t>
    </rPh>
    <rPh sb="301" eb="303">
      <t>ソクシン</t>
    </rPh>
    <rPh sb="310" eb="311">
      <t>ツト</t>
    </rPh>
    <rPh sb="368" eb="369">
      <t>タ</t>
    </rPh>
    <rPh sb="369" eb="370">
      <t>シ</t>
    </rPh>
    <rPh sb="370" eb="371">
      <t>マチ</t>
    </rPh>
    <rPh sb="372" eb="374">
      <t>リュウニュウ</t>
    </rPh>
    <rPh sb="374" eb="375">
      <t>リョウ</t>
    </rPh>
    <rPh sb="376" eb="378">
      <t>ゾウカ</t>
    </rPh>
    <rPh sb="391" eb="393">
      <t>ケイヒ</t>
    </rPh>
    <rPh sb="393" eb="395">
      <t>カイシュウ</t>
    </rPh>
    <rPh sb="395" eb="396">
      <t>リツ</t>
    </rPh>
    <rPh sb="397" eb="399">
      <t>カイゼン</t>
    </rPh>
    <rPh sb="400" eb="402">
      <t>ミコ</t>
    </rPh>
    <rPh sb="437" eb="440">
      <t>ゼンネンド</t>
    </rPh>
    <rPh sb="441" eb="443">
      <t>ヒカク</t>
    </rPh>
    <rPh sb="446" eb="447">
      <t>タカ</t>
    </rPh>
    <rPh sb="454" eb="455">
      <t>オモ</t>
    </rPh>
    <rPh sb="456" eb="458">
      <t>ヨウイン</t>
    </rPh>
    <rPh sb="463" eb="465">
      <t>ジョウジュツ</t>
    </rPh>
    <rPh sb="469" eb="471">
      <t>オスイ</t>
    </rPh>
    <rPh sb="471" eb="473">
      <t>ショリ</t>
    </rPh>
    <rPh sb="473" eb="474">
      <t>ヒ</t>
    </rPh>
    <rPh sb="475" eb="477">
      <t>ゾウカ</t>
    </rPh>
    <rPh sb="477" eb="479">
      <t>ケイコウ</t>
    </rPh>
    <rPh sb="493" eb="494">
      <t>ナド</t>
    </rPh>
    <rPh sb="495" eb="496">
      <t>オコナ</t>
    </rPh>
    <rPh sb="535" eb="537">
      <t>スウチ</t>
    </rPh>
    <rPh sb="537" eb="539">
      <t>カイゼン</t>
    </rPh>
    <rPh sb="540" eb="542">
      <t>ミコ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</si>
</sst>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8"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0.21</c:v>
                </c:pt>
                <c:pt idx="1">
                  <c:v>0.15</c:v>
                </c:pt>
                <c:pt idx="2">
                  <c:v>0.25</c:v>
                </c:pt>
                <c:pt idx="3">
                  <c:v>0.15</c:v>
                </c:pt>
                <c:pt idx="4">
                  <c:v>1.65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40.75</c:v>
                </c:pt>
                <c:pt idx="1">
                  <c:v>42.4</c:v>
                </c:pt>
                <c:pt idx="2">
                  <c:v>45.44</c:v>
                </c:pt>
                <c:pt idx="3">
                  <c:v>50.94</c:v>
                </c:pt>
                <c:pt idx="4">
                  <c:v>50.53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83.09</c:v>
                </c:pt>
                <c:pt idx="1">
                  <c:v>82</c:v>
                </c:pt>
                <c:pt idx="2">
                  <c:v>83.58</c:v>
                </c:pt>
                <c:pt idx="3">
                  <c:v>84.98</c:v>
                </c:pt>
                <c:pt idx="4">
                  <c:v>83.73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64.97</c:v>
                </c:pt>
                <c:pt idx="1">
                  <c:v>65.77</c:v>
                </c:pt>
                <c:pt idx="2">
                  <c:v>65.97</c:v>
                </c:pt>
                <c:pt idx="3">
                  <c:v>82.55</c:v>
                </c:pt>
                <c:pt idx="4">
                  <c:v>82.08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95.43</c:v>
                </c:pt>
                <c:pt idx="1">
                  <c:v>94.82</c:v>
                </c:pt>
                <c:pt idx="2">
                  <c:v>95.11</c:v>
                </c:pt>
                <c:pt idx="3">
                  <c:v>95.18</c:v>
                </c:pt>
                <c:pt idx="4">
                  <c:v>95.04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1193.49</c:v>
                </c:pt>
                <c:pt idx="1">
                  <c:v>876.19</c:v>
                </c:pt>
                <c:pt idx="2">
                  <c:v>722.53</c:v>
                </c:pt>
                <c:pt idx="3">
                  <c:v>1001.3</c:v>
                </c:pt>
                <c:pt idx="4">
                  <c:v>1050.51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76.349999999999994</c:v>
                </c:pt>
                <c:pt idx="1">
                  <c:v>86.06</c:v>
                </c:pt>
                <c:pt idx="2">
                  <c:v>86.04</c:v>
                </c:pt>
                <c:pt idx="3">
                  <c:v>82.95</c:v>
                </c:pt>
                <c:pt idx="4">
                  <c:v>81.08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65.569999999999993</c:v>
                </c:pt>
                <c:pt idx="1">
                  <c:v>75.7</c:v>
                </c:pt>
                <c:pt idx="2">
                  <c:v>74.61</c:v>
                </c:pt>
                <c:pt idx="3">
                  <c:v>81.88</c:v>
                </c:pt>
                <c:pt idx="4">
                  <c:v>82.65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245.35</c:v>
                </c:pt>
                <c:pt idx="1">
                  <c:v>219.71</c:v>
                </c:pt>
                <c:pt idx="2">
                  <c:v>227.62</c:v>
                </c:pt>
                <c:pt idx="3">
                  <c:v>238.49</c:v>
                </c:pt>
                <c:pt idx="4">
                  <c:v>244.52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263.04000000000002</c:v>
                </c:pt>
                <c:pt idx="1">
                  <c:v>230.04</c:v>
                </c:pt>
                <c:pt idx="2">
                  <c:v>233.5</c:v>
                </c:pt>
                <c:pt idx="3">
                  <c:v>187.55</c:v>
                </c:pt>
                <c:pt idx="4">
                  <c:v>186.3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23" zoomScale="70" zoomScaleNormal="7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上野原市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22607</v>
      </c>
      <c r="AM8" s="22"/>
      <c r="AN8" s="22"/>
      <c r="AO8" s="22"/>
      <c r="AP8" s="22"/>
      <c r="AQ8" s="22"/>
      <c r="AR8" s="22"/>
      <c r="AS8" s="22"/>
      <c r="AT8" s="7">
        <f>データ!T6</f>
        <v>170.57</v>
      </c>
      <c r="AU8" s="7"/>
      <c r="AV8" s="7"/>
      <c r="AW8" s="7"/>
      <c r="AX8" s="7"/>
      <c r="AY8" s="7"/>
      <c r="AZ8" s="7"/>
      <c r="BA8" s="7"/>
      <c r="BB8" s="7">
        <f>データ!U6</f>
        <v>132.54</v>
      </c>
      <c r="BC8" s="7"/>
      <c r="BD8" s="7"/>
      <c r="BE8" s="7"/>
      <c r="BF8" s="7"/>
      <c r="BG8" s="7"/>
      <c r="BH8" s="7"/>
      <c r="BI8" s="7"/>
      <c r="BJ8" s="3"/>
      <c r="BK8" s="3"/>
      <c r="BL8" s="28" t="s">
        <v>12</v>
      </c>
      <c r="BM8" s="40"/>
      <c r="BN8" s="49"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41"/>
      <c r="BN9" s="50" t="s">
        <v>37</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48.7</v>
      </c>
      <c r="Q10" s="7"/>
      <c r="R10" s="7"/>
      <c r="S10" s="7"/>
      <c r="T10" s="7"/>
      <c r="U10" s="7"/>
      <c r="V10" s="7"/>
      <c r="W10" s="7">
        <f>データ!Q6</f>
        <v>97.46</v>
      </c>
      <c r="X10" s="7"/>
      <c r="Y10" s="7"/>
      <c r="Z10" s="7"/>
      <c r="AA10" s="7"/>
      <c r="AB10" s="7"/>
      <c r="AC10" s="7"/>
      <c r="AD10" s="22">
        <f>データ!R6</f>
        <v>2860</v>
      </c>
      <c r="AE10" s="22"/>
      <c r="AF10" s="22"/>
      <c r="AG10" s="22"/>
      <c r="AH10" s="22"/>
      <c r="AI10" s="22"/>
      <c r="AJ10" s="22"/>
      <c r="AK10" s="2"/>
      <c r="AL10" s="22">
        <f>データ!V6</f>
        <v>10972</v>
      </c>
      <c r="AM10" s="22"/>
      <c r="AN10" s="22"/>
      <c r="AO10" s="22"/>
      <c r="AP10" s="22"/>
      <c r="AQ10" s="22"/>
      <c r="AR10" s="22"/>
      <c r="AS10" s="22"/>
      <c r="AT10" s="7">
        <f>データ!W6</f>
        <v>2.99</v>
      </c>
      <c r="AU10" s="7"/>
      <c r="AV10" s="7"/>
      <c r="AW10" s="7"/>
      <c r="AX10" s="7"/>
      <c r="AY10" s="7"/>
      <c r="AZ10" s="7"/>
      <c r="BA10" s="7"/>
      <c r="BB10" s="7">
        <f>データ!X6</f>
        <v>3669.57</v>
      </c>
      <c r="BC10" s="7"/>
      <c r="BD10" s="7"/>
      <c r="BE10" s="7"/>
      <c r="BF10" s="7"/>
      <c r="BG10" s="7"/>
      <c r="BH10" s="7"/>
      <c r="BI10" s="7"/>
      <c r="BJ10" s="2"/>
      <c r="BK10" s="2"/>
      <c r="BL10" s="30" t="s">
        <v>38</v>
      </c>
      <c r="BM10" s="42"/>
      <c r="BN10" s="51" t="s">
        <v>39</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114</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44</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43</v>
      </c>
    </row>
    <row r="84" spans="1:78">
      <c r="C84" s="2"/>
    </row>
    <row r="85" spans="1:78" hidden="1">
      <c r="B85" s="12" t="s">
        <v>45</v>
      </c>
      <c r="C85" s="12"/>
      <c r="D85" s="12"/>
      <c r="E85" s="12" t="s">
        <v>47</v>
      </c>
      <c r="F85" s="12" t="s">
        <v>48</v>
      </c>
      <c r="G85" s="12" t="s">
        <v>49</v>
      </c>
      <c r="H85" s="12" t="s">
        <v>0</v>
      </c>
      <c r="I85" s="12" t="s">
        <v>8</v>
      </c>
      <c r="J85" s="12" t="s">
        <v>50</v>
      </c>
      <c r="K85" s="12" t="s">
        <v>51</v>
      </c>
      <c r="L85" s="12" t="s">
        <v>33</v>
      </c>
      <c r="M85" s="12" t="s">
        <v>36</v>
      </c>
      <c r="N85" s="12" t="s">
        <v>52</v>
      </c>
      <c r="O85" s="12" t="s">
        <v>54</v>
      </c>
    </row>
    <row r="86" spans="1:78" hidden="1">
      <c r="B86" s="12"/>
      <c r="C86" s="12"/>
      <c r="D86" s="12"/>
      <c r="E86" s="12" t="str">
        <f>データ!AI6</f>
        <v/>
      </c>
      <c r="F86" s="12" t="s">
        <v>40</v>
      </c>
      <c r="G86" s="12" t="s">
        <v>40</v>
      </c>
      <c r="H86" s="12" t="str">
        <f>データ!BP6</f>
        <v>【705.21】</v>
      </c>
      <c r="I86" s="12" t="str">
        <f>データ!CA6</f>
        <v>【98.96】</v>
      </c>
      <c r="J86" s="12" t="str">
        <f>データ!CL6</f>
        <v>【134.52】</v>
      </c>
      <c r="K86" s="12" t="str">
        <f>データ!CW6</f>
        <v>【59.57】</v>
      </c>
      <c r="L86" s="12" t="str">
        <f>データ!DH6</f>
        <v>【95.57】</v>
      </c>
      <c r="M86" s="12" t="s">
        <v>40</v>
      </c>
      <c r="N86" s="12" t="s">
        <v>40</v>
      </c>
      <c r="O86" s="12" t="str">
        <f>データ!EO6</f>
        <v>【0.30】</v>
      </c>
    </row>
  </sheetData>
  <sheetProtection algorithmName="SHA-512" hashValue="0wllDfDR0yF76WzSlK6KW92hOUucFE4gZwd7wwkSxS7OYnhjYB+AiLwHn7scjNwJxnLA1Hi8GHdKzWNdkjSAXw==" saltValue="lvoizq2wq3uVwwFh/lQ78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3"/>
  <sheetViews>
    <sheetView showGridLines="0" workbookViewId="0"/>
  </sheetViews>
  <sheetFormatPr defaultRowHeight="13.5"/>
  <cols>
    <col min="2" max="144" width="11.875" customWidth="1"/>
  </cols>
  <sheetData>
    <row r="1" spans="1:145">
      <c r="A1" t="s">
        <v>55</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5">
      <c r="A2" s="66" t="s">
        <v>57</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19</v>
      </c>
      <c r="B3" s="68" t="s">
        <v>32</v>
      </c>
      <c r="C3" s="68" t="s">
        <v>59</v>
      </c>
      <c r="D3" s="68" t="s">
        <v>60</v>
      </c>
      <c r="E3" s="68" t="s">
        <v>4</v>
      </c>
      <c r="F3" s="68" t="s">
        <v>3</v>
      </c>
      <c r="G3" s="68" t="s">
        <v>26</v>
      </c>
      <c r="H3" s="75" t="s">
        <v>56</v>
      </c>
      <c r="I3" s="78"/>
      <c r="J3" s="78"/>
      <c r="K3" s="78"/>
      <c r="L3" s="78"/>
      <c r="M3" s="78"/>
      <c r="N3" s="78"/>
      <c r="O3" s="78"/>
      <c r="P3" s="78"/>
      <c r="Q3" s="78"/>
      <c r="R3" s="78"/>
      <c r="S3" s="78"/>
      <c r="T3" s="78"/>
      <c r="U3" s="78"/>
      <c r="V3" s="78"/>
      <c r="W3" s="78"/>
      <c r="X3" s="83"/>
      <c r="Y3" s="86"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66" t="s">
        <v>61</v>
      </c>
      <c r="B4" s="69"/>
      <c r="C4" s="69"/>
      <c r="D4" s="69"/>
      <c r="E4" s="69"/>
      <c r="F4" s="69"/>
      <c r="G4" s="69"/>
      <c r="H4" s="76"/>
      <c r="I4" s="79"/>
      <c r="J4" s="79"/>
      <c r="K4" s="79"/>
      <c r="L4" s="79"/>
      <c r="M4" s="79"/>
      <c r="N4" s="79"/>
      <c r="O4" s="79"/>
      <c r="P4" s="79"/>
      <c r="Q4" s="79"/>
      <c r="R4" s="79"/>
      <c r="S4" s="79"/>
      <c r="T4" s="79"/>
      <c r="U4" s="79"/>
      <c r="V4" s="79"/>
      <c r="W4" s="79"/>
      <c r="X4" s="84"/>
      <c r="Y4" s="87" t="s">
        <v>25</v>
      </c>
      <c r="Z4" s="87"/>
      <c r="AA4" s="87"/>
      <c r="AB4" s="87"/>
      <c r="AC4" s="87"/>
      <c r="AD4" s="87"/>
      <c r="AE4" s="87"/>
      <c r="AF4" s="87"/>
      <c r="AG4" s="87"/>
      <c r="AH4" s="87"/>
      <c r="AI4" s="87"/>
      <c r="AJ4" s="87" t="s">
        <v>46</v>
      </c>
      <c r="AK4" s="87"/>
      <c r="AL4" s="87"/>
      <c r="AM4" s="87"/>
      <c r="AN4" s="87"/>
      <c r="AO4" s="87"/>
      <c r="AP4" s="87"/>
      <c r="AQ4" s="87"/>
      <c r="AR4" s="87"/>
      <c r="AS4" s="87"/>
      <c r="AT4" s="87"/>
      <c r="AU4" s="87" t="s">
        <v>28</v>
      </c>
      <c r="AV4" s="87"/>
      <c r="AW4" s="87"/>
      <c r="AX4" s="87"/>
      <c r="AY4" s="87"/>
      <c r="AZ4" s="87"/>
      <c r="BA4" s="87"/>
      <c r="BB4" s="87"/>
      <c r="BC4" s="87"/>
      <c r="BD4" s="87"/>
      <c r="BE4" s="87"/>
      <c r="BF4" s="87" t="s">
        <v>63</v>
      </c>
      <c r="BG4" s="87"/>
      <c r="BH4" s="87"/>
      <c r="BI4" s="87"/>
      <c r="BJ4" s="87"/>
      <c r="BK4" s="87"/>
      <c r="BL4" s="87"/>
      <c r="BM4" s="87"/>
      <c r="BN4" s="87"/>
      <c r="BO4" s="87"/>
      <c r="BP4" s="87"/>
      <c r="BQ4" s="87" t="s">
        <v>14</v>
      </c>
      <c r="BR4" s="87"/>
      <c r="BS4" s="87"/>
      <c r="BT4" s="87"/>
      <c r="BU4" s="87"/>
      <c r="BV4" s="87"/>
      <c r="BW4" s="87"/>
      <c r="BX4" s="87"/>
      <c r="BY4" s="87"/>
      <c r="BZ4" s="87"/>
      <c r="CA4" s="87"/>
      <c r="CB4" s="87" t="s">
        <v>62</v>
      </c>
      <c r="CC4" s="87"/>
      <c r="CD4" s="87"/>
      <c r="CE4" s="87"/>
      <c r="CF4" s="87"/>
      <c r="CG4" s="87"/>
      <c r="CH4" s="87"/>
      <c r="CI4" s="87"/>
      <c r="CJ4" s="87"/>
      <c r="CK4" s="87"/>
      <c r="CL4" s="87"/>
      <c r="CM4" s="87" t="s">
        <v>65</v>
      </c>
      <c r="CN4" s="87"/>
      <c r="CO4" s="87"/>
      <c r="CP4" s="87"/>
      <c r="CQ4" s="87"/>
      <c r="CR4" s="87"/>
      <c r="CS4" s="87"/>
      <c r="CT4" s="87"/>
      <c r="CU4" s="87"/>
      <c r="CV4" s="87"/>
      <c r="CW4" s="87"/>
      <c r="CX4" s="87" t="s">
        <v>66</v>
      </c>
      <c r="CY4" s="87"/>
      <c r="CZ4" s="87"/>
      <c r="DA4" s="87"/>
      <c r="DB4" s="87"/>
      <c r="DC4" s="87"/>
      <c r="DD4" s="87"/>
      <c r="DE4" s="87"/>
      <c r="DF4" s="87"/>
      <c r="DG4" s="87"/>
      <c r="DH4" s="87"/>
      <c r="DI4" s="87" t="s">
        <v>67</v>
      </c>
      <c r="DJ4" s="87"/>
      <c r="DK4" s="87"/>
      <c r="DL4" s="87"/>
      <c r="DM4" s="87"/>
      <c r="DN4" s="87"/>
      <c r="DO4" s="87"/>
      <c r="DP4" s="87"/>
      <c r="DQ4" s="87"/>
      <c r="DR4" s="87"/>
      <c r="DS4" s="87"/>
      <c r="DT4" s="87" t="s">
        <v>68</v>
      </c>
      <c r="DU4" s="87"/>
      <c r="DV4" s="87"/>
      <c r="DW4" s="87"/>
      <c r="DX4" s="87"/>
      <c r="DY4" s="87"/>
      <c r="DZ4" s="87"/>
      <c r="EA4" s="87"/>
      <c r="EB4" s="87"/>
      <c r="EC4" s="87"/>
      <c r="ED4" s="87"/>
      <c r="EE4" s="87" t="s">
        <v>69</v>
      </c>
      <c r="EF4" s="87"/>
      <c r="EG4" s="87"/>
      <c r="EH4" s="87"/>
      <c r="EI4" s="87"/>
      <c r="EJ4" s="87"/>
      <c r="EK4" s="87"/>
      <c r="EL4" s="87"/>
      <c r="EM4" s="87"/>
      <c r="EN4" s="87"/>
      <c r="EO4" s="87"/>
    </row>
    <row r="5" spans="1:145">
      <c r="A5" s="66" t="s">
        <v>70</v>
      </c>
      <c r="B5" s="70"/>
      <c r="C5" s="70"/>
      <c r="D5" s="70"/>
      <c r="E5" s="70"/>
      <c r="F5" s="70"/>
      <c r="G5" s="70"/>
      <c r="H5" s="77" t="s">
        <v>58</v>
      </c>
      <c r="I5" s="77" t="s">
        <v>71</v>
      </c>
      <c r="J5" s="77" t="s">
        <v>72</v>
      </c>
      <c r="K5" s="77" t="s">
        <v>73</v>
      </c>
      <c r="L5" s="77" t="s">
        <v>74</v>
      </c>
      <c r="M5" s="77" t="s">
        <v>5</v>
      </c>
      <c r="N5" s="77" t="s">
        <v>75</v>
      </c>
      <c r="O5" s="77" t="s">
        <v>76</v>
      </c>
      <c r="P5" s="77" t="s">
        <v>77</v>
      </c>
      <c r="Q5" s="77" t="s">
        <v>78</v>
      </c>
      <c r="R5" s="77" t="s">
        <v>79</v>
      </c>
      <c r="S5" s="77" t="s">
        <v>81</v>
      </c>
      <c r="T5" s="77" t="s">
        <v>82</v>
      </c>
      <c r="U5" s="77" t="s">
        <v>64</v>
      </c>
      <c r="V5" s="77" t="s">
        <v>83</v>
      </c>
      <c r="W5" s="77" t="s">
        <v>84</v>
      </c>
      <c r="X5" s="77" t="s">
        <v>85</v>
      </c>
      <c r="Y5" s="77" t="s">
        <v>86</v>
      </c>
      <c r="Z5" s="77" t="s">
        <v>87</v>
      </c>
      <c r="AA5" s="77" t="s">
        <v>88</v>
      </c>
      <c r="AB5" s="77" t="s">
        <v>89</v>
      </c>
      <c r="AC5" s="77" t="s">
        <v>90</v>
      </c>
      <c r="AD5" s="77" t="s">
        <v>92</v>
      </c>
      <c r="AE5" s="77" t="s">
        <v>93</v>
      </c>
      <c r="AF5" s="77" t="s">
        <v>94</v>
      </c>
      <c r="AG5" s="77" t="s">
        <v>95</v>
      </c>
      <c r="AH5" s="77" t="s">
        <v>96</v>
      </c>
      <c r="AI5" s="77" t="s">
        <v>45</v>
      </c>
      <c r="AJ5" s="77" t="s">
        <v>86</v>
      </c>
      <c r="AK5" s="77" t="s">
        <v>87</v>
      </c>
      <c r="AL5" s="77" t="s">
        <v>88</v>
      </c>
      <c r="AM5" s="77" t="s">
        <v>89</v>
      </c>
      <c r="AN5" s="77" t="s">
        <v>90</v>
      </c>
      <c r="AO5" s="77" t="s">
        <v>92</v>
      </c>
      <c r="AP5" s="77" t="s">
        <v>93</v>
      </c>
      <c r="AQ5" s="77" t="s">
        <v>94</v>
      </c>
      <c r="AR5" s="77" t="s">
        <v>95</v>
      </c>
      <c r="AS5" s="77" t="s">
        <v>96</v>
      </c>
      <c r="AT5" s="77" t="s">
        <v>91</v>
      </c>
      <c r="AU5" s="77" t="s">
        <v>86</v>
      </c>
      <c r="AV5" s="77" t="s">
        <v>87</v>
      </c>
      <c r="AW5" s="77" t="s">
        <v>88</v>
      </c>
      <c r="AX5" s="77" t="s">
        <v>89</v>
      </c>
      <c r="AY5" s="77" t="s">
        <v>90</v>
      </c>
      <c r="AZ5" s="77" t="s">
        <v>92</v>
      </c>
      <c r="BA5" s="77" t="s">
        <v>93</v>
      </c>
      <c r="BB5" s="77" t="s">
        <v>94</v>
      </c>
      <c r="BC5" s="77" t="s">
        <v>95</v>
      </c>
      <c r="BD5" s="77" t="s">
        <v>96</v>
      </c>
      <c r="BE5" s="77" t="s">
        <v>91</v>
      </c>
      <c r="BF5" s="77" t="s">
        <v>86</v>
      </c>
      <c r="BG5" s="77" t="s">
        <v>87</v>
      </c>
      <c r="BH5" s="77" t="s">
        <v>88</v>
      </c>
      <c r="BI5" s="77" t="s">
        <v>89</v>
      </c>
      <c r="BJ5" s="77" t="s">
        <v>90</v>
      </c>
      <c r="BK5" s="77" t="s">
        <v>92</v>
      </c>
      <c r="BL5" s="77" t="s">
        <v>93</v>
      </c>
      <c r="BM5" s="77" t="s">
        <v>94</v>
      </c>
      <c r="BN5" s="77" t="s">
        <v>95</v>
      </c>
      <c r="BO5" s="77" t="s">
        <v>96</v>
      </c>
      <c r="BP5" s="77" t="s">
        <v>91</v>
      </c>
      <c r="BQ5" s="77" t="s">
        <v>86</v>
      </c>
      <c r="BR5" s="77" t="s">
        <v>87</v>
      </c>
      <c r="BS5" s="77" t="s">
        <v>88</v>
      </c>
      <c r="BT5" s="77" t="s">
        <v>89</v>
      </c>
      <c r="BU5" s="77" t="s">
        <v>90</v>
      </c>
      <c r="BV5" s="77" t="s">
        <v>92</v>
      </c>
      <c r="BW5" s="77" t="s">
        <v>93</v>
      </c>
      <c r="BX5" s="77" t="s">
        <v>94</v>
      </c>
      <c r="BY5" s="77" t="s">
        <v>95</v>
      </c>
      <c r="BZ5" s="77" t="s">
        <v>96</v>
      </c>
      <c r="CA5" s="77" t="s">
        <v>91</v>
      </c>
      <c r="CB5" s="77" t="s">
        <v>86</v>
      </c>
      <c r="CC5" s="77" t="s">
        <v>87</v>
      </c>
      <c r="CD5" s="77" t="s">
        <v>88</v>
      </c>
      <c r="CE5" s="77" t="s">
        <v>89</v>
      </c>
      <c r="CF5" s="77" t="s">
        <v>90</v>
      </c>
      <c r="CG5" s="77" t="s">
        <v>92</v>
      </c>
      <c r="CH5" s="77" t="s">
        <v>93</v>
      </c>
      <c r="CI5" s="77" t="s">
        <v>94</v>
      </c>
      <c r="CJ5" s="77" t="s">
        <v>95</v>
      </c>
      <c r="CK5" s="77" t="s">
        <v>96</v>
      </c>
      <c r="CL5" s="77" t="s">
        <v>91</v>
      </c>
      <c r="CM5" s="77" t="s">
        <v>86</v>
      </c>
      <c r="CN5" s="77" t="s">
        <v>87</v>
      </c>
      <c r="CO5" s="77" t="s">
        <v>88</v>
      </c>
      <c r="CP5" s="77" t="s">
        <v>89</v>
      </c>
      <c r="CQ5" s="77" t="s">
        <v>90</v>
      </c>
      <c r="CR5" s="77" t="s">
        <v>92</v>
      </c>
      <c r="CS5" s="77" t="s">
        <v>93</v>
      </c>
      <c r="CT5" s="77" t="s">
        <v>94</v>
      </c>
      <c r="CU5" s="77" t="s">
        <v>95</v>
      </c>
      <c r="CV5" s="77" t="s">
        <v>96</v>
      </c>
      <c r="CW5" s="77" t="s">
        <v>91</v>
      </c>
      <c r="CX5" s="77" t="s">
        <v>86</v>
      </c>
      <c r="CY5" s="77" t="s">
        <v>87</v>
      </c>
      <c r="CZ5" s="77" t="s">
        <v>88</v>
      </c>
      <c r="DA5" s="77" t="s">
        <v>89</v>
      </c>
      <c r="DB5" s="77" t="s">
        <v>90</v>
      </c>
      <c r="DC5" s="77" t="s">
        <v>92</v>
      </c>
      <c r="DD5" s="77" t="s">
        <v>93</v>
      </c>
      <c r="DE5" s="77" t="s">
        <v>94</v>
      </c>
      <c r="DF5" s="77" t="s">
        <v>95</v>
      </c>
      <c r="DG5" s="77" t="s">
        <v>96</v>
      </c>
      <c r="DH5" s="77" t="s">
        <v>91</v>
      </c>
      <c r="DI5" s="77" t="s">
        <v>86</v>
      </c>
      <c r="DJ5" s="77" t="s">
        <v>87</v>
      </c>
      <c r="DK5" s="77" t="s">
        <v>88</v>
      </c>
      <c r="DL5" s="77" t="s">
        <v>89</v>
      </c>
      <c r="DM5" s="77" t="s">
        <v>90</v>
      </c>
      <c r="DN5" s="77" t="s">
        <v>92</v>
      </c>
      <c r="DO5" s="77" t="s">
        <v>93</v>
      </c>
      <c r="DP5" s="77" t="s">
        <v>94</v>
      </c>
      <c r="DQ5" s="77" t="s">
        <v>95</v>
      </c>
      <c r="DR5" s="77" t="s">
        <v>96</v>
      </c>
      <c r="DS5" s="77" t="s">
        <v>91</v>
      </c>
      <c r="DT5" s="77" t="s">
        <v>86</v>
      </c>
      <c r="DU5" s="77" t="s">
        <v>87</v>
      </c>
      <c r="DV5" s="77" t="s">
        <v>88</v>
      </c>
      <c r="DW5" s="77" t="s">
        <v>89</v>
      </c>
      <c r="DX5" s="77" t="s">
        <v>90</v>
      </c>
      <c r="DY5" s="77" t="s">
        <v>92</v>
      </c>
      <c r="DZ5" s="77" t="s">
        <v>93</v>
      </c>
      <c r="EA5" s="77" t="s">
        <v>94</v>
      </c>
      <c r="EB5" s="77" t="s">
        <v>95</v>
      </c>
      <c r="EC5" s="77" t="s">
        <v>96</v>
      </c>
      <c r="ED5" s="77" t="s">
        <v>91</v>
      </c>
      <c r="EE5" s="77" t="s">
        <v>86</v>
      </c>
      <c r="EF5" s="77" t="s">
        <v>87</v>
      </c>
      <c r="EG5" s="77" t="s">
        <v>88</v>
      </c>
      <c r="EH5" s="77" t="s">
        <v>89</v>
      </c>
      <c r="EI5" s="77" t="s">
        <v>90</v>
      </c>
      <c r="EJ5" s="77" t="s">
        <v>92</v>
      </c>
      <c r="EK5" s="77" t="s">
        <v>93</v>
      </c>
      <c r="EL5" s="77" t="s">
        <v>94</v>
      </c>
      <c r="EM5" s="77" t="s">
        <v>95</v>
      </c>
      <c r="EN5" s="77" t="s">
        <v>96</v>
      </c>
      <c r="EO5" s="77" t="s">
        <v>91</v>
      </c>
    </row>
    <row r="6" spans="1:145" s="65" customFormat="1">
      <c r="A6" s="66" t="s">
        <v>97</v>
      </c>
      <c r="B6" s="71">
        <f t="shared" ref="B6:X6" si="1">B7</f>
        <v>2020</v>
      </c>
      <c r="C6" s="71">
        <f t="shared" si="1"/>
        <v>192121</v>
      </c>
      <c r="D6" s="71">
        <f t="shared" si="1"/>
        <v>47</v>
      </c>
      <c r="E6" s="71">
        <f t="shared" si="1"/>
        <v>17</v>
      </c>
      <c r="F6" s="71">
        <f t="shared" si="1"/>
        <v>1</v>
      </c>
      <c r="G6" s="71">
        <f t="shared" si="1"/>
        <v>0</v>
      </c>
      <c r="H6" s="71" t="str">
        <f t="shared" si="1"/>
        <v>山梨県　上野原市</v>
      </c>
      <c r="I6" s="71" t="str">
        <f t="shared" si="1"/>
        <v>法非適用</v>
      </c>
      <c r="J6" s="71" t="str">
        <f t="shared" si="1"/>
        <v>下水道事業</v>
      </c>
      <c r="K6" s="71" t="str">
        <f t="shared" si="1"/>
        <v>公共下水道</v>
      </c>
      <c r="L6" s="71" t="str">
        <f t="shared" si="1"/>
        <v>Cc2</v>
      </c>
      <c r="M6" s="71" t="str">
        <f t="shared" si="1"/>
        <v>非設置</v>
      </c>
      <c r="N6" s="80" t="str">
        <f t="shared" si="1"/>
        <v>-</v>
      </c>
      <c r="O6" s="80" t="str">
        <f t="shared" si="1"/>
        <v>該当数値なし</v>
      </c>
      <c r="P6" s="80">
        <f t="shared" si="1"/>
        <v>48.7</v>
      </c>
      <c r="Q6" s="80">
        <f t="shared" si="1"/>
        <v>97.46</v>
      </c>
      <c r="R6" s="80">
        <f t="shared" si="1"/>
        <v>2860</v>
      </c>
      <c r="S6" s="80">
        <f t="shared" si="1"/>
        <v>22607</v>
      </c>
      <c r="T6" s="80">
        <f t="shared" si="1"/>
        <v>170.57</v>
      </c>
      <c r="U6" s="80">
        <f t="shared" si="1"/>
        <v>132.54</v>
      </c>
      <c r="V6" s="80">
        <f t="shared" si="1"/>
        <v>10972</v>
      </c>
      <c r="W6" s="80">
        <f t="shared" si="1"/>
        <v>2.99</v>
      </c>
      <c r="X6" s="80">
        <f t="shared" si="1"/>
        <v>3669.57</v>
      </c>
      <c r="Y6" s="88">
        <f t="shared" ref="Y6:AH6" si="2">IF(Y7="",NA(),Y7)</f>
        <v>95.43</v>
      </c>
      <c r="Z6" s="88">
        <f t="shared" si="2"/>
        <v>94.82</v>
      </c>
      <c r="AA6" s="88">
        <f t="shared" si="2"/>
        <v>95.11</v>
      </c>
      <c r="AB6" s="88">
        <f t="shared" si="2"/>
        <v>95.18</v>
      </c>
      <c r="AC6" s="88">
        <f t="shared" si="2"/>
        <v>95.04</v>
      </c>
      <c r="AD6" s="80" t="e">
        <f t="shared" si="2"/>
        <v>#N/A</v>
      </c>
      <c r="AE6" s="80" t="e">
        <f t="shared" si="2"/>
        <v>#N/A</v>
      </c>
      <c r="AF6" s="80" t="e">
        <f t="shared" si="2"/>
        <v>#N/A</v>
      </c>
      <c r="AG6" s="80" t="e">
        <f t="shared" si="2"/>
        <v>#N/A</v>
      </c>
      <c r="AH6" s="80" t="e">
        <f t="shared" si="2"/>
        <v>#N/A</v>
      </c>
      <c r="AI6" s="80" t="str">
        <f>IF(AI7="","",IF(AI7="-","【-】","【"&amp;SUBSTITUTE(TEXT(AI7,"#,##0.00"),"-","△")&amp;"】"))</f>
        <v/>
      </c>
      <c r="AJ6" s="80" t="e">
        <f t="shared" ref="AJ6:AS6" si="3">IF(AJ7="",NA(),AJ7)</f>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e">
        <f t="shared" si="3"/>
        <v>#N/A</v>
      </c>
      <c r="AT6" s="80" t="str">
        <f>IF(AT7="","",IF(AT7="-","【-】","【"&amp;SUBSTITUTE(TEXT(AT7,"#,##0.00"),"-","△")&amp;"】"))</f>
        <v/>
      </c>
      <c r="AU6" s="80" t="e">
        <f t="shared" ref="AU6:BD6" si="4">IF(AU7="",NA(),AU7)</f>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e">
        <f t="shared" si="4"/>
        <v>#N/A</v>
      </c>
      <c r="BE6" s="80" t="str">
        <f>IF(BE7="","",IF(BE7="-","【-】","【"&amp;SUBSTITUTE(TEXT(BE7,"#,##0.00"),"-","△")&amp;"】"))</f>
        <v/>
      </c>
      <c r="BF6" s="80">
        <f t="shared" ref="BF6:BO6" si="5">IF(BF7="",NA(),BF7)</f>
        <v>0</v>
      </c>
      <c r="BG6" s="80">
        <f t="shared" si="5"/>
        <v>0</v>
      </c>
      <c r="BH6" s="80">
        <f t="shared" si="5"/>
        <v>0</v>
      </c>
      <c r="BI6" s="80">
        <f t="shared" si="5"/>
        <v>0</v>
      </c>
      <c r="BJ6" s="80">
        <f t="shared" si="5"/>
        <v>0</v>
      </c>
      <c r="BK6" s="88">
        <f t="shared" si="5"/>
        <v>1193.49</v>
      </c>
      <c r="BL6" s="88">
        <f t="shared" si="5"/>
        <v>876.19</v>
      </c>
      <c r="BM6" s="88">
        <f t="shared" si="5"/>
        <v>722.53</v>
      </c>
      <c r="BN6" s="88">
        <f t="shared" si="5"/>
        <v>1001.3</v>
      </c>
      <c r="BO6" s="88">
        <f t="shared" si="5"/>
        <v>1050.51</v>
      </c>
      <c r="BP6" s="80" t="str">
        <f>IF(BP7="","",IF(BP7="-","【-】","【"&amp;SUBSTITUTE(TEXT(BP7,"#,##0.00"),"-","△")&amp;"】"))</f>
        <v>【705.21】</v>
      </c>
      <c r="BQ6" s="88">
        <f t="shared" ref="BQ6:BZ6" si="6">IF(BQ7="",NA(),BQ7)</f>
        <v>76.349999999999994</v>
      </c>
      <c r="BR6" s="88">
        <f t="shared" si="6"/>
        <v>86.06</v>
      </c>
      <c r="BS6" s="88">
        <f t="shared" si="6"/>
        <v>86.04</v>
      </c>
      <c r="BT6" s="88">
        <f t="shared" si="6"/>
        <v>82.95</v>
      </c>
      <c r="BU6" s="88">
        <f t="shared" si="6"/>
        <v>81.08</v>
      </c>
      <c r="BV6" s="88">
        <f t="shared" si="6"/>
        <v>65.569999999999993</v>
      </c>
      <c r="BW6" s="88">
        <f t="shared" si="6"/>
        <v>75.7</v>
      </c>
      <c r="BX6" s="88">
        <f t="shared" si="6"/>
        <v>74.61</v>
      </c>
      <c r="BY6" s="88">
        <f t="shared" si="6"/>
        <v>81.88</v>
      </c>
      <c r="BZ6" s="88">
        <f t="shared" si="6"/>
        <v>82.65</v>
      </c>
      <c r="CA6" s="80" t="str">
        <f>IF(CA7="","",IF(CA7="-","【-】","【"&amp;SUBSTITUTE(TEXT(CA7,"#,##0.00"),"-","△")&amp;"】"))</f>
        <v>【98.96】</v>
      </c>
      <c r="CB6" s="88">
        <f t="shared" ref="CB6:CK6" si="7">IF(CB7="",NA(),CB7)</f>
        <v>245.35</v>
      </c>
      <c r="CC6" s="88">
        <f t="shared" si="7"/>
        <v>219.71</v>
      </c>
      <c r="CD6" s="88">
        <f t="shared" si="7"/>
        <v>227.62</v>
      </c>
      <c r="CE6" s="88">
        <f t="shared" si="7"/>
        <v>238.49</v>
      </c>
      <c r="CF6" s="88">
        <f t="shared" si="7"/>
        <v>244.52</v>
      </c>
      <c r="CG6" s="88">
        <f t="shared" si="7"/>
        <v>263.04000000000002</v>
      </c>
      <c r="CH6" s="88">
        <f t="shared" si="7"/>
        <v>230.04</v>
      </c>
      <c r="CI6" s="88">
        <f t="shared" si="7"/>
        <v>233.5</v>
      </c>
      <c r="CJ6" s="88">
        <f t="shared" si="7"/>
        <v>187.55</v>
      </c>
      <c r="CK6" s="88">
        <f t="shared" si="7"/>
        <v>186.3</v>
      </c>
      <c r="CL6" s="80" t="str">
        <f>IF(CL7="","",IF(CL7="-","【-】","【"&amp;SUBSTITUTE(TEXT(CL7,"#,##0.00"),"-","△")&amp;"】"))</f>
        <v>【134.52】</v>
      </c>
      <c r="CM6" s="88" t="str">
        <f t="shared" ref="CM6:CV6" si="8">IF(CM7="",NA(),CM7)</f>
        <v>-</v>
      </c>
      <c r="CN6" s="88" t="str">
        <f t="shared" si="8"/>
        <v>-</v>
      </c>
      <c r="CO6" s="88" t="str">
        <f t="shared" si="8"/>
        <v>-</v>
      </c>
      <c r="CP6" s="88" t="str">
        <f t="shared" si="8"/>
        <v>-</v>
      </c>
      <c r="CQ6" s="88" t="str">
        <f t="shared" si="8"/>
        <v>-</v>
      </c>
      <c r="CR6" s="88">
        <f t="shared" si="8"/>
        <v>40.75</v>
      </c>
      <c r="CS6" s="88">
        <f t="shared" si="8"/>
        <v>42.4</v>
      </c>
      <c r="CT6" s="88">
        <f t="shared" si="8"/>
        <v>45.44</v>
      </c>
      <c r="CU6" s="88">
        <f t="shared" si="8"/>
        <v>50.94</v>
      </c>
      <c r="CV6" s="88">
        <f t="shared" si="8"/>
        <v>50.53</v>
      </c>
      <c r="CW6" s="80" t="str">
        <f>IF(CW7="","",IF(CW7="-","【-】","【"&amp;SUBSTITUTE(TEXT(CW7,"#,##0.00"),"-","△")&amp;"】"))</f>
        <v>【59.57】</v>
      </c>
      <c r="CX6" s="88">
        <f t="shared" ref="CX6:DG6" si="9">IF(CX7="",NA(),CX7)</f>
        <v>83.09</v>
      </c>
      <c r="CY6" s="88">
        <f t="shared" si="9"/>
        <v>82</v>
      </c>
      <c r="CZ6" s="88">
        <f t="shared" si="9"/>
        <v>83.58</v>
      </c>
      <c r="DA6" s="88">
        <f t="shared" si="9"/>
        <v>84.98</v>
      </c>
      <c r="DB6" s="88">
        <f t="shared" si="9"/>
        <v>83.73</v>
      </c>
      <c r="DC6" s="88">
        <f t="shared" si="9"/>
        <v>64.97</v>
      </c>
      <c r="DD6" s="88">
        <f t="shared" si="9"/>
        <v>65.77</v>
      </c>
      <c r="DE6" s="88">
        <f t="shared" si="9"/>
        <v>65.97</v>
      </c>
      <c r="DF6" s="88">
        <f t="shared" si="9"/>
        <v>82.55</v>
      </c>
      <c r="DG6" s="88">
        <f t="shared" si="9"/>
        <v>82.08</v>
      </c>
      <c r="DH6" s="80" t="str">
        <f>IF(DH7="","",IF(DH7="-","【-】","【"&amp;SUBSTITUTE(TEXT(DH7,"#,##0.00"),"-","△")&amp;"】"))</f>
        <v>【95.57】</v>
      </c>
      <c r="DI6" s="80" t="e">
        <f t="shared" ref="DI6:DR6" si="10">IF(DI7="",NA(),DI7)</f>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e">
        <f t="shared" si="10"/>
        <v>#N/A</v>
      </c>
      <c r="DS6" s="80" t="str">
        <f>IF(DS7="","",IF(DS7="-","【-】","【"&amp;SUBSTITUTE(TEXT(DS7,"#,##0.00"),"-","△")&amp;"】"))</f>
        <v/>
      </c>
      <c r="DT6" s="80" t="e">
        <f t="shared" ref="DT6:EC6" si="11">IF(DT7="",NA(),DT7)</f>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e">
        <f t="shared" si="11"/>
        <v>#N/A</v>
      </c>
      <c r="ED6" s="80" t="str">
        <f>IF(ED7="","",IF(ED7="-","【-】","【"&amp;SUBSTITUTE(TEXT(ED7,"#,##0.00"),"-","△")&amp;"】"))</f>
        <v/>
      </c>
      <c r="EE6" s="80">
        <f t="shared" ref="EE6:EN6" si="12">IF(EE7="",NA(),EE7)</f>
        <v>0</v>
      </c>
      <c r="EF6" s="80">
        <f t="shared" si="12"/>
        <v>0</v>
      </c>
      <c r="EG6" s="80">
        <f t="shared" si="12"/>
        <v>0</v>
      </c>
      <c r="EH6" s="80">
        <f t="shared" si="12"/>
        <v>0</v>
      </c>
      <c r="EI6" s="80">
        <f t="shared" si="12"/>
        <v>0</v>
      </c>
      <c r="EJ6" s="88">
        <f t="shared" si="12"/>
        <v>0.21</v>
      </c>
      <c r="EK6" s="88">
        <f t="shared" si="12"/>
        <v>0.15</v>
      </c>
      <c r="EL6" s="88">
        <f t="shared" si="12"/>
        <v>0.25</v>
      </c>
      <c r="EM6" s="88">
        <f t="shared" si="12"/>
        <v>0.15</v>
      </c>
      <c r="EN6" s="88">
        <f t="shared" si="12"/>
        <v>1.65</v>
      </c>
      <c r="EO6" s="80" t="str">
        <f>IF(EO7="","",IF(EO7="-","【-】","【"&amp;SUBSTITUTE(TEXT(EO7,"#,##0.00"),"-","△")&amp;"】"))</f>
        <v>【0.30】</v>
      </c>
    </row>
    <row r="7" spans="1:145" s="65" customFormat="1">
      <c r="A7" s="66"/>
      <c r="B7" s="72">
        <v>2020</v>
      </c>
      <c r="C7" s="72">
        <v>192121</v>
      </c>
      <c r="D7" s="72">
        <v>47</v>
      </c>
      <c r="E7" s="72">
        <v>17</v>
      </c>
      <c r="F7" s="72">
        <v>1</v>
      </c>
      <c r="G7" s="72">
        <v>0</v>
      </c>
      <c r="H7" s="72" t="s">
        <v>80</v>
      </c>
      <c r="I7" s="72" t="s">
        <v>98</v>
      </c>
      <c r="J7" s="72" t="s">
        <v>99</v>
      </c>
      <c r="K7" s="72" t="s">
        <v>100</v>
      </c>
      <c r="L7" s="72" t="s">
        <v>101</v>
      </c>
      <c r="M7" s="72" t="s">
        <v>102</v>
      </c>
      <c r="N7" s="81" t="s">
        <v>40</v>
      </c>
      <c r="O7" s="81" t="s">
        <v>103</v>
      </c>
      <c r="P7" s="81">
        <v>48.7</v>
      </c>
      <c r="Q7" s="81">
        <v>97.46</v>
      </c>
      <c r="R7" s="81">
        <v>2860</v>
      </c>
      <c r="S7" s="81">
        <v>22607</v>
      </c>
      <c r="T7" s="81">
        <v>170.57</v>
      </c>
      <c r="U7" s="81">
        <v>132.54</v>
      </c>
      <c r="V7" s="81">
        <v>10972</v>
      </c>
      <c r="W7" s="81">
        <v>2.99</v>
      </c>
      <c r="X7" s="81">
        <v>3669.57</v>
      </c>
      <c r="Y7" s="81">
        <v>95.43</v>
      </c>
      <c r="Z7" s="81">
        <v>94.82</v>
      </c>
      <c r="AA7" s="81">
        <v>95.11</v>
      </c>
      <c r="AB7" s="81">
        <v>95.18</v>
      </c>
      <c r="AC7" s="81">
        <v>95.04</v>
      </c>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v>0</v>
      </c>
      <c r="BG7" s="81">
        <v>0</v>
      </c>
      <c r="BH7" s="81">
        <v>0</v>
      </c>
      <c r="BI7" s="81">
        <v>0</v>
      </c>
      <c r="BJ7" s="81">
        <v>0</v>
      </c>
      <c r="BK7" s="81">
        <v>1193.49</v>
      </c>
      <c r="BL7" s="81">
        <v>876.19</v>
      </c>
      <c r="BM7" s="81">
        <v>722.53</v>
      </c>
      <c r="BN7" s="81">
        <v>1001.3</v>
      </c>
      <c r="BO7" s="81">
        <v>1050.51</v>
      </c>
      <c r="BP7" s="81">
        <v>705.21</v>
      </c>
      <c r="BQ7" s="81">
        <v>76.349999999999994</v>
      </c>
      <c r="BR7" s="81">
        <v>86.06</v>
      </c>
      <c r="BS7" s="81">
        <v>86.04</v>
      </c>
      <c r="BT7" s="81">
        <v>82.95</v>
      </c>
      <c r="BU7" s="81">
        <v>81.08</v>
      </c>
      <c r="BV7" s="81">
        <v>65.569999999999993</v>
      </c>
      <c r="BW7" s="81">
        <v>75.7</v>
      </c>
      <c r="BX7" s="81">
        <v>74.61</v>
      </c>
      <c r="BY7" s="81">
        <v>81.88</v>
      </c>
      <c r="BZ7" s="81">
        <v>82.65</v>
      </c>
      <c r="CA7" s="81">
        <v>98.96</v>
      </c>
      <c r="CB7" s="81">
        <v>245.35</v>
      </c>
      <c r="CC7" s="81">
        <v>219.71</v>
      </c>
      <c r="CD7" s="81">
        <v>227.62</v>
      </c>
      <c r="CE7" s="81">
        <v>238.49</v>
      </c>
      <c r="CF7" s="81">
        <v>244.52</v>
      </c>
      <c r="CG7" s="81">
        <v>263.04000000000002</v>
      </c>
      <c r="CH7" s="81">
        <v>230.04</v>
      </c>
      <c r="CI7" s="81">
        <v>233.5</v>
      </c>
      <c r="CJ7" s="81">
        <v>187.55</v>
      </c>
      <c r="CK7" s="81">
        <v>186.3</v>
      </c>
      <c r="CL7" s="81">
        <v>134.52000000000001</v>
      </c>
      <c r="CM7" s="81" t="s">
        <v>40</v>
      </c>
      <c r="CN7" s="81" t="s">
        <v>40</v>
      </c>
      <c r="CO7" s="81" t="s">
        <v>40</v>
      </c>
      <c r="CP7" s="81" t="s">
        <v>40</v>
      </c>
      <c r="CQ7" s="81" t="s">
        <v>40</v>
      </c>
      <c r="CR7" s="81">
        <v>40.75</v>
      </c>
      <c r="CS7" s="81">
        <v>42.4</v>
      </c>
      <c r="CT7" s="81">
        <v>45.44</v>
      </c>
      <c r="CU7" s="81">
        <v>50.94</v>
      </c>
      <c r="CV7" s="81">
        <v>50.53</v>
      </c>
      <c r="CW7" s="81">
        <v>59.57</v>
      </c>
      <c r="CX7" s="81">
        <v>83.09</v>
      </c>
      <c r="CY7" s="81">
        <v>82</v>
      </c>
      <c r="CZ7" s="81">
        <v>83.58</v>
      </c>
      <c r="DA7" s="81">
        <v>84.98</v>
      </c>
      <c r="DB7" s="81">
        <v>83.73</v>
      </c>
      <c r="DC7" s="81">
        <v>64.97</v>
      </c>
      <c r="DD7" s="81">
        <v>65.77</v>
      </c>
      <c r="DE7" s="81">
        <v>65.97</v>
      </c>
      <c r="DF7" s="81">
        <v>82.55</v>
      </c>
      <c r="DG7" s="81">
        <v>82.08</v>
      </c>
      <c r="DH7" s="81">
        <v>95.57</v>
      </c>
      <c r="DI7" s="81"/>
      <c r="DJ7" s="81"/>
      <c r="DK7" s="81"/>
      <c r="DL7" s="81"/>
      <c r="DM7" s="81"/>
      <c r="DN7" s="81"/>
      <c r="DO7" s="81"/>
      <c r="DP7" s="81"/>
      <c r="DQ7" s="81"/>
      <c r="DR7" s="81"/>
      <c r="DS7" s="81"/>
      <c r="DT7" s="81"/>
      <c r="DU7" s="81"/>
      <c r="DV7" s="81"/>
      <c r="DW7" s="81"/>
      <c r="DX7" s="81"/>
      <c r="DY7" s="81"/>
      <c r="DZ7" s="81"/>
      <c r="EA7" s="81"/>
      <c r="EB7" s="81"/>
      <c r="EC7" s="81"/>
      <c r="ED7" s="81"/>
      <c r="EE7" s="81">
        <v>0</v>
      </c>
      <c r="EF7" s="81">
        <v>0</v>
      </c>
      <c r="EG7" s="81">
        <v>0</v>
      </c>
      <c r="EH7" s="81">
        <v>0</v>
      </c>
      <c r="EI7" s="81">
        <v>0</v>
      </c>
      <c r="EJ7" s="81">
        <v>0.21</v>
      </c>
      <c r="EK7" s="81">
        <v>0.15</v>
      </c>
      <c r="EL7" s="81">
        <v>0.25</v>
      </c>
      <c r="EM7" s="81">
        <v>0.15</v>
      </c>
      <c r="EN7" s="81">
        <v>1.65</v>
      </c>
      <c r="EO7" s="81">
        <v>0.3</v>
      </c>
    </row>
    <row r="8" spans="1:145">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row>
    <row r="9" spans="1:145">
      <c r="A9" s="67"/>
      <c r="B9" s="67" t="s">
        <v>104</v>
      </c>
      <c r="C9" s="67" t="s">
        <v>105</v>
      </c>
      <c r="D9" s="67" t="s">
        <v>106</v>
      </c>
      <c r="E9" s="67" t="s">
        <v>107</v>
      </c>
      <c r="F9" s="67" t="s">
        <v>108</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5">
      <c r="A10" s="67" t="s">
        <v>32</v>
      </c>
      <c r="B10" s="73">
        <f>DATEVALUE($B7+12-B11&amp;"/1/"&amp;B12)</f>
        <v>46753</v>
      </c>
      <c r="C10" s="73">
        <f>DATEVALUE($B7+12-C11&amp;"/1/"&amp;C12)</f>
        <v>47119</v>
      </c>
      <c r="D10" s="73">
        <f>DATEVALUE($B7+12-D11&amp;"/1/"&amp;D12)</f>
        <v>47484</v>
      </c>
      <c r="E10" s="74">
        <f>DATEVALUE($B7+12-E11&amp;"/1/"&amp;E12)</f>
        <v>47849</v>
      </c>
      <c r="F10" s="74">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曾根 敏之</cp:lastModifiedBy>
  <dcterms:created xsi:type="dcterms:W3CDTF">2021-12-03T07:44:58Z</dcterms:created>
  <dcterms:modified xsi:type="dcterms:W3CDTF">2022-01-12T01:38:30Z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2022-01-12T01:38:30Z</vt:filetime>
  </property>
</Properties>
</file>