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3決算統計（公営企業）\12 ★経営比較分析表★\02　R2決算分\06 ■県HP公表■ R4.2.28\010 簡易水道\02 法非適\"/>
    </mc:Choice>
  </mc:AlternateContent>
  <workbookProtection workbookAlgorithmName="SHA-512" workbookHashValue="o1GEhScFF3TQ8LMkzfTVs/O0ufU4xsPdsvaFx1vMIYWs004v18GnU7e90PUB+1GQ1+roNPp1gA8kN47tCzVZ8Q==" workbookSaltValue="/DVRIB+yHDB1T7gIutyP6g==" workbookSpinCount="100000" lockStructure="1"/>
  <bookViews>
    <workbookView xWindow="0" yWindow="0" windowWidth="20400" windowHeight="762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<sst xmlns="http://schemas.openxmlformats.org/spreadsheetml/2006/main" count="233" uniqueCount="118">
  <si>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</si>
  <si>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</si>
  <si>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</si>
  <si>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</si>
  <si>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</si>
  <si>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</si>
  <si>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</si>
  <si>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</si>
  <si>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</si>
  <si>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</si>
  <si>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</si>
  <si>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</si>
  <si>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</si>
  <si>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</si>
  <si>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</si>
  <si>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</si>
  <si>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</si>
  <si>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</si>
  <si>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</si>
  <si>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</si>
  <si>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</si>
  <si>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</si>
  <si>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</si>
  <si>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</si>
  <si>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</si>
  <si>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</si>
  <si>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</si>
  <si>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</si>
  <si>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</si>
  <si>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</si>
  <si>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</si>
  <si>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</si>
  <si>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</si>
  <si>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</si>
  <si>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</si>
  <si>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</si>
  <si>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</si>
  <si>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</si>
  <si>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</si>
  <si>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</si>
  <si>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</si>
  <si>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</si>
  <si>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</si>
  <si>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</si>
  <si>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</si>
  <si>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</si>
  <si>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</si>
  <si>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</si>
  <si>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</si>
  <si>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</si>
  <si>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</si>
  <si>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</si>
  <si>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</si>
  <si>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</si>
  <si>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</si>
  <si>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</si>
  <si>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</si>
  <si>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</si>
  <si>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</si>
  <si>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</si>
  <si>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</si>
  <si>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</si>
  <si>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</si>
  <si>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</si>
  <si>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</si>
  <si>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</si>
  <si>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</si>
  <si>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</si>
  <si>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</si>
  <si>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</si>
  <si>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</si>
  <si>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</si>
  <si>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</si>
  <si>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</si>
  <si>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</si>
  <si>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</si>
  <si>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</si>
  <si>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</si>
  <si>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</si>
  <si>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</si>
  <si>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</si>
  <si>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</si>
  <si>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</si>
  <si>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</si>
  <si>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</si>
  <si>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</si>
  <si>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</si>
  <si>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</si>
  <si>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</si>
  <si>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</si>
  <si>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</si>
  <si>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</si>
  <si>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</si>
  <si>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</si>
  <si>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</si>
  <si>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</si>
  <si>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西桂町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</si>
  <si>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</si>
  <si>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</si>
  <si>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</si>
  <si>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</si>
  <si>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</si>
  <si>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</si>
  <si>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</si>
  <si>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</si>
  <si>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</si>
  <si>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</si>
  <si>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</si>
  <si>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</si>
  <si>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</si>
  <si>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</si>
  <si>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</si>
  <si>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</si>
  <si>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</si>
  <si>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</si>
  <si>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水道普及率は99.1％とほぼ全域をカバーしているが、人口減等による使用水量の減少が深刻な問題である。
　使用水量の減少はそのまま料金収入の減少であるため、今後出てくるであろう大規模な施設の更新や改修に大きな影響を及ぼすことが明確である。
　漏水調査等により有収水量をあげて無駄な支出を抑えてきてはいるものの、依然低い水準であり今後も継続していく必要がある。
　今後は料金の改定や近隣市町村との広域化など、支出を抑える方策と収入を増加する方策の両面から検討していく。</t>
    <phoneticPr fontId="4"/>
  </si>
  <si>
    <t xml:space="preserve">③管路更新率
　昨年度に引き続き平均値は上回っているものの、
  40年で更新する目安の2.5％には程遠い更新率で
　ある。
  多くの施設・管路は更新が進んでおらず老朽化が
　進んでいる。
　更新計画を作成し計画的に更新していく必要があ
　るが経営規模が小さいため予算的制約を受けてし
　まう。
　今後は起債等の財政措置を検討しながら老朽化対
　策を検討していく必要がある。
</t>
    <rPh sb="8" eb="11">
      <t>サクネンド</t>
    </rPh>
    <rPh sb="12" eb="13">
      <t>ヒ</t>
    </rPh>
    <rPh sb="14" eb="15">
      <t>ツヅ</t>
    </rPh>
    <rPh sb="16" eb="19">
      <t>ヘイキンチ</t>
    </rPh>
    <rPh sb="20" eb="22">
      <t>ウワマワ</t>
    </rPh>
    <rPh sb="35" eb="36">
      <t>ネン</t>
    </rPh>
    <rPh sb="37" eb="39">
      <t>コウシン</t>
    </rPh>
    <rPh sb="41" eb="43">
      <t>メヤス</t>
    </rPh>
    <rPh sb="50" eb="52">
      <t>ホドトオ</t>
    </rPh>
    <rPh sb="53" eb="55">
      <t>コウシン</t>
    </rPh>
    <rPh sb="55" eb="56">
      <t>リツ</t>
    </rPh>
    <phoneticPr fontId="4"/>
  </si>
  <si>
    <t>①収益的収支比率
　昨年度と比較し100％を割り込んでしまってい
　る、類似団体と比較しても高い水準であるが、黒
　字化に向けて、経営改善を進めていく。
④企業債残高対給水収益比率
　減少傾向ではあるが、法適化に向けた公営企業会
　計適用債などの活用により、大規模改修を含め今
　後は増加していく。
⑤料金回収率
　H28を境に100％を下回るようになっている。
　老朽化した施設の取り壊しや、法適用化に向けた
　作業などにより支出が大きくなっているため、指
　標が著しく下がっている。
⑥給水原価
　井戸水のため、浄水施設が塩素滅菌のみのである
　ため原価は低く抑えられているが更新費用はその
　ままに有収水量は下がっているため、原価は増加
　傾向にある。
　改修の費用を下げることは難しいため、有収率を
　向上させる。
⑦施設利用率
　1系統のため統廃合などのダウンサイジングは難
　しいため、広域化について検討していく。
⑧有収率
　漏水調査を実施し、有収水量は増加しているが、
　有収率は低下傾向にあり、漏水に伴う総配水量の
　増加が疑われる。今後も漏水調査を継続して行い
　有収水量を増加させる。</t>
    <rPh sb="14" eb="16">
      <t>ヒカク</t>
    </rPh>
    <rPh sb="22" eb="23">
      <t>ワ</t>
    </rPh>
    <rPh sb="24" eb="25">
      <t>コ</t>
    </rPh>
    <rPh sb="36" eb="38">
      <t>ルイジ</t>
    </rPh>
    <rPh sb="38" eb="40">
      <t>ダンタイ</t>
    </rPh>
    <rPh sb="41" eb="43">
      <t>ヒカク</t>
    </rPh>
    <rPh sb="46" eb="47">
      <t>タカ</t>
    </rPh>
    <rPh sb="48" eb="50">
      <t>スイジュン</t>
    </rPh>
    <rPh sb="61" eb="62">
      <t>ム</t>
    </rPh>
    <rPh sb="92" eb="94">
      <t>ゲンショウ</t>
    </rPh>
    <rPh sb="94" eb="96">
      <t>ケイコウ</t>
    </rPh>
    <rPh sb="102" eb="103">
      <t>ホウ</t>
    </rPh>
    <rPh sb="103" eb="104">
      <t>テキ</t>
    </rPh>
    <rPh sb="104" eb="105">
      <t>カ</t>
    </rPh>
    <rPh sb="106" eb="107">
      <t>ム</t>
    </rPh>
    <rPh sb="109" eb="111">
      <t>コウエイ</t>
    </rPh>
    <rPh sb="111" eb="113">
      <t>キギョウ</t>
    </rPh>
    <rPh sb="117" eb="119">
      <t>テキヨウ</t>
    </rPh>
    <rPh sb="119" eb="120">
      <t>サイ</t>
    </rPh>
    <rPh sb="123" eb="125">
      <t>カツヨウ</t>
    </rPh>
    <rPh sb="129" eb="132">
      <t>ダイキボ</t>
    </rPh>
    <rPh sb="132" eb="134">
      <t>カイシュウ</t>
    </rPh>
    <rPh sb="135" eb="136">
      <t>フク</t>
    </rPh>
    <rPh sb="142" eb="144">
      <t>ゾウカ</t>
    </rPh>
    <rPh sb="183" eb="186">
      <t>ロウキュウカ</t>
    </rPh>
    <rPh sb="188" eb="190">
      <t>シセツ</t>
    </rPh>
    <rPh sb="191" eb="192">
      <t>ト</t>
    </rPh>
    <rPh sb="193" eb="194">
      <t>コワ</t>
    </rPh>
    <rPh sb="197" eb="198">
      <t>ホウ</t>
    </rPh>
    <rPh sb="198" eb="201">
      <t>テキヨウカ</t>
    </rPh>
    <rPh sb="202" eb="203">
      <t>ム</t>
    </rPh>
    <rPh sb="207" eb="209">
      <t>サギョウ</t>
    </rPh>
    <rPh sb="214" eb="216">
      <t>シシュツ</t>
    </rPh>
    <rPh sb="217" eb="218">
      <t>オオ</t>
    </rPh>
    <rPh sb="233" eb="234">
      <t>イチジル</t>
    </rPh>
    <rPh sb="236" eb="237">
      <t>サ</t>
    </rPh>
    <rPh sb="429" eb="431">
      <t>ユウシュウ</t>
    </rPh>
    <rPh sb="431" eb="433">
      <t>スイリョウ</t>
    </rPh>
    <rPh sb="444" eb="445">
      <t>ユウ</t>
    </rPh>
    <rPh sb="445" eb="446">
      <t>シュウ</t>
    </rPh>
    <rPh sb="446" eb="447">
      <t>リツ</t>
    </rPh>
    <rPh sb="448" eb="450">
      <t>テイカ</t>
    </rPh>
    <rPh sb="450" eb="452">
      <t>ケイコウ</t>
    </rPh>
    <rPh sb="456" eb="458">
      <t>ロウスイ</t>
    </rPh>
    <rPh sb="459" eb="460">
      <t>トモナ</t>
    </rPh>
    <rPh sb="461" eb="462">
      <t>ソウ</t>
    </rPh>
    <rPh sb="468" eb="470">
      <t>ゾウカ</t>
    </rPh>
    <rPh sb="471" eb="472">
      <t>ウタガ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</si>
</sst>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0.17</c:v>
                </c:pt>
                <c:pt idx="1">
                  <c:v>0.3</c:v>
                </c:pt>
                <c:pt idx="2">
                  <c:v>0.23</c:v>
                </c:pt>
                <c:pt idx="3">
                  <c:v>1.1399999999999999</c:v>
                </c:pt>
                <c:pt idx="4">
                  <c:v>1.01</c:v>
                </c:pt>
              </c:numCache>
            </c:numRef>
          </c:val>
          <c:extLst>
            <c:ext xmlns:c16="http://schemas.microsoft.com/office/drawing/2014/chart" uri="{C3380CC4-5D6E-409C-BE32-E72D297353CC}">
              <c16:uniqueId val="{00000000-D5CC-4DC6-A643-A2B4EA149EF6}"/>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0.71</c:v>
                </c:pt>
                <c:pt idx="4">
                  <c:v>0.72</c:v>
                </c:pt>
              </c:numCache>
            </c:numRef>
          </c:val>
          <c:smooth val="0"/>
          <c:extLst>
            <c:ext xmlns:c16="http://schemas.microsoft.com/office/drawing/2014/chart" uri="{C3380CC4-5D6E-409C-BE32-E72D297353CC}">
              <c16:uniqueId val="{00000001-D5CC-4DC6-A643-A2B4EA149EF6}"/>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36.08</c:v>
                </c:pt>
                <c:pt idx="1">
                  <c:v>35.880000000000003</c:v>
                </c:pt>
                <c:pt idx="2">
                  <c:v>35.54</c:v>
                </c:pt>
                <c:pt idx="3">
                  <c:v>34.200000000000003</c:v>
                </c:pt>
                <c:pt idx="4">
                  <c:v>38.67</c:v>
                </c:pt>
              </c:numCache>
            </c:numRef>
          </c:val>
          <c:extLst>
            <c:ext xmlns:c16="http://schemas.microsoft.com/office/drawing/2014/chart" uri="{C3380CC4-5D6E-409C-BE32-E72D297353CC}">
              <c16:uniqueId val="{00000000-53FE-41C4-A47D-131001709D30}"/>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56.04</c:v>
                </c:pt>
                <c:pt idx="4">
                  <c:v>58.52</c:v>
                </c:pt>
              </c:numCache>
            </c:numRef>
          </c:val>
          <c:smooth val="0"/>
          <c:extLst>
            <c:ext xmlns:c16="http://schemas.microsoft.com/office/drawing/2014/chart" uri="{C3380CC4-5D6E-409C-BE32-E72D297353CC}">
              <c16:uniqueId val="{00000001-53FE-41C4-A47D-131001709D30}"/>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68.709999999999994</c:v>
                </c:pt>
                <c:pt idx="1">
                  <c:v>70.13</c:v>
                </c:pt>
                <c:pt idx="2">
                  <c:v>68.239999999999995</c:v>
                </c:pt>
                <c:pt idx="3">
                  <c:v>66.3</c:v>
                </c:pt>
                <c:pt idx="4">
                  <c:v>63.13</c:v>
                </c:pt>
              </c:numCache>
            </c:numRef>
          </c:val>
          <c:extLst>
            <c:ext xmlns:c16="http://schemas.microsoft.com/office/drawing/2014/chart" uri="{C3380CC4-5D6E-409C-BE32-E72D297353CC}">
              <c16:uniqueId val="{00000000-0CB6-4110-8C56-321675FFD8EB}"/>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72.78</c:v>
                </c:pt>
                <c:pt idx="4">
                  <c:v>71.33</c:v>
                </c:pt>
              </c:numCache>
            </c:numRef>
          </c:val>
          <c:smooth val="0"/>
          <c:extLst>
            <c:ext xmlns:c16="http://schemas.microsoft.com/office/drawing/2014/chart" uri="{C3380CC4-5D6E-409C-BE32-E72D297353CC}">
              <c16:uniqueId val="{00000001-0CB6-4110-8C56-321675FFD8EB}"/>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93.42</c:v>
                </c:pt>
                <c:pt idx="1">
                  <c:v>102.77</c:v>
                </c:pt>
                <c:pt idx="2">
                  <c:v>88.99</c:v>
                </c:pt>
                <c:pt idx="3">
                  <c:v>102.16</c:v>
                </c:pt>
                <c:pt idx="4">
                  <c:v>94.19</c:v>
                </c:pt>
              </c:numCache>
            </c:numRef>
          </c:val>
          <c:extLst>
            <c:ext xmlns:c16="http://schemas.microsoft.com/office/drawing/2014/chart" uri="{C3380CC4-5D6E-409C-BE32-E72D297353CC}">
              <c16:uniqueId val="{00000000-223B-4E7D-BFB8-C656C77499EA}"/>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79.099999999999994</c:v>
                </c:pt>
                <c:pt idx="4">
                  <c:v>79.33</c:v>
                </c:pt>
              </c:numCache>
            </c:numRef>
          </c:val>
          <c:smooth val="0"/>
          <c:extLst>
            <c:ext xmlns:c16="http://schemas.microsoft.com/office/drawing/2014/chart" uri="{C3380CC4-5D6E-409C-BE32-E72D297353CC}">
              <c16:uniqueId val="{00000001-223B-4E7D-BFB8-C656C77499EA}"/>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AF-4CB6-A0AC-937A4B791B27}"/>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AF-4CB6-A0AC-937A4B791B27}"/>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66-4B1D-891B-439B489B1351}"/>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66-4B1D-891B-439B489B1351}"/>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91-493D-B3A4-BE7D2D28510F}"/>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91-493D-B3A4-BE7D2D28510F}"/>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F3B-43CA-9E97-4CEB7BBC5909}"/>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3B-43CA-9E97-4CEB7BBC5909}"/>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511.01</c:v>
                </c:pt>
                <c:pt idx="1">
                  <c:v>473.07</c:v>
                </c:pt>
                <c:pt idx="2">
                  <c:v>454.62</c:v>
                </c:pt>
                <c:pt idx="3">
                  <c:v>448.8</c:v>
                </c:pt>
                <c:pt idx="4">
                  <c:v>400.48</c:v>
                </c:pt>
              </c:numCache>
            </c:numRef>
          </c:val>
          <c:extLst>
            <c:ext xmlns:c16="http://schemas.microsoft.com/office/drawing/2014/chart" uri="{C3380CC4-5D6E-409C-BE32-E72D297353CC}">
              <c16:uniqueId val="{00000000-B28B-4A88-9EA8-38B8AFC44375}"/>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1018.52</c:v>
                </c:pt>
                <c:pt idx="4">
                  <c:v>949.61</c:v>
                </c:pt>
              </c:numCache>
            </c:numRef>
          </c:val>
          <c:smooth val="0"/>
          <c:extLst>
            <c:ext xmlns:c16="http://schemas.microsoft.com/office/drawing/2014/chart" uri="{C3380CC4-5D6E-409C-BE32-E72D297353CC}">
              <c16:uniqueId val="{00000001-B28B-4A88-9EA8-38B8AFC44375}"/>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89.79</c:v>
                </c:pt>
                <c:pt idx="1">
                  <c:v>94.86</c:v>
                </c:pt>
                <c:pt idx="2">
                  <c:v>84.96</c:v>
                </c:pt>
                <c:pt idx="3">
                  <c:v>96.63</c:v>
                </c:pt>
                <c:pt idx="4">
                  <c:v>62.5</c:v>
                </c:pt>
              </c:numCache>
            </c:numRef>
          </c:val>
          <c:extLst>
            <c:ext xmlns:c16="http://schemas.microsoft.com/office/drawing/2014/chart" uri="{C3380CC4-5D6E-409C-BE32-E72D297353CC}">
              <c16:uniqueId val="{00000000-6369-44C2-B4C1-D6E90352B54D}"/>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58.79</c:v>
                </c:pt>
                <c:pt idx="4">
                  <c:v>58.41</c:v>
                </c:pt>
              </c:numCache>
            </c:numRef>
          </c:val>
          <c:smooth val="0"/>
          <c:extLst>
            <c:ext xmlns:c16="http://schemas.microsoft.com/office/drawing/2014/chart" uri="{C3380CC4-5D6E-409C-BE32-E72D297353CC}">
              <c16:uniqueId val="{00000001-6369-44C2-B4C1-D6E90352B54D}"/>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78.849999999999994</c:v>
                </c:pt>
                <c:pt idx="1">
                  <c:v>74.760000000000005</c:v>
                </c:pt>
                <c:pt idx="2">
                  <c:v>84.36</c:v>
                </c:pt>
                <c:pt idx="3">
                  <c:v>74.510000000000005</c:v>
                </c:pt>
                <c:pt idx="4">
                  <c:v>116.17</c:v>
                </c:pt>
              </c:numCache>
            </c:numRef>
          </c:val>
          <c:extLst>
            <c:ext xmlns:c16="http://schemas.microsoft.com/office/drawing/2014/chart" uri="{C3380CC4-5D6E-409C-BE32-E72D297353CC}">
              <c16:uniqueId val="{00000000-9083-4D71-B2DC-752733C8DADD}"/>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298.25</c:v>
                </c:pt>
                <c:pt idx="4">
                  <c:v>303.27999999999997</c:v>
                </c:pt>
              </c:numCache>
            </c:numRef>
          </c:val>
          <c:smooth val="0"/>
          <c:extLst>
            <c:ext xmlns:c16="http://schemas.microsoft.com/office/drawing/2014/chart" uri="{C3380CC4-5D6E-409C-BE32-E72D297353CC}">
              <c16:uniqueId val="{00000001-9083-4D71-B2DC-752733C8DADD}"/>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W1" zoomScale="75" zoomScaleNormal="75" workbookViewId="0">
      <selection activeCell="BJ29" sqref="BJ2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山梨県　西桂町</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6" t="s">
        <v>1</v>
      </c>
      <c r="C7" s="66"/>
      <c r="D7" s="66"/>
      <c r="E7" s="66"/>
      <c r="F7" s="66"/>
      <c r="G7" s="66"/>
      <c r="H7" s="66"/>
      <c r="I7" s="66" t="s">
        <v>2</v>
      </c>
      <c r="J7" s="66"/>
      <c r="K7" s="66"/>
      <c r="L7" s="66"/>
      <c r="M7" s="66"/>
      <c r="N7" s="66"/>
      <c r="O7" s="66"/>
      <c r="P7" s="66" t="s">
        <v>3</v>
      </c>
      <c r="Q7" s="66"/>
      <c r="R7" s="66"/>
      <c r="S7" s="66"/>
      <c r="T7" s="66"/>
      <c r="U7" s="66"/>
      <c r="V7" s="66"/>
      <c r="W7" s="66" t="s">
        <v>4</v>
      </c>
      <c r="X7" s="66"/>
      <c r="Y7" s="66"/>
      <c r="Z7" s="66"/>
      <c r="AA7" s="66"/>
      <c r="AB7" s="66"/>
      <c r="AC7" s="66"/>
      <c r="AD7" s="66" t="s">
        <v>5</v>
      </c>
      <c r="AE7" s="66"/>
      <c r="AF7" s="66"/>
      <c r="AG7" s="66"/>
      <c r="AH7" s="66"/>
      <c r="AI7" s="66"/>
      <c r="AJ7" s="66"/>
      <c r="AK7" s="2"/>
      <c r="AL7" s="66" t="s">
        <v>6</v>
      </c>
      <c r="AM7" s="66"/>
      <c r="AN7" s="66"/>
      <c r="AO7" s="66"/>
      <c r="AP7" s="66"/>
      <c r="AQ7" s="66"/>
      <c r="AR7" s="66"/>
      <c r="AS7" s="66"/>
      <c r="AT7" s="66" t="s">
        <v>7</v>
      </c>
      <c r="AU7" s="66"/>
      <c r="AV7" s="66"/>
      <c r="AW7" s="66"/>
      <c r="AX7" s="66"/>
      <c r="AY7" s="66"/>
      <c r="AZ7" s="66"/>
      <c r="BA7" s="66"/>
      <c r="BB7" s="66" t="s">
        <v>8</v>
      </c>
      <c r="BC7" s="66"/>
      <c r="BD7" s="66"/>
      <c r="BE7" s="66"/>
      <c r="BF7" s="66"/>
      <c r="BG7" s="66"/>
      <c r="BH7" s="66"/>
      <c r="BI7" s="66"/>
      <c r="BJ7" s="3"/>
      <c r="BK7" s="3"/>
      <c r="BL7" s="4" t="s">
        <v>9</v>
      </c>
      <c r="BM7" s="5"/>
      <c r="BN7" s="5"/>
      <c r="BO7" s="5"/>
      <c r="BP7" s="5"/>
      <c r="BQ7" s="5"/>
      <c r="BR7" s="5"/>
      <c r="BS7" s="5"/>
      <c r="BT7" s="5"/>
      <c r="BU7" s="5"/>
      <c r="BV7" s="5"/>
      <c r="BW7" s="5"/>
      <c r="BX7" s="5"/>
      <c r="BY7" s="6"/>
    </row>
    <row r="8" spans="1:78" ht="18.75" customHeight="1" x14ac:dyDescent="0.15">
      <c r="A8" s="2"/>
      <c r="B8" s="67" t="str">
        <f>データ!$I$6</f>
        <v>法非適用</v>
      </c>
      <c r="C8" s="67"/>
      <c r="D8" s="67"/>
      <c r="E8" s="67"/>
      <c r="F8" s="67"/>
      <c r="G8" s="67"/>
      <c r="H8" s="67"/>
      <c r="I8" s="67" t="str">
        <f>データ!$J$6</f>
        <v>水道事業</v>
      </c>
      <c r="J8" s="67"/>
      <c r="K8" s="67"/>
      <c r="L8" s="67"/>
      <c r="M8" s="67"/>
      <c r="N8" s="67"/>
      <c r="O8" s="67"/>
      <c r="P8" s="67" t="str">
        <f>データ!$K$6</f>
        <v>簡易水道事業</v>
      </c>
      <c r="Q8" s="67"/>
      <c r="R8" s="67"/>
      <c r="S8" s="67"/>
      <c r="T8" s="67"/>
      <c r="U8" s="67"/>
      <c r="V8" s="67"/>
      <c r="W8" s="67" t="str">
        <f>データ!$L$6</f>
        <v>D3</v>
      </c>
      <c r="X8" s="67"/>
      <c r="Y8" s="67"/>
      <c r="Z8" s="67"/>
      <c r="AA8" s="67"/>
      <c r="AB8" s="67"/>
      <c r="AC8" s="67"/>
      <c r="AD8" s="67" t="str">
        <f>データ!$M$6</f>
        <v>非設置</v>
      </c>
      <c r="AE8" s="67"/>
      <c r="AF8" s="67"/>
      <c r="AG8" s="67"/>
      <c r="AH8" s="67"/>
      <c r="AI8" s="67"/>
      <c r="AJ8" s="67"/>
      <c r="AK8" s="2"/>
      <c r="AL8" s="61">
        <f>データ!$R$6</f>
        <v>4193</v>
      </c>
      <c r="AM8" s="61"/>
      <c r="AN8" s="61"/>
      <c r="AO8" s="61"/>
      <c r="AP8" s="61"/>
      <c r="AQ8" s="61"/>
      <c r="AR8" s="61"/>
      <c r="AS8" s="61"/>
      <c r="AT8" s="60">
        <f>データ!$S$6</f>
        <v>15.22</v>
      </c>
      <c r="AU8" s="60"/>
      <c r="AV8" s="60"/>
      <c r="AW8" s="60"/>
      <c r="AX8" s="60"/>
      <c r="AY8" s="60"/>
      <c r="AZ8" s="60"/>
      <c r="BA8" s="60"/>
      <c r="BB8" s="60">
        <f>データ!$T$6</f>
        <v>275.49</v>
      </c>
      <c r="BC8" s="60"/>
      <c r="BD8" s="60"/>
      <c r="BE8" s="60"/>
      <c r="BF8" s="60"/>
      <c r="BG8" s="60"/>
      <c r="BH8" s="60"/>
      <c r="BI8" s="60"/>
      <c r="BJ8" s="3"/>
      <c r="BK8" s="3"/>
      <c r="BL8" s="64" t="s">
        <v>10</v>
      </c>
      <c r="BM8" s="65"/>
      <c r="BN8" s="7" t="s">
        <v>11</v>
      </c>
      <c r="BO8" s="8"/>
      <c r="BP8" s="8"/>
      <c r="BQ8" s="8"/>
      <c r="BR8" s="8"/>
      <c r="BS8" s="8"/>
      <c r="BT8" s="8"/>
      <c r="BU8" s="8"/>
      <c r="BV8" s="8"/>
      <c r="BW8" s="8"/>
      <c r="BX8" s="8"/>
      <c r="BY8" s="9"/>
    </row>
    <row r="9" spans="1:78" ht="18.75" customHeight="1" x14ac:dyDescent="0.15">
      <c r="A9" s="2"/>
      <c r="B9" s="66" t="s">
        <v>12</v>
      </c>
      <c r="C9" s="66"/>
      <c r="D9" s="66"/>
      <c r="E9" s="66"/>
      <c r="F9" s="66"/>
      <c r="G9" s="66"/>
      <c r="H9" s="66"/>
      <c r="I9" s="66" t="s">
        <v>13</v>
      </c>
      <c r="J9" s="66"/>
      <c r="K9" s="66"/>
      <c r="L9" s="66"/>
      <c r="M9" s="66"/>
      <c r="N9" s="66"/>
      <c r="O9" s="66"/>
      <c r="P9" s="66" t="s">
        <v>14</v>
      </c>
      <c r="Q9" s="66"/>
      <c r="R9" s="66"/>
      <c r="S9" s="66"/>
      <c r="T9" s="66"/>
      <c r="U9" s="66"/>
      <c r="V9" s="66"/>
      <c r="W9" s="66" t="s">
        <v>15</v>
      </c>
      <c r="X9" s="66"/>
      <c r="Y9" s="66"/>
      <c r="Z9" s="66"/>
      <c r="AA9" s="66"/>
      <c r="AB9" s="66"/>
      <c r="AC9" s="66"/>
      <c r="AD9" s="2"/>
      <c r="AE9" s="2"/>
      <c r="AF9" s="2"/>
      <c r="AG9" s="2"/>
      <c r="AH9" s="3"/>
      <c r="AI9" s="2"/>
      <c r="AJ9" s="2"/>
      <c r="AK9" s="2"/>
      <c r="AL9" s="66" t="s">
        <v>16</v>
      </c>
      <c r="AM9" s="66"/>
      <c r="AN9" s="66"/>
      <c r="AO9" s="66"/>
      <c r="AP9" s="66"/>
      <c r="AQ9" s="66"/>
      <c r="AR9" s="66"/>
      <c r="AS9" s="66"/>
      <c r="AT9" s="66" t="s">
        <v>17</v>
      </c>
      <c r="AU9" s="66"/>
      <c r="AV9" s="66"/>
      <c r="AW9" s="66"/>
      <c r="AX9" s="66"/>
      <c r="AY9" s="66"/>
      <c r="AZ9" s="66"/>
      <c r="BA9" s="66"/>
      <c r="BB9" s="66" t="s">
        <v>18</v>
      </c>
      <c r="BC9" s="66"/>
      <c r="BD9" s="66"/>
      <c r="BE9" s="66"/>
      <c r="BF9" s="66"/>
      <c r="BG9" s="66"/>
      <c r="BH9" s="66"/>
      <c r="BI9" s="66"/>
      <c r="BJ9" s="3"/>
      <c r="BK9" s="3"/>
      <c r="BL9" s="58" t="s">
        <v>19</v>
      </c>
      <c r="BM9" s="59"/>
      <c r="BN9" s="10" t="s">
        <v>20</v>
      </c>
      <c r="BO9" s="11"/>
      <c r="BP9" s="11"/>
      <c r="BQ9" s="11"/>
      <c r="BR9" s="11"/>
      <c r="BS9" s="11"/>
      <c r="BT9" s="11"/>
      <c r="BU9" s="11"/>
      <c r="BV9" s="11"/>
      <c r="BW9" s="11"/>
      <c r="BX9" s="11"/>
      <c r="BY9" s="12"/>
    </row>
    <row r="10" spans="1:78" ht="18.75" customHeight="1" x14ac:dyDescent="0.15">
      <c r="A10" s="2"/>
      <c r="B10" s="60" t="str">
        <f>データ!$N$6</f>
        <v>-</v>
      </c>
      <c r="C10" s="60"/>
      <c r="D10" s="60"/>
      <c r="E10" s="60"/>
      <c r="F10" s="60"/>
      <c r="G10" s="60"/>
      <c r="H10" s="60"/>
      <c r="I10" s="60" t="str">
        <f>データ!$O$6</f>
        <v>該当数値なし</v>
      </c>
      <c r="J10" s="60"/>
      <c r="K10" s="60"/>
      <c r="L10" s="60"/>
      <c r="M10" s="60"/>
      <c r="N10" s="60"/>
      <c r="O10" s="60"/>
      <c r="P10" s="60">
        <f>データ!$P$6</f>
        <v>99.42</v>
      </c>
      <c r="Q10" s="60"/>
      <c r="R10" s="60"/>
      <c r="S10" s="60"/>
      <c r="T10" s="60"/>
      <c r="U10" s="60"/>
      <c r="V10" s="60"/>
      <c r="W10" s="61">
        <f>データ!$Q$6</f>
        <v>1320</v>
      </c>
      <c r="X10" s="61"/>
      <c r="Y10" s="61"/>
      <c r="Z10" s="61"/>
      <c r="AA10" s="61"/>
      <c r="AB10" s="61"/>
      <c r="AC10" s="61"/>
      <c r="AD10" s="2"/>
      <c r="AE10" s="2"/>
      <c r="AF10" s="2"/>
      <c r="AG10" s="2"/>
      <c r="AH10" s="2"/>
      <c r="AI10" s="2"/>
      <c r="AJ10" s="2"/>
      <c r="AK10" s="2"/>
      <c r="AL10" s="61">
        <f>データ!$U$6</f>
        <v>4127</v>
      </c>
      <c r="AM10" s="61"/>
      <c r="AN10" s="61"/>
      <c r="AO10" s="61"/>
      <c r="AP10" s="61"/>
      <c r="AQ10" s="61"/>
      <c r="AR10" s="61"/>
      <c r="AS10" s="61"/>
      <c r="AT10" s="60">
        <f>データ!$V$6</f>
        <v>2.5499999999999998</v>
      </c>
      <c r="AU10" s="60"/>
      <c r="AV10" s="60"/>
      <c r="AW10" s="60"/>
      <c r="AX10" s="60"/>
      <c r="AY10" s="60"/>
      <c r="AZ10" s="60"/>
      <c r="BA10" s="60"/>
      <c r="BB10" s="60">
        <f>データ!$W$6</f>
        <v>1618.43</v>
      </c>
      <c r="BC10" s="60"/>
      <c r="BD10" s="60"/>
      <c r="BE10" s="60"/>
      <c r="BF10" s="60"/>
      <c r="BG10" s="60"/>
      <c r="BH10" s="60"/>
      <c r="BI10" s="60"/>
      <c r="BJ10" s="2"/>
      <c r="BK10" s="2"/>
      <c r="BL10" s="62" t="s">
        <v>21</v>
      </c>
      <c r="BM10" s="6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117</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84" t="s">
        <v>26</v>
      </c>
      <c r="BM45" s="85"/>
      <c r="BN45" s="85"/>
      <c r="BO45" s="85"/>
      <c r="BP45" s="85"/>
      <c r="BQ45" s="85"/>
      <c r="BR45" s="85"/>
      <c r="BS45" s="85"/>
      <c r="BT45" s="85"/>
      <c r="BU45" s="85"/>
      <c r="BV45" s="85"/>
      <c r="BW45" s="85"/>
      <c r="BX45" s="85"/>
      <c r="BY45" s="85"/>
      <c r="BZ45" s="8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87"/>
      <c r="BM46" s="88"/>
      <c r="BN46" s="88"/>
      <c r="BO46" s="88"/>
      <c r="BP46" s="88"/>
      <c r="BQ46" s="88"/>
      <c r="BR46" s="88"/>
      <c r="BS46" s="88"/>
      <c r="BT46" s="88"/>
      <c r="BU46" s="88"/>
      <c r="BV46" s="88"/>
      <c r="BW46" s="88"/>
      <c r="BX46" s="88"/>
      <c r="BY46" s="88"/>
      <c r="BZ46" s="8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116</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55" t="s">
        <v>27</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78"/>
      <c r="BM60" s="79"/>
      <c r="BN60" s="79"/>
      <c r="BO60" s="79"/>
      <c r="BP60" s="79"/>
      <c r="BQ60" s="79"/>
      <c r="BR60" s="79"/>
      <c r="BS60" s="79"/>
      <c r="BT60" s="79"/>
      <c r="BU60" s="79"/>
      <c r="BV60" s="79"/>
      <c r="BW60" s="79"/>
      <c r="BX60" s="79"/>
      <c r="BY60" s="79"/>
      <c r="BZ60" s="8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84" t="s">
        <v>28</v>
      </c>
      <c r="BM64" s="85"/>
      <c r="BN64" s="85"/>
      <c r="BO64" s="85"/>
      <c r="BP64" s="85"/>
      <c r="BQ64" s="85"/>
      <c r="BR64" s="85"/>
      <c r="BS64" s="85"/>
      <c r="BT64" s="85"/>
      <c r="BU64" s="85"/>
      <c r="BV64" s="85"/>
      <c r="BW64" s="85"/>
      <c r="BX64" s="85"/>
      <c r="BY64" s="85"/>
      <c r="BZ64" s="8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87"/>
      <c r="BM65" s="88"/>
      <c r="BN65" s="88"/>
      <c r="BO65" s="88"/>
      <c r="BP65" s="88"/>
      <c r="BQ65" s="88"/>
      <c r="BR65" s="88"/>
      <c r="BS65" s="88"/>
      <c r="BT65" s="88"/>
      <c r="BU65" s="88"/>
      <c r="BV65" s="88"/>
      <c r="BW65" s="88"/>
      <c r="BX65" s="88"/>
      <c r="BY65" s="88"/>
      <c r="BZ65" s="8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115</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42</v>
      </c>
      <c r="O85" s="27" t="str">
        <f>データ!EN6</f>
        <v>【0.80】</v>
      </c>
    </row>
  </sheetData>
  <sheetProtection algorithmName="SHA-512" hashValue="srpT+SKR0HJd3F5NBzU3JNcCAAlFVlPA3km4xDdLf/KHzc39PllWWsVgy6bUwoVhGNB20EIhHlFUnH5HtzbV1w==" saltValue="iz3t7c4PuOOBaAbyQYTvu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1" t="s">
        <v>52</v>
      </c>
      <c r="I3" s="72"/>
      <c r="J3" s="72"/>
      <c r="K3" s="72"/>
      <c r="L3" s="72"/>
      <c r="M3" s="72"/>
      <c r="N3" s="72"/>
      <c r="O3" s="72"/>
      <c r="P3" s="72"/>
      <c r="Q3" s="72"/>
      <c r="R3" s="72"/>
      <c r="S3" s="72"/>
      <c r="T3" s="72"/>
      <c r="U3" s="72"/>
      <c r="V3" s="72"/>
      <c r="W3" s="73"/>
      <c r="X3" s="77" t="s">
        <v>53</v>
      </c>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t="s">
        <v>54</v>
      </c>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row>
    <row r="4" spans="1:144" x14ac:dyDescent="0.15">
      <c r="A4" s="29" t="s">
        <v>55</v>
      </c>
      <c r="B4" s="31"/>
      <c r="C4" s="31"/>
      <c r="D4" s="31"/>
      <c r="E4" s="31"/>
      <c r="F4" s="31"/>
      <c r="G4" s="31"/>
      <c r="H4" s="74"/>
      <c r="I4" s="75"/>
      <c r="J4" s="75"/>
      <c r="K4" s="75"/>
      <c r="L4" s="75"/>
      <c r="M4" s="75"/>
      <c r="N4" s="75"/>
      <c r="O4" s="75"/>
      <c r="P4" s="75"/>
      <c r="Q4" s="75"/>
      <c r="R4" s="75"/>
      <c r="S4" s="75"/>
      <c r="T4" s="75"/>
      <c r="U4" s="75"/>
      <c r="V4" s="75"/>
      <c r="W4" s="76"/>
      <c r="X4" s="70" t="s">
        <v>56</v>
      </c>
      <c r="Y4" s="70"/>
      <c r="Z4" s="70"/>
      <c r="AA4" s="70"/>
      <c r="AB4" s="70"/>
      <c r="AC4" s="70"/>
      <c r="AD4" s="70"/>
      <c r="AE4" s="70"/>
      <c r="AF4" s="70"/>
      <c r="AG4" s="70"/>
      <c r="AH4" s="70"/>
      <c r="AI4" s="70" t="s">
        <v>57</v>
      </c>
      <c r="AJ4" s="70"/>
      <c r="AK4" s="70"/>
      <c r="AL4" s="70"/>
      <c r="AM4" s="70"/>
      <c r="AN4" s="70"/>
      <c r="AO4" s="70"/>
      <c r="AP4" s="70"/>
      <c r="AQ4" s="70"/>
      <c r="AR4" s="70"/>
      <c r="AS4" s="70"/>
      <c r="AT4" s="70" t="s">
        <v>58</v>
      </c>
      <c r="AU4" s="70"/>
      <c r="AV4" s="70"/>
      <c r="AW4" s="70"/>
      <c r="AX4" s="70"/>
      <c r="AY4" s="70"/>
      <c r="AZ4" s="70"/>
      <c r="BA4" s="70"/>
      <c r="BB4" s="70"/>
      <c r="BC4" s="70"/>
      <c r="BD4" s="70"/>
      <c r="BE4" s="70" t="s">
        <v>59</v>
      </c>
      <c r="BF4" s="70"/>
      <c r="BG4" s="70"/>
      <c r="BH4" s="70"/>
      <c r="BI4" s="70"/>
      <c r="BJ4" s="70"/>
      <c r="BK4" s="70"/>
      <c r="BL4" s="70"/>
      <c r="BM4" s="70"/>
      <c r="BN4" s="70"/>
      <c r="BO4" s="70"/>
      <c r="BP4" s="70" t="s">
        <v>60</v>
      </c>
      <c r="BQ4" s="70"/>
      <c r="BR4" s="70"/>
      <c r="BS4" s="70"/>
      <c r="BT4" s="70"/>
      <c r="BU4" s="70"/>
      <c r="BV4" s="70"/>
      <c r="BW4" s="70"/>
      <c r="BX4" s="70"/>
      <c r="BY4" s="70"/>
      <c r="BZ4" s="70"/>
      <c r="CA4" s="70" t="s">
        <v>61</v>
      </c>
      <c r="CB4" s="70"/>
      <c r="CC4" s="70"/>
      <c r="CD4" s="70"/>
      <c r="CE4" s="70"/>
      <c r="CF4" s="70"/>
      <c r="CG4" s="70"/>
      <c r="CH4" s="70"/>
      <c r="CI4" s="70"/>
      <c r="CJ4" s="70"/>
      <c r="CK4" s="70"/>
      <c r="CL4" s="70" t="s">
        <v>62</v>
      </c>
      <c r="CM4" s="70"/>
      <c r="CN4" s="70"/>
      <c r="CO4" s="70"/>
      <c r="CP4" s="70"/>
      <c r="CQ4" s="70"/>
      <c r="CR4" s="70"/>
      <c r="CS4" s="70"/>
      <c r="CT4" s="70"/>
      <c r="CU4" s="70"/>
      <c r="CV4" s="70"/>
      <c r="CW4" s="70" t="s">
        <v>63</v>
      </c>
      <c r="CX4" s="70"/>
      <c r="CY4" s="70"/>
      <c r="CZ4" s="70"/>
      <c r="DA4" s="70"/>
      <c r="DB4" s="70"/>
      <c r="DC4" s="70"/>
      <c r="DD4" s="70"/>
      <c r="DE4" s="70"/>
      <c r="DF4" s="70"/>
      <c r="DG4" s="70"/>
      <c r="DH4" s="70" t="s">
        <v>64</v>
      </c>
      <c r="DI4" s="70"/>
      <c r="DJ4" s="70"/>
      <c r="DK4" s="70"/>
      <c r="DL4" s="70"/>
      <c r="DM4" s="70"/>
      <c r="DN4" s="70"/>
      <c r="DO4" s="70"/>
      <c r="DP4" s="70"/>
      <c r="DQ4" s="70"/>
      <c r="DR4" s="70"/>
      <c r="DS4" s="70" t="s">
        <v>65</v>
      </c>
      <c r="DT4" s="70"/>
      <c r="DU4" s="70"/>
      <c r="DV4" s="70"/>
      <c r="DW4" s="70"/>
      <c r="DX4" s="70"/>
      <c r="DY4" s="70"/>
      <c r="DZ4" s="70"/>
      <c r="EA4" s="70"/>
      <c r="EB4" s="70"/>
      <c r="EC4" s="70"/>
      <c r="ED4" s="70" t="s">
        <v>66</v>
      </c>
      <c r="EE4" s="70"/>
      <c r="EF4" s="70"/>
      <c r="EG4" s="70"/>
      <c r="EH4" s="70"/>
      <c r="EI4" s="70"/>
      <c r="EJ4" s="70"/>
      <c r="EK4" s="70"/>
      <c r="EL4" s="70"/>
      <c r="EM4" s="70"/>
      <c r="EN4" s="70"/>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2020</v>
      </c>
      <c r="C6" s="34">
        <f t="shared" ref="C6:W6" si="3">C7</f>
        <v>194239</v>
      </c>
      <c r="D6" s="34">
        <f t="shared" si="3"/>
        <v>47</v>
      </c>
      <c r="E6" s="34">
        <f t="shared" si="3"/>
        <v>1</v>
      </c>
      <c r="F6" s="34">
        <f t="shared" si="3"/>
        <v>0</v>
      </c>
      <c r="G6" s="34">
        <f t="shared" si="3"/>
        <v>0</v>
      </c>
      <c r="H6" s="34" t="str">
        <f t="shared" si="3"/>
        <v>山梨県　西桂町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99.42</v>
      </c>
      <c r="Q6" s="35">
        <f t="shared" si="3"/>
        <v>1320</v>
      </c>
      <c r="R6" s="35">
        <f t="shared" si="3"/>
        <v>4193</v>
      </c>
      <c r="S6" s="35">
        <f t="shared" si="3"/>
        <v>15.22</v>
      </c>
      <c r="T6" s="35">
        <f t="shared" si="3"/>
        <v>275.49</v>
      </c>
      <c r="U6" s="35">
        <f t="shared" si="3"/>
        <v>4127</v>
      </c>
      <c r="V6" s="35">
        <f t="shared" si="3"/>
        <v>2.5499999999999998</v>
      </c>
      <c r="W6" s="35">
        <f t="shared" si="3"/>
        <v>1618.43</v>
      </c>
      <c r="X6" s="36">
        <f>IF(X7="",NA(),X7)</f>
        <v>93.42</v>
      </c>
      <c r="Y6" s="36">
        <f t="shared" ref="Y6:AG6" si="4">IF(Y7="",NA(),Y7)</f>
        <v>102.77</v>
      </c>
      <c r="Z6" s="36">
        <f t="shared" si="4"/>
        <v>88.99</v>
      </c>
      <c r="AA6" s="36">
        <f t="shared" si="4"/>
        <v>102.16</v>
      </c>
      <c r="AB6" s="36">
        <f t="shared" si="4"/>
        <v>94.19</v>
      </c>
      <c r="AC6" s="36">
        <f t="shared" si="4"/>
        <v>77.56</v>
      </c>
      <c r="AD6" s="36">
        <f t="shared" si="4"/>
        <v>78.510000000000005</v>
      </c>
      <c r="AE6" s="36">
        <f t="shared" si="4"/>
        <v>77.91</v>
      </c>
      <c r="AF6" s="36">
        <f t="shared" si="4"/>
        <v>79.099999999999994</v>
      </c>
      <c r="AG6" s="36">
        <f t="shared" si="4"/>
        <v>79.33</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511.01</v>
      </c>
      <c r="BF6" s="36">
        <f t="shared" ref="BF6:BN6" si="7">IF(BF7="",NA(),BF7)</f>
        <v>473.07</v>
      </c>
      <c r="BG6" s="36">
        <f t="shared" si="7"/>
        <v>454.62</v>
      </c>
      <c r="BH6" s="36">
        <f t="shared" si="7"/>
        <v>448.8</v>
      </c>
      <c r="BI6" s="36">
        <f t="shared" si="7"/>
        <v>400.48</v>
      </c>
      <c r="BJ6" s="36">
        <f t="shared" si="7"/>
        <v>1144.79</v>
      </c>
      <c r="BK6" s="36">
        <f t="shared" si="7"/>
        <v>1061.58</v>
      </c>
      <c r="BL6" s="36">
        <f t="shared" si="7"/>
        <v>1007.7</v>
      </c>
      <c r="BM6" s="36">
        <f t="shared" si="7"/>
        <v>1018.52</v>
      </c>
      <c r="BN6" s="36">
        <f t="shared" si="7"/>
        <v>949.61</v>
      </c>
      <c r="BO6" s="35" t="str">
        <f>IF(BO7="","",IF(BO7="-","【-】","【"&amp;SUBSTITUTE(TEXT(BO7,"#,##0.00"),"-","△")&amp;"】"))</f>
        <v>【949.15】</v>
      </c>
      <c r="BP6" s="36">
        <f>IF(BP7="",NA(),BP7)</f>
        <v>89.79</v>
      </c>
      <c r="BQ6" s="36">
        <f t="shared" ref="BQ6:BY6" si="8">IF(BQ7="",NA(),BQ7)</f>
        <v>94.86</v>
      </c>
      <c r="BR6" s="36">
        <f t="shared" si="8"/>
        <v>84.96</v>
      </c>
      <c r="BS6" s="36">
        <f t="shared" si="8"/>
        <v>96.63</v>
      </c>
      <c r="BT6" s="36">
        <f t="shared" si="8"/>
        <v>62.5</v>
      </c>
      <c r="BU6" s="36">
        <f t="shared" si="8"/>
        <v>56.04</v>
      </c>
      <c r="BV6" s="36">
        <f t="shared" si="8"/>
        <v>58.52</v>
      </c>
      <c r="BW6" s="36">
        <f t="shared" si="8"/>
        <v>59.22</v>
      </c>
      <c r="BX6" s="36">
        <f t="shared" si="8"/>
        <v>58.79</v>
      </c>
      <c r="BY6" s="36">
        <f t="shared" si="8"/>
        <v>58.41</v>
      </c>
      <c r="BZ6" s="35" t="str">
        <f>IF(BZ7="","",IF(BZ7="-","【-】","【"&amp;SUBSTITUTE(TEXT(BZ7,"#,##0.00"),"-","△")&amp;"】"))</f>
        <v>【55.87】</v>
      </c>
      <c r="CA6" s="36">
        <f>IF(CA7="",NA(),CA7)</f>
        <v>78.849999999999994</v>
      </c>
      <c r="CB6" s="36">
        <f t="shared" ref="CB6:CJ6" si="9">IF(CB7="",NA(),CB7)</f>
        <v>74.760000000000005</v>
      </c>
      <c r="CC6" s="36">
        <f t="shared" si="9"/>
        <v>84.36</v>
      </c>
      <c r="CD6" s="36">
        <f t="shared" si="9"/>
        <v>74.510000000000005</v>
      </c>
      <c r="CE6" s="36">
        <f t="shared" si="9"/>
        <v>116.17</v>
      </c>
      <c r="CF6" s="36">
        <f t="shared" si="9"/>
        <v>304.35000000000002</v>
      </c>
      <c r="CG6" s="36">
        <f t="shared" si="9"/>
        <v>296.3</v>
      </c>
      <c r="CH6" s="36">
        <f t="shared" si="9"/>
        <v>292.89999999999998</v>
      </c>
      <c r="CI6" s="36">
        <f t="shared" si="9"/>
        <v>298.25</v>
      </c>
      <c r="CJ6" s="36">
        <f t="shared" si="9"/>
        <v>303.27999999999997</v>
      </c>
      <c r="CK6" s="35" t="str">
        <f>IF(CK7="","",IF(CK7="-","【-】","【"&amp;SUBSTITUTE(TEXT(CK7,"#,##0.00"),"-","△")&amp;"】"))</f>
        <v>【288.19】</v>
      </c>
      <c r="CL6" s="36">
        <f>IF(CL7="",NA(),CL7)</f>
        <v>36.08</v>
      </c>
      <c r="CM6" s="36">
        <f t="shared" ref="CM6:CU6" si="10">IF(CM7="",NA(),CM7)</f>
        <v>35.880000000000003</v>
      </c>
      <c r="CN6" s="36">
        <f t="shared" si="10"/>
        <v>35.54</v>
      </c>
      <c r="CO6" s="36">
        <f t="shared" si="10"/>
        <v>34.200000000000003</v>
      </c>
      <c r="CP6" s="36">
        <f t="shared" si="10"/>
        <v>38.67</v>
      </c>
      <c r="CQ6" s="36">
        <f t="shared" si="10"/>
        <v>55.9</v>
      </c>
      <c r="CR6" s="36">
        <f t="shared" si="10"/>
        <v>57.3</v>
      </c>
      <c r="CS6" s="36">
        <f t="shared" si="10"/>
        <v>56.76</v>
      </c>
      <c r="CT6" s="36">
        <f t="shared" si="10"/>
        <v>56.04</v>
      </c>
      <c r="CU6" s="36">
        <f t="shared" si="10"/>
        <v>58.52</v>
      </c>
      <c r="CV6" s="35" t="str">
        <f>IF(CV7="","",IF(CV7="-","【-】","【"&amp;SUBSTITUTE(TEXT(CV7,"#,##0.00"),"-","△")&amp;"】"))</f>
        <v>【56.31】</v>
      </c>
      <c r="CW6" s="36">
        <f>IF(CW7="",NA(),CW7)</f>
        <v>68.709999999999994</v>
      </c>
      <c r="CX6" s="36">
        <f t="shared" ref="CX6:DF6" si="11">IF(CX7="",NA(),CX7)</f>
        <v>70.13</v>
      </c>
      <c r="CY6" s="36">
        <f t="shared" si="11"/>
        <v>68.239999999999995</v>
      </c>
      <c r="CZ6" s="36">
        <f t="shared" si="11"/>
        <v>66.3</v>
      </c>
      <c r="DA6" s="36">
        <f t="shared" si="11"/>
        <v>63.13</v>
      </c>
      <c r="DB6" s="36">
        <f t="shared" si="11"/>
        <v>73.28</v>
      </c>
      <c r="DC6" s="36">
        <f t="shared" si="11"/>
        <v>72.42</v>
      </c>
      <c r="DD6" s="36">
        <f t="shared" si="11"/>
        <v>73.069999999999993</v>
      </c>
      <c r="DE6" s="36">
        <f t="shared" si="11"/>
        <v>72.78</v>
      </c>
      <c r="DF6" s="36">
        <f t="shared" si="11"/>
        <v>71.33</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0.17</v>
      </c>
      <c r="EE6" s="36">
        <f t="shared" ref="EE6:EM6" si="14">IF(EE7="",NA(),EE7)</f>
        <v>0.3</v>
      </c>
      <c r="EF6" s="36">
        <f t="shared" si="14"/>
        <v>0.23</v>
      </c>
      <c r="EG6" s="36">
        <f t="shared" si="14"/>
        <v>1.1399999999999999</v>
      </c>
      <c r="EH6" s="36">
        <f t="shared" si="14"/>
        <v>1.01</v>
      </c>
      <c r="EI6" s="36">
        <f t="shared" si="14"/>
        <v>0.53</v>
      </c>
      <c r="EJ6" s="36">
        <f t="shared" si="14"/>
        <v>0.72</v>
      </c>
      <c r="EK6" s="36">
        <f t="shared" si="14"/>
        <v>0.53</v>
      </c>
      <c r="EL6" s="36">
        <f t="shared" si="14"/>
        <v>0.71</v>
      </c>
      <c r="EM6" s="36">
        <f t="shared" si="14"/>
        <v>0.72</v>
      </c>
      <c r="EN6" s="35" t="str">
        <f>IF(EN7="","",IF(EN7="-","【-】","【"&amp;SUBSTITUTE(TEXT(EN7,"#,##0.00"),"-","△")&amp;"】"))</f>
        <v>【0.80】</v>
      </c>
    </row>
    <row r="7" spans="1:144" s="37" customFormat="1" x14ac:dyDescent="0.15">
      <c r="A7" s="29"/>
      <c r="B7" s="38">
        <v>2020</v>
      </c>
      <c r="C7" s="38">
        <v>194239</v>
      </c>
      <c r="D7" s="38">
        <v>47</v>
      </c>
      <c r="E7" s="38">
        <v>1</v>
      </c>
      <c r="F7" s="38">
        <v>0</v>
      </c>
      <c r="G7" s="38">
        <v>0</v>
      </c>
      <c r="H7" s="38" t="s">
        <v>96</v>
      </c>
      <c r="I7" s="38" t="s">
        <v>97</v>
      </c>
      <c r="J7" s="38" t="s">
        <v>98</v>
      </c>
      <c r="K7" s="38" t="s">
        <v>99</v>
      </c>
      <c r="L7" s="38" t="s">
        <v>100</v>
      </c>
      <c r="M7" s="38" t="s">
        <v>101</v>
      </c>
      <c r="N7" s="39" t="s">
        <v>102</v>
      </c>
      <c r="O7" s="39" t="s">
        <v>103</v>
      </c>
      <c r="P7" s="39">
        <v>99.42</v>
      </c>
      <c r="Q7" s="39">
        <v>1320</v>
      </c>
      <c r="R7" s="39">
        <v>4193</v>
      </c>
      <c r="S7" s="39">
        <v>15.22</v>
      </c>
      <c r="T7" s="39">
        <v>275.49</v>
      </c>
      <c r="U7" s="39">
        <v>4127</v>
      </c>
      <c r="V7" s="39">
        <v>2.5499999999999998</v>
      </c>
      <c r="W7" s="39">
        <v>1618.43</v>
      </c>
      <c r="X7" s="39">
        <v>93.42</v>
      </c>
      <c r="Y7" s="39">
        <v>102.77</v>
      </c>
      <c r="Z7" s="39">
        <v>88.99</v>
      </c>
      <c r="AA7" s="39">
        <v>102.16</v>
      </c>
      <c r="AB7" s="39">
        <v>94.19</v>
      </c>
      <c r="AC7" s="39">
        <v>77.56</v>
      </c>
      <c r="AD7" s="39">
        <v>78.510000000000005</v>
      </c>
      <c r="AE7" s="39">
        <v>77.91</v>
      </c>
      <c r="AF7" s="39">
        <v>79.099999999999994</v>
      </c>
      <c r="AG7" s="39">
        <v>79.33</v>
      </c>
      <c r="AH7" s="39">
        <v>78.36</v>
      </c>
      <c r="AI7" s="39"/>
      <c r="AJ7" s="39"/>
      <c r="AK7" s="39"/>
      <c r="AL7" s="39"/>
      <c r="AM7" s="39"/>
      <c r="AN7" s="39"/>
      <c r="AO7" s="39"/>
      <c r="AP7" s="39"/>
      <c r="AQ7" s="39"/>
      <c r="AR7" s="39"/>
      <c r="AS7" s="39"/>
      <c r="AT7" s="39"/>
      <c r="AU7" s="39"/>
      <c r="AV7" s="39"/>
      <c r="AW7" s="39"/>
      <c r="AX7" s="39"/>
      <c r="AY7" s="39"/>
      <c r="AZ7" s="39"/>
      <c r="BA7" s="39"/>
      <c r="BB7" s="39"/>
      <c r="BC7" s="39"/>
      <c r="BD7" s="39"/>
      <c r="BE7" s="39">
        <v>511.01</v>
      </c>
      <c r="BF7" s="39">
        <v>473.07</v>
      </c>
      <c r="BG7" s="39">
        <v>454.62</v>
      </c>
      <c r="BH7" s="39">
        <v>448.8</v>
      </c>
      <c r="BI7" s="39">
        <v>400.48</v>
      </c>
      <c r="BJ7" s="39">
        <v>1144.79</v>
      </c>
      <c r="BK7" s="39">
        <v>1061.58</v>
      </c>
      <c r="BL7" s="39">
        <v>1007.7</v>
      </c>
      <c r="BM7" s="39">
        <v>1018.52</v>
      </c>
      <c r="BN7" s="39">
        <v>949.61</v>
      </c>
      <c r="BO7" s="39">
        <v>949.15</v>
      </c>
      <c r="BP7" s="39">
        <v>89.79</v>
      </c>
      <c r="BQ7" s="39">
        <v>94.86</v>
      </c>
      <c r="BR7" s="39">
        <v>84.96</v>
      </c>
      <c r="BS7" s="39">
        <v>96.63</v>
      </c>
      <c r="BT7" s="39">
        <v>62.5</v>
      </c>
      <c r="BU7" s="39">
        <v>56.04</v>
      </c>
      <c r="BV7" s="39">
        <v>58.52</v>
      </c>
      <c r="BW7" s="39">
        <v>59.22</v>
      </c>
      <c r="BX7" s="39">
        <v>58.79</v>
      </c>
      <c r="BY7" s="39">
        <v>58.41</v>
      </c>
      <c r="BZ7" s="39">
        <v>55.87</v>
      </c>
      <c r="CA7" s="39">
        <v>78.849999999999994</v>
      </c>
      <c r="CB7" s="39">
        <v>74.760000000000005</v>
      </c>
      <c r="CC7" s="39">
        <v>84.36</v>
      </c>
      <c r="CD7" s="39">
        <v>74.510000000000005</v>
      </c>
      <c r="CE7" s="39">
        <v>116.17</v>
      </c>
      <c r="CF7" s="39">
        <v>304.35000000000002</v>
      </c>
      <c r="CG7" s="39">
        <v>296.3</v>
      </c>
      <c r="CH7" s="39">
        <v>292.89999999999998</v>
      </c>
      <c r="CI7" s="39">
        <v>298.25</v>
      </c>
      <c r="CJ7" s="39">
        <v>303.27999999999997</v>
      </c>
      <c r="CK7" s="39">
        <v>288.19</v>
      </c>
      <c r="CL7" s="39">
        <v>36.08</v>
      </c>
      <c r="CM7" s="39">
        <v>35.880000000000003</v>
      </c>
      <c r="CN7" s="39">
        <v>35.54</v>
      </c>
      <c r="CO7" s="39">
        <v>34.200000000000003</v>
      </c>
      <c r="CP7" s="39">
        <v>38.67</v>
      </c>
      <c r="CQ7" s="39">
        <v>55.9</v>
      </c>
      <c r="CR7" s="39">
        <v>57.3</v>
      </c>
      <c r="CS7" s="39">
        <v>56.76</v>
      </c>
      <c r="CT7" s="39">
        <v>56.04</v>
      </c>
      <c r="CU7" s="39">
        <v>58.52</v>
      </c>
      <c r="CV7" s="39">
        <v>56.31</v>
      </c>
      <c r="CW7" s="39">
        <v>68.709999999999994</v>
      </c>
      <c r="CX7" s="39">
        <v>70.13</v>
      </c>
      <c r="CY7" s="39">
        <v>68.239999999999995</v>
      </c>
      <c r="CZ7" s="39">
        <v>66.3</v>
      </c>
      <c r="DA7" s="39">
        <v>63.13</v>
      </c>
      <c r="DB7" s="39">
        <v>73.28</v>
      </c>
      <c r="DC7" s="39">
        <v>72.42</v>
      </c>
      <c r="DD7" s="39">
        <v>73.069999999999993</v>
      </c>
      <c r="DE7" s="39">
        <v>72.78</v>
      </c>
      <c r="DF7" s="39">
        <v>71.33</v>
      </c>
      <c r="DG7" s="39">
        <v>71.88</v>
      </c>
      <c r="DH7" s="39"/>
      <c r="DI7" s="39"/>
      <c r="DJ7" s="39"/>
      <c r="DK7" s="39"/>
      <c r="DL7" s="39"/>
      <c r="DM7" s="39"/>
      <c r="DN7" s="39"/>
      <c r="DO7" s="39"/>
      <c r="DP7" s="39"/>
      <c r="DQ7" s="39"/>
      <c r="DR7" s="39"/>
      <c r="DS7" s="39"/>
      <c r="DT7" s="39"/>
      <c r="DU7" s="39"/>
      <c r="DV7" s="39"/>
      <c r="DW7" s="39"/>
      <c r="DX7" s="39"/>
      <c r="DY7" s="39"/>
      <c r="DZ7" s="39"/>
      <c r="EA7" s="39"/>
      <c r="EB7" s="39"/>
      <c r="EC7" s="39"/>
      <c r="ED7" s="39">
        <v>0.17</v>
      </c>
      <c r="EE7" s="39">
        <v>0.3</v>
      </c>
      <c r="EF7" s="39">
        <v>0.23</v>
      </c>
      <c r="EG7" s="39">
        <v>1.1399999999999999</v>
      </c>
      <c r="EH7" s="39">
        <v>1.01</v>
      </c>
      <c r="EI7" s="39">
        <v>0.53</v>
      </c>
      <c r="EJ7" s="39">
        <v>0.72</v>
      </c>
      <c r="EK7" s="39">
        <v>0.53</v>
      </c>
      <c r="EL7" s="39">
        <v>0.71</v>
      </c>
      <c r="EM7" s="39">
        <v>0.72</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109</v>
      </c>
    </row>
    <row r="12" spans="1:144" x14ac:dyDescent="0.15">
      <c r="B12">
        <v>1</v>
      </c>
      <c r="C12">
        <v>1</v>
      </c>
      <c r="D12">
        <v>1</v>
      </c>
      <c r="E12">
        <v>1</v>
      </c>
      <c r="F12">
        <v>2</v>
      </c>
      <c r="G12" t="s">
        <v>110</v>
      </c>
    </row>
    <row r="13" spans="1:144" x14ac:dyDescent="0.15">
      <c r="B13" t="s">
        <v>111</v>
      </c>
      <c r="C13" t="s">
        <v>112</v>
      </c>
      <c r="D13" t="s">
        <v>111</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2022-02-21T05:20:09Z</cp:lastPrinted>
  <dcterms:created xsi:type="dcterms:W3CDTF">2021-12-03T07:03:09Z</dcterms:created>
  <dcterms:modified xsi:type="dcterms:W3CDTF">2022-02-21T05:20:19Z</dcterms:modified>
  <cp:category/>
</cp:coreProperties>
</file>