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315052\Desktop\"/>
    </mc:Choice>
  </mc:AlternateContent>
  <xr:revisionPtr revIDLastSave="0" documentId="13_ncr:1_{7108F8C8-D36A-41B4-A39C-5D1A2755457D}" xr6:coauthVersionLast="47" xr6:coauthVersionMax="47" xr10:uidLastSave="{00000000-0000-0000-0000-000000000000}"/>
  <bookViews>
    <workbookView xWindow="3420" yWindow="3420" windowWidth="21600" windowHeight="11295" xr2:uid="{E1388E4E-9AD8-4D5D-8396-B4D8F0AC2687}"/>
  </bookViews>
  <sheets>
    <sheet name="第1号別紙１（算出内訳）" sheetId="1" r:id="rId1"/>
  </sheets>
  <definedNames>
    <definedName name="_xlnm.Print_Area" localSheetId="0">'第1号別紙１（算出内訳）'!$A$1:$S$23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R14" i="1" s="1"/>
  <c r="S14" i="1" s="1"/>
  <c r="I14" i="1"/>
  <c r="J14" i="1" s="1"/>
  <c r="M14" i="1" s="1"/>
  <c r="H14" i="1"/>
  <c r="P13" i="1"/>
  <c r="H13" i="1"/>
  <c r="I13" i="1" s="1"/>
  <c r="J13" i="1" s="1"/>
  <c r="M13" i="1" s="1"/>
  <c r="P12" i="1"/>
  <c r="I12" i="1"/>
  <c r="J12" i="1" s="1"/>
  <c r="M12" i="1" s="1"/>
  <c r="R12" i="1" s="1"/>
  <c r="S12" i="1" s="1"/>
  <c r="H12" i="1"/>
  <c r="P11" i="1"/>
  <c r="H11" i="1"/>
  <c r="I11" i="1" s="1"/>
  <c r="J11" i="1" s="1"/>
  <c r="M11" i="1" s="1"/>
  <c r="P10" i="1"/>
  <c r="H10" i="1"/>
  <c r="I10" i="1" s="1"/>
  <c r="J10" i="1" s="1"/>
  <c r="M10" i="1" s="1"/>
  <c r="R10" i="1" s="1"/>
  <c r="S10" i="1" s="1"/>
  <c r="P9" i="1"/>
  <c r="H9" i="1"/>
  <c r="I9" i="1" s="1"/>
  <c r="Q8" i="1"/>
  <c r="Q15" i="1" s="1"/>
  <c r="K8" i="1"/>
  <c r="K15" i="1" s="1"/>
  <c r="G8" i="1"/>
  <c r="G15" i="1" s="1"/>
  <c r="F8" i="1"/>
  <c r="F15" i="1" s="1"/>
  <c r="E8" i="1"/>
  <c r="E15" i="1" s="1"/>
  <c r="R11" i="1" l="1"/>
  <c r="S11" i="1" s="1"/>
  <c r="R13" i="1"/>
  <c r="S13" i="1" s="1"/>
  <c r="J9" i="1"/>
  <c r="M9" i="1" s="1"/>
  <c r="I8" i="1"/>
  <c r="I15" i="1" s="1"/>
  <c r="R9" i="1"/>
  <c r="S9" i="1" s="1"/>
  <c r="H8" i="1"/>
  <c r="H15" i="1" s="1"/>
  <c r="S8" i="1" l="1"/>
  <c r="S15" i="1" s="1"/>
</calcChain>
</file>

<file path=xl/sharedStrings.xml><?xml version="1.0" encoding="utf-8"?>
<sst xmlns="http://schemas.openxmlformats.org/spreadsheetml/2006/main" count="63" uniqueCount="63">
  <si>
    <t>様式第１号　別紙１</t>
    <rPh sb="0" eb="2">
      <t>ヨウシキ</t>
    </rPh>
    <rPh sb="2" eb="3">
      <t>ダイ</t>
    </rPh>
    <rPh sb="4" eb="5">
      <t>ゴウ</t>
    </rPh>
    <rPh sb="6" eb="8">
      <t>ベッシ</t>
    </rPh>
    <phoneticPr fontId="5"/>
  </si>
  <si>
    <t>（単位：円）</t>
    <rPh sb="1" eb="3">
      <t>タンイ</t>
    </rPh>
    <rPh sb="4" eb="5">
      <t>エン</t>
    </rPh>
    <phoneticPr fontId="5"/>
  </si>
  <si>
    <t>事業区分</t>
    <rPh sb="0" eb="2">
      <t>ジギョウ</t>
    </rPh>
    <rPh sb="2" eb="4">
      <t>クブン</t>
    </rPh>
    <phoneticPr fontId="5"/>
  </si>
  <si>
    <t>総事業費
（税抜）</t>
    <rPh sb="0" eb="1">
      <t>ソウ</t>
    </rPh>
    <rPh sb="1" eb="4">
      <t>ジギョウヒ</t>
    </rPh>
    <rPh sb="6" eb="8">
      <t>ゼイヌキ</t>
    </rPh>
    <phoneticPr fontId="5"/>
  </si>
  <si>
    <t>対象経費の
実支出額
（税抜）</t>
    <rPh sb="0" eb="2">
      <t>タイショウ</t>
    </rPh>
    <rPh sb="2" eb="4">
      <t>ケイヒ</t>
    </rPh>
    <rPh sb="12" eb="14">
      <t>ゼイヌキ</t>
    </rPh>
    <phoneticPr fontId="5"/>
  </si>
  <si>
    <t>寄付金その他
の収入額</t>
    <rPh sb="0" eb="3">
      <t>キフキン</t>
    </rPh>
    <rPh sb="5" eb="6">
      <t>タ</t>
    </rPh>
    <phoneticPr fontId="5"/>
  </si>
  <si>
    <t>差引所要額
（税抜）</t>
    <rPh sb="0" eb="2">
      <t>サシヒキ</t>
    </rPh>
    <rPh sb="2" eb="4">
      <t>ショヨウ</t>
    </rPh>
    <rPh sb="4" eb="5">
      <t>ガク</t>
    </rPh>
    <rPh sb="7" eb="9">
      <t>ゼイヌキ</t>
    </rPh>
    <phoneticPr fontId="5"/>
  </si>
  <si>
    <t>ＢとＤを比較して少ない方の額
（税抜）</t>
    <rPh sb="4" eb="6">
      <t>ヒカク</t>
    </rPh>
    <rPh sb="8" eb="9">
      <t>スク</t>
    </rPh>
    <rPh sb="11" eb="12">
      <t>ホウ</t>
    </rPh>
    <rPh sb="16" eb="18">
      <t>ゼイヌキ</t>
    </rPh>
    <phoneticPr fontId="5"/>
  </si>
  <si>
    <t>算定額</t>
    <rPh sb="0" eb="3">
      <t>サンテイガク</t>
    </rPh>
    <phoneticPr fontId="5"/>
  </si>
  <si>
    <t>調整後の
算定額</t>
    <rPh sb="0" eb="3">
      <t>チョウセイゴ</t>
    </rPh>
    <rPh sb="5" eb="7">
      <t>サンテイ</t>
    </rPh>
    <rPh sb="7" eb="8">
      <t>ガク</t>
    </rPh>
    <phoneticPr fontId="4"/>
  </si>
  <si>
    <t>基準額</t>
    <rPh sb="0" eb="3">
      <t>キジュンガク</t>
    </rPh>
    <phoneticPr fontId="4"/>
  </si>
  <si>
    <t>加算額</t>
    <rPh sb="0" eb="2">
      <t>カサン</t>
    </rPh>
    <rPh sb="2" eb="3">
      <t>ガク</t>
    </rPh>
    <phoneticPr fontId="5"/>
  </si>
  <si>
    <t>選定額
（Ｆ’とＩ＋Ｊを比較し少ない方の額）</t>
    <rPh sb="0" eb="2">
      <t>センテイ</t>
    </rPh>
    <rPh sb="2" eb="3">
      <t>ガク</t>
    </rPh>
    <rPh sb="12" eb="14">
      <t>ヒカク</t>
    </rPh>
    <rPh sb="15" eb="16">
      <t>スク</t>
    </rPh>
    <rPh sb="18" eb="19">
      <t>ホウ</t>
    </rPh>
    <rPh sb="20" eb="21">
      <t>ガク</t>
    </rPh>
    <phoneticPr fontId="5"/>
  </si>
  <si>
    <t>補助金
所要額</t>
    <rPh sb="0" eb="2">
      <t>ホジョ</t>
    </rPh>
    <phoneticPr fontId="5"/>
  </si>
  <si>
    <t>うち一体的に使用する
情報端末</t>
    <rPh sb="2" eb="5">
      <t>イッタイテキ</t>
    </rPh>
    <rPh sb="6" eb="8">
      <t>シヨウ</t>
    </rPh>
    <rPh sb="11" eb="13">
      <t>ジョウホウ</t>
    </rPh>
    <rPh sb="13" eb="15">
      <t>タンマツ</t>
    </rPh>
    <phoneticPr fontId="4"/>
  </si>
  <si>
    <t>基準単価</t>
    <rPh sb="0" eb="2">
      <t>キジュン</t>
    </rPh>
    <rPh sb="2" eb="4">
      <t>タンカ</t>
    </rPh>
    <phoneticPr fontId="4"/>
  </si>
  <si>
    <t>台数</t>
    <rPh sb="0" eb="2">
      <t>ダイスウ</t>
    </rPh>
    <phoneticPr fontId="4"/>
  </si>
  <si>
    <t>情報端末
相当額</t>
    <rPh sb="0" eb="2">
      <t>ジョウホウ</t>
    </rPh>
    <rPh sb="2" eb="4">
      <t>タンマツ</t>
    </rPh>
    <rPh sb="5" eb="7">
      <t>ソウトウ</t>
    </rPh>
    <rPh sb="7" eb="8">
      <t>ガク</t>
    </rPh>
    <phoneticPr fontId="4"/>
  </si>
  <si>
    <t>情報端末の台数</t>
    <rPh sb="0" eb="2">
      <t>ジョウホウ</t>
    </rPh>
    <rPh sb="2" eb="4">
      <t>タンマツ</t>
    </rPh>
    <rPh sb="5" eb="7">
      <t>ダイスウ</t>
    </rPh>
    <phoneticPr fontId="4"/>
  </si>
  <si>
    <t>事業名</t>
    <rPh sb="0" eb="2">
      <t>ジギョウ</t>
    </rPh>
    <rPh sb="2" eb="3">
      <t>メイ</t>
    </rPh>
    <phoneticPr fontId="4"/>
  </si>
  <si>
    <t>Ａ</t>
    <phoneticPr fontId="5"/>
  </si>
  <si>
    <t>Ｂ</t>
    <phoneticPr fontId="5"/>
  </si>
  <si>
    <t>Ｃ</t>
    <phoneticPr fontId="5"/>
  </si>
  <si>
    <t>Ｄ（Ａ－Ｃ）</t>
    <phoneticPr fontId="5"/>
  </si>
  <si>
    <t>Ｅ</t>
    <phoneticPr fontId="5"/>
  </si>
  <si>
    <t>Ｆ（E×補助率）</t>
    <rPh sb="4" eb="7">
      <t>ホジョリツ</t>
    </rPh>
    <phoneticPr fontId="5"/>
  </si>
  <si>
    <t>f</t>
    <phoneticPr fontId="4"/>
  </si>
  <si>
    <t>Ｆ’※</t>
    <phoneticPr fontId="4"/>
  </si>
  <si>
    <t>Ｇ</t>
    <phoneticPr fontId="5"/>
  </si>
  <si>
    <t>Ｈ</t>
    <phoneticPr fontId="4"/>
  </si>
  <si>
    <t>Ｉ（Ｇ×Ｈ）</t>
    <phoneticPr fontId="4"/>
  </si>
  <si>
    <t>Ｊ</t>
    <phoneticPr fontId="5"/>
  </si>
  <si>
    <t>Ｋ</t>
    <phoneticPr fontId="4"/>
  </si>
  <si>
    <t>Ｌ</t>
    <phoneticPr fontId="4"/>
  </si>
  <si>
    <t>（１）</t>
    <phoneticPr fontId="4"/>
  </si>
  <si>
    <t>介護テクノロジーの導入支援事業</t>
    <phoneticPr fontId="4"/>
  </si>
  <si>
    <t>(ア)</t>
    <phoneticPr fontId="4"/>
  </si>
  <si>
    <t>交付要綱別表２（１）アで示す機器等のうち「移乗支援（装着・非装着）」「入浴支援」に該当する機器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1" eb="23">
      <t>イジョウ</t>
    </rPh>
    <rPh sb="23" eb="25">
      <t>シエン</t>
    </rPh>
    <rPh sb="26" eb="28">
      <t>ソウチャク</t>
    </rPh>
    <rPh sb="29" eb="32">
      <t>ヒソウチャク</t>
    </rPh>
    <rPh sb="35" eb="37">
      <t>ニュウヨク</t>
    </rPh>
    <rPh sb="37" eb="39">
      <t>シエン</t>
    </rPh>
    <rPh sb="41" eb="43">
      <t>ガイトウ</t>
    </rPh>
    <rPh sb="45" eb="47">
      <t>キキ</t>
    </rPh>
    <phoneticPr fontId="4"/>
  </si>
  <si>
    <t>(イ)</t>
    <phoneticPr fontId="4"/>
  </si>
  <si>
    <t>交付要綱別表２（１）アで示す機器等のうち「介護業務支援」に該当する「介護ソフト」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1" eb="23">
      <t>カイゴ</t>
    </rPh>
    <rPh sb="23" eb="25">
      <t>ギョウム</t>
    </rPh>
    <rPh sb="25" eb="27">
      <t>シエン</t>
    </rPh>
    <rPh sb="29" eb="31">
      <t>ガイトウ</t>
    </rPh>
    <rPh sb="34" eb="36">
      <t>カイゴ</t>
    </rPh>
    <phoneticPr fontId="4"/>
  </si>
  <si>
    <t>(ウ)</t>
  </si>
  <si>
    <t>交付要綱別表２（１）アで示す機器等のうち上記（ア）（イ）以外のもの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rPh sb="16" eb="17">
      <t>トウ</t>
    </rPh>
    <rPh sb="20" eb="22">
      <t>ジョウキ</t>
    </rPh>
    <rPh sb="28" eb="30">
      <t>イガイ</t>
    </rPh>
    <phoneticPr fontId="4"/>
  </si>
  <si>
    <t>(エ)</t>
    <phoneticPr fontId="4"/>
  </si>
  <si>
    <t>交付要綱別表２（１）イで示す機器</t>
    <rPh sb="0" eb="2">
      <t>コウフ</t>
    </rPh>
    <rPh sb="2" eb="4">
      <t>ヨウコウ</t>
    </rPh>
    <rPh sb="4" eb="6">
      <t>ベッピョウ</t>
    </rPh>
    <rPh sb="12" eb="13">
      <t>シメ</t>
    </rPh>
    <rPh sb="14" eb="16">
      <t>キキ</t>
    </rPh>
    <phoneticPr fontId="4"/>
  </si>
  <si>
    <t>（２）</t>
    <phoneticPr fontId="4"/>
  </si>
  <si>
    <t>介護テクノロジーのパッケージ型導入支援事業</t>
    <rPh sb="0" eb="2">
      <t>カイゴ</t>
    </rPh>
    <rPh sb="14" eb="15">
      <t>ガタ</t>
    </rPh>
    <rPh sb="15" eb="17">
      <t>ドウニュウ</t>
    </rPh>
    <rPh sb="17" eb="19">
      <t>シエン</t>
    </rPh>
    <rPh sb="19" eb="21">
      <t>ジギョウ</t>
    </rPh>
    <phoneticPr fontId="4"/>
  </si>
  <si>
    <t>（３）</t>
  </si>
  <si>
    <t>導入支援と一体的に行う業務改善支援事業</t>
    <phoneticPr fontId="4"/>
  </si>
  <si>
    <t>合計</t>
    <rPh sb="0" eb="2">
      <t>ゴウケイ</t>
    </rPh>
    <phoneticPr fontId="4"/>
  </si>
  <si>
    <t>（注１）算定額（Ｆ）の補助率は、交付要綱別表２に定める補助率を使用すること。</t>
    <rPh sb="4" eb="6">
      <t>サンテイ</t>
    </rPh>
    <rPh sb="6" eb="7">
      <t>ガク</t>
    </rPh>
    <rPh sb="11" eb="14">
      <t>ホジョリツ</t>
    </rPh>
    <rPh sb="16" eb="18">
      <t>コウフ</t>
    </rPh>
    <rPh sb="18" eb="20">
      <t>ヨウコウ</t>
    </rPh>
    <rPh sb="20" eb="22">
      <t>ベッピョウ</t>
    </rPh>
    <rPh sb="24" eb="25">
      <t>サダ</t>
    </rPh>
    <rPh sb="27" eb="30">
      <t>ホジョリツ</t>
    </rPh>
    <rPh sb="31" eb="33">
      <t>シヨウ</t>
    </rPh>
    <phoneticPr fontId="5"/>
  </si>
  <si>
    <t>（注２）情報端末相当額（f）は情報端末に要する経費の実支出額（税抜）にＦの算定で使用した補助率を乗じた額を記入すること。</t>
    <rPh sb="4" eb="6">
      <t>ジョウホウ</t>
    </rPh>
    <rPh sb="6" eb="8">
      <t>タンマツ</t>
    </rPh>
    <rPh sb="8" eb="10">
      <t>ソウトウ</t>
    </rPh>
    <rPh sb="10" eb="11">
      <t>ガク</t>
    </rPh>
    <rPh sb="15" eb="17">
      <t>ジョウホウ</t>
    </rPh>
    <rPh sb="17" eb="19">
      <t>タンマツ</t>
    </rPh>
    <rPh sb="20" eb="21">
      <t>ヨウ</t>
    </rPh>
    <rPh sb="23" eb="25">
      <t>ケイヒ</t>
    </rPh>
    <rPh sb="26" eb="27">
      <t>ジツ</t>
    </rPh>
    <rPh sb="27" eb="30">
      <t>シシュツガク</t>
    </rPh>
    <rPh sb="31" eb="33">
      <t>ゼイヌキ</t>
    </rPh>
    <rPh sb="37" eb="39">
      <t>サンテイ</t>
    </rPh>
    <rPh sb="40" eb="42">
      <t>シヨウ</t>
    </rPh>
    <rPh sb="44" eb="47">
      <t>ホジョリツ</t>
    </rPh>
    <rPh sb="48" eb="49">
      <t>ジョウ</t>
    </rPh>
    <rPh sb="51" eb="52">
      <t>ガク</t>
    </rPh>
    <rPh sb="53" eb="55">
      <t>キニュウ</t>
    </rPh>
    <phoneticPr fontId="5"/>
  </si>
  <si>
    <t>※調整後の算定額（Ｆ’）の算出方法</t>
    <rPh sb="1" eb="4">
      <t>チョウセイゴ</t>
    </rPh>
    <rPh sb="5" eb="8">
      <t>サンテイガク</t>
    </rPh>
    <rPh sb="13" eb="15">
      <t>サンシュツ</t>
    </rPh>
    <rPh sb="15" eb="17">
      <t>ホウホウ</t>
    </rPh>
    <phoneticPr fontId="4"/>
  </si>
  <si>
    <t>（注３）基準単価（Ｇ）は、交付要綱別表２に定める基準額を記入すること。</t>
    <rPh sb="4" eb="6">
      <t>キジュン</t>
    </rPh>
    <rPh sb="6" eb="8">
      <t>タンカ</t>
    </rPh>
    <rPh sb="13" eb="19">
      <t>コウフヨウコウベッピョウ</t>
    </rPh>
    <rPh sb="21" eb="22">
      <t>サダ</t>
    </rPh>
    <rPh sb="24" eb="27">
      <t>キジュンガク</t>
    </rPh>
    <rPh sb="28" eb="30">
      <t>キニュウ</t>
    </rPh>
    <phoneticPr fontId="5"/>
  </si>
  <si>
    <r>
      <t xml:space="preserve">　・情報端末相当額（f） </t>
    </r>
    <r>
      <rPr>
        <b/>
        <sz val="12"/>
        <color theme="1"/>
        <rFont val="ＭＳ 明朝"/>
        <family val="3"/>
        <charset val="128"/>
      </rPr>
      <t xml:space="preserve">&gt; </t>
    </r>
    <r>
      <rPr>
        <sz val="12"/>
        <color theme="1"/>
        <rFont val="ＭＳ 明朝"/>
        <family val="1"/>
        <charset val="128"/>
      </rPr>
      <t>（情報端末の台数×10万円）の場合</t>
    </r>
    <rPh sb="2" eb="4">
      <t>ジョウホウ</t>
    </rPh>
    <rPh sb="4" eb="6">
      <t>タンマツ</t>
    </rPh>
    <rPh sb="6" eb="8">
      <t>ソウトウ</t>
    </rPh>
    <rPh sb="8" eb="9">
      <t>ガク</t>
    </rPh>
    <rPh sb="16" eb="18">
      <t>ジョウホウ</t>
    </rPh>
    <rPh sb="18" eb="20">
      <t>タンマツ</t>
    </rPh>
    <rPh sb="21" eb="23">
      <t>ダイスウ</t>
    </rPh>
    <rPh sb="26" eb="28">
      <t>マンエン</t>
    </rPh>
    <rPh sb="30" eb="32">
      <t>バアイ</t>
    </rPh>
    <phoneticPr fontId="4"/>
  </si>
  <si>
    <t>（注４）台数（Ｈ）は、主として導入するテクノロジー機器の申請台数（（１）（イ）、（２）、（３）の申請時は不要）を記入すること。</t>
    <rPh sb="4" eb="6">
      <t>ダイスウ</t>
    </rPh>
    <rPh sb="11" eb="12">
      <t>シュ</t>
    </rPh>
    <rPh sb="15" eb="17">
      <t>ドウニュウ</t>
    </rPh>
    <rPh sb="25" eb="27">
      <t>キキ</t>
    </rPh>
    <rPh sb="28" eb="30">
      <t>シンセイ</t>
    </rPh>
    <rPh sb="30" eb="32">
      <t>ダイスウ</t>
    </rPh>
    <rPh sb="48" eb="51">
      <t>シンセイジ</t>
    </rPh>
    <rPh sb="52" eb="54">
      <t>フヨウ</t>
    </rPh>
    <rPh sb="56" eb="58">
      <t>キニュウ</t>
    </rPh>
    <phoneticPr fontId="5"/>
  </si>
  <si>
    <t>　　　算定額（Ｆ）－情報端末相当額（f）＋（情報端末の台数×10万円）</t>
    <rPh sb="3" eb="6">
      <t>サンテイガク</t>
    </rPh>
    <rPh sb="10" eb="12">
      <t>ジョウホウ</t>
    </rPh>
    <rPh sb="12" eb="14">
      <t>タンマツ</t>
    </rPh>
    <rPh sb="14" eb="16">
      <t>ソウトウ</t>
    </rPh>
    <rPh sb="16" eb="17">
      <t>ガク</t>
    </rPh>
    <rPh sb="22" eb="24">
      <t>ジョウホウ</t>
    </rPh>
    <rPh sb="24" eb="26">
      <t>タンマツ</t>
    </rPh>
    <rPh sb="27" eb="29">
      <t>ダイスウ</t>
    </rPh>
    <rPh sb="32" eb="34">
      <t>マンエン</t>
    </rPh>
    <phoneticPr fontId="4"/>
  </si>
  <si>
    <t>（注５）加算額（Ｊ）は、令和７年度中に「ケアプランデータ連携システム」により５事業所以上とデータ連携する場合に「50,000円」を記入すること。</t>
    <rPh sb="4" eb="7">
      <t>カサンガク</t>
    </rPh>
    <rPh sb="12" eb="14">
      <t>レイワ</t>
    </rPh>
    <rPh sb="15" eb="18">
      <t>ネンドチュウ</t>
    </rPh>
    <rPh sb="28" eb="30">
      <t>レンケイ</t>
    </rPh>
    <rPh sb="39" eb="42">
      <t>ジギョウショ</t>
    </rPh>
    <rPh sb="42" eb="44">
      <t>イジョウ</t>
    </rPh>
    <rPh sb="48" eb="50">
      <t>レンケイ</t>
    </rPh>
    <rPh sb="52" eb="54">
      <t>バアイ</t>
    </rPh>
    <rPh sb="62" eb="63">
      <t>エン</t>
    </rPh>
    <rPh sb="65" eb="67">
      <t>キニュウ</t>
    </rPh>
    <phoneticPr fontId="5"/>
  </si>
  <si>
    <r>
      <t xml:space="preserve">　・情報端末相当額（f） </t>
    </r>
    <r>
      <rPr>
        <b/>
        <sz val="12"/>
        <color theme="1"/>
        <rFont val="HGS創英角ｺﾞｼｯｸUB"/>
        <family val="3"/>
        <charset val="128"/>
      </rPr>
      <t>≦</t>
    </r>
    <r>
      <rPr>
        <sz val="12"/>
        <color theme="1"/>
        <rFont val="ＭＳ 明朝"/>
        <family val="1"/>
        <charset val="128"/>
      </rPr>
      <t xml:space="preserve"> （情報端末の台数×10万円）の場合</t>
    </r>
    <rPh sb="6" eb="8">
      <t>ソウトウ</t>
    </rPh>
    <rPh sb="16" eb="18">
      <t>ジョウホウ</t>
    </rPh>
    <rPh sb="18" eb="20">
      <t>タンマツ</t>
    </rPh>
    <rPh sb="21" eb="23">
      <t>ダイスウ</t>
    </rPh>
    <phoneticPr fontId="4"/>
  </si>
  <si>
    <t>（注６）選定額（Ｋ）は、調整後の算定額（Ｆ’）と基準額（Ｉ）に加算額（Ｊ）を加えた額とを比較して少ない方の額を記入すること。</t>
    <rPh sb="12" eb="15">
      <t>チョウセイゴ</t>
    </rPh>
    <rPh sb="31" eb="34">
      <t>カサンガク</t>
    </rPh>
    <rPh sb="38" eb="39">
      <t>クワ</t>
    </rPh>
    <rPh sb="41" eb="42">
      <t>ガク</t>
    </rPh>
    <rPh sb="44" eb="46">
      <t>ヒカク</t>
    </rPh>
    <rPh sb="48" eb="49">
      <t>スク</t>
    </rPh>
    <rPh sb="51" eb="52">
      <t>ホウ</t>
    </rPh>
    <phoneticPr fontId="5"/>
  </si>
  <si>
    <t>　　　算定額（Ｆ）＝調整後の算定額（Ｆ’）</t>
    <rPh sb="3" eb="6">
      <t>サンテイガク</t>
    </rPh>
    <rPh sb="10" eb="13">
      <t>チョウセイゴ</t>
    </rPh>
    <rPh sb="14" eb="17">
      <t>サンテイガク</t>
    </rPh>
    <phoneticPr fontId="4"/>
  </si>
  <si>
    <t>（注７）補助金所要額（Ｌ）に1,000円未満の端数が生じた場合には、これを切り捨てた額を記入すること。</t>
    <rPh sb="4" eb="6">
      <t>ホジョ</t>
    </rPh>
    <rPh sb="44" eb="46">
      <t>キニュウ</t>
    </rPh>
    <phoneticPr fontId="5"/>
  </si>
  <si>
    <t>（注８）消費税及び地方消費税を除いた金額を記入すること。</t>
    <rPh sb="1" eb="2">
      <t>チュウ</t>
    </rPh>
    <rPh sb="4" eb="7">
      <t>ショウヒゼイ</t>
    </rPh>
    <rPh sb="7" eb="8">
      <t>オヨ</t>
    </rPh>
    <rPh sb="9" eb="14">
      <t>チホウショウヒゼイ</t>
    </rPh>
    <rPh sb="15" eb="16">
      <t>ノゾ</t>
    </rPh>
    <rPh sb="18" eb="20">
      <t>キンガク</t>
    </rPh>
    <rPh sb="21" eb="23">
      <t>キニュウ</t>
    </rPh>
    <phoneticPr fontId="4"/>
  </si>
  <si>
    <t>令和７年度山梨県テクノロジーを活用した業務効率化事業費補助金申請額　算出内訳</t>
    <rPh sb="0" eb="2">
      <t>レイワ</t>
    </rPh>
    <rPh sb="3" eb="5">
      <t>ネンド</t>
    </rPh>
    <rPh sb="5" eb="8">
      <t>ヤマナシケン</t>
    </rPh>
    <rPh sb="15" eb="17">
      <t>カツヨウ</t>
    </rPh>
    <rPh sb="19" eb="21">
      <t>ギョウム</t>
    </rPh>
    <rPh sb="21" eb="23">
      <t>コウリツ</t>
    </rPh>
    <rPh sb="23" eb="24">
      <t>カ</t>
    </rPh>
    <rPh sb="24" eb="27">
      <t>ジギョウヒ</t>
    </rPh>
    <rPh sb="27" eb="30">
      <t>ホジョキン</t>
    </rPh>
    <rPh sb="30" eb="32">
      <t>シンセイ</t>
    </rPh>
    <rPh sb="32" eb="33">
      <t>ガク</t>
    </rPh>
    <rPh sb="34" eb="36">
      <t>サンシュツ</t>
    </rPh>
    <rPh sb="36" eb="38">
      <t>ウチワケ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</si>
</sst>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B4743"/>
      <name val="ＭＳ 明朝"/>
      <family val="1"/>
      <charset val="128"/>
    </font>
    <font>
      <sz val="11"/>
      <color rgb="FFFB4743"/>
      <name val="ＭＳ 明朝"/>
      <family val="1"/>
      <charset val="128"/>
    </font>
    <font>
      <b/>
      <sz val="12"/>
      <color theme="1"/>
      <name val="ＭＳ 明朝"/>
      <family val="3"/>
      <charset val="128"/>
    </font>
    <font>
      <b/>
      <sz val="12"/>
      <color theme="1"/>
      <name val="HGS創英角ｺﾞｼｯｸUB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theme="1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58">
    <xf numFmtId="0" fontId="0" fillId="0" borderId="0" xfId="0">
      <alignment vertical="center"/>
    </xf>
    <xf numFmtId="0" fontId="3" fillId="2" borderId="0" xfId="2" applyFont="1" applyFill="1"/>
    <xf numFmtId="0" fontId="6" fillId="2" borderId="0" xfId="2" applyFont="1" applyFill="1"/>
    <xf numFmtId="0" fontId="7" fillId="2" borderId="0" xfId="2" applyFont="1" applyFill="1"/>
    <xf numFmtId="176" fontId="7" fillId="2" borderId="0" xfId="2" applyNumberFormat="1" applyFont="1" applyFill="1"/>
    <xf numFmtId="0" fontId="7" fillId="0" borderId="0" xfId="3" applyFont="1">
      <alignment vertical="center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left" shrinkToFit="1"/>
    </xf>
    <xf numFmtId="176" fontId="11" fillId="2" borderId="0" xfId="2" applyNumberFormat="1" applyFont="1" applyFill="1" applyAlignment="1">
      <alignment shrinkToFit="1"/>
    </xf>
    <xf numFmtId="0" fontId="11" fillId="0" borderId="0" xfId="3" applyFont="1">
      <alignment vertical="center"/>
    </xf>
    <xf numFmtId="176" fontId="11" fillId="2" borderId="0" xfId="2" applyNumberFormat="1" applyFont="1" applyFill="1" applyAlignment="1">
      <alignment horizontal="right" shrinkToFit="1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2" xfId="2" applyFont="1" applyFill="1" applyBorder="1" applyAlignment="1">
      <alignment horizontal="center" vertical="center" shrinkToFit="1"/>
    </xf>
    <xf numFmtId="0" fontId="10" fillId="2" borderId="3" xfId="2" applyFont="1" applyFill="1" applyBorder="1" applyAlignment="1">
      <alignment horizontal="center" vertical="center" shrinkToFit="1"/>
    </xf>
    <xf numFmtId="176" fontId="10" fillId="2" borderId="4" xfId="2" applyNumberFormat="1" applyFont="1" applyFill="1" applyBorder="1" applyAlignment="1">
      <alignment horizontal="center" vertical="center" wrapText="1" shrinkToFit="1"/>
    </xf>
    <xf numFmtId="176" fontId="10" fillId="2" borderId="1" xfId="2" applyNumberFormat="1" applyFont="1" applyFill="1" applyBorder="1" applyAlignment="1">
      <alignment horizontal="center" vertical="center" wrapText="1"/>
    </xf>
    <xf numFmtId="176" fontId="10" fillId="2" borderId="2" xfId="2" applyNumberFormat="1" applyFont="1" applyFill="1" applyBorder="1" applyAlignment="1">
      <alignment horizontal="center" vertical="center" wrapText="1"/>
    </xf>
    <xf numFmtId="176" fontId="10" fillId="2" borderId="4" xfId="2" applyNumberFormat="1" applyFont="1" applyFill="1" applyBorder="1" applyAlignment="1">
      <alignment horizontal="center" vertical="center" wrapText="1"/>
    </xf>
    <xf numFmtId="176" fontId="10" fillId="2" borderId="5" xfId="2" applyNumberFormat="1" applyFont="1" applyFill="1" applyBorder="1" applyAlignment="1">
      <alignment horizontal="center" vertical="center" wrapText="1"/>
    </xf>
    <xf numFmtId="176" fontId="10" fillId="2" borderId="6" xfId="2" applyNumberFormat="1" applyFont="1" applyFill="1" applyBorder="1" applyAlignment="1">
      <alignment horizontal="center" vertical="center" shrinkToFit="1"/>
    </xf>
    <xf numFmtId="176" fontId="10" fillId="2" borderId="3" xfId="2" applyNumberFormat="1" applyFont="1" applyFill="1" applyBorder="1" applyAlignment="1">
      <alignment horizontal="center" vertical="center" shrinkToFit="1"/>
    </xf>
    <xf numFmtId="176" fontId="10" fillId="2" borderId="4" xfId="2" applyNumberFormat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8" xfId="2" applyFont="1" applyFill="1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 wrapText="1" shrinkToFit="1"/>
    </xf>
    <xf numFmtId="176" fontId="10" fillId="2" borderId="7" xfId="2" applyNumberFormat="1" applyFont="1" applyFill="1" applyBorder="1" applyAlignment="1">
      <alignment horizontal="center" vertical="center" wrapText="1"/>
    </xf>
    <xf numFmtId="176" fontId="10" fillId="2" borderId="10" xfId="2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10" fillId="2" borderId="12" xfId="2" applyNumberFormat="1" applyFont="1" applyFill="1" applyBorder="1" applyAlignment="1">
      <alignment horizontal="center" vertical="center" wrapText="1"/>
    </xf>
    <xf numFmtId="176" fontId="10" fillId="2" borderId="13" xfId="2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/>
    </xf>
    <xf numFmtId="176" fontId="10" fillId="2" borderId="9" xfId="2" applyNumberFormat="1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8" xfId="2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176" fontId="10" fillId="2" borderId="13" xfId="2" applyNumberFormat="1" applyFont="1" applyFill="1" applyBorder="1" applyAlignment="1">
      <alignment horizontal="center" vertical="center" wrapText="1"/>
    </xf>
    <xf numFmtId="176" fontId="10" fillId="2" borderId="14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 shrinkToFit="1"/>
    </xf>
    <xf numFmtId="0" fontId="10" fillId="2" borderId="18" xfId="2" applyFont="1" applyFill="1" applyBorder="1" applyAlignment="1">
      <alignment horizontal="center" vertical="center" shrinkToFit="1"/>
    </xf>
    <xf numFmtId="0" fontId="10" fillId="2" borderId="19" xfId="2" applyFont="1" applyFill="1" applyBorder="1" applyAlignment="1">
      <alignment horizontal="center" vertical="center" shrinkToFit="1"/>
    </xf>
    <xf numFmtId="176" fontId="10" fillId="2" borderId="20" xfId="2" applyNumberFormat="1" applyFont="1" applyFill="1" applyBorder="1" applyAlignment="1">
      <alignment horizontal="center" vertical="center" shrinkToFit="1"/>
    </xf>
    <xf numFmtId="176" fontId="10" fillId="2" borderId="17" xfId="2" applyNumberFormat="1" applyFont="1" applyFill="1" applyBorder="1" applyAlignment="1">
      <alignment horizontal="center" vertical="center" shrinkToFit="1"/>
    </xf>
    <xf numFmtId="176" fontId="10" fillId="2" borderId="21" xfId="2" applyNumberFormat="1" applyFont="1" applyFill="1" applyBorder="1" applyAlignment="1">
      <alignment horizontal="center" vertical="center" shrinkToFit="1"/>
    </xf>
    <xf numFmtId="176" fontId="10" fillId="2" borderId="22" xfId="2" applyNumberFormat="1" applyFont="1" applyFill="1" applyBorder="1" applyAlignment="1">
      <alignment horizontal="center" vertical="center" shrinkToFit="1"/>
    </xf>
    <xf numFmtId="176" fontId="10" fillId="2" borderId="8" xfId="2" applyNumberFormat="1" applyFont="1" applyFill="1" applyBorder="1" applyAlignment="1">
      <alignment horizontal="center" vertical="center" shrinkToFit="1"/>
    </xf>
    <xf numFmtId="176" fontId="10" fillId="2" borderId="9" xfId="2" applyNumberFormat="1" applyFont="1" applyFill="1" applyBorder="1" applyAlignment="1">
      <alignment horizontal="center" vertical="center" shrinkToFit="1"/>
    </xf>
    <xf numFmtId="0" fontId="10" fillId="2" borderId="1" xfId="2" quotePrefix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left" vertical="center" wrapText="1" shrinkToFit="1"/>
    </xf>
    <xf numFmtId="176" fontId="12" fillId="2" borderId="23" xfId="1" applyNumberFormat="1" applyFont="1" applyFill="1" applyBorder="1" applyAlignment="1">
      <alignment vertical="center" wrapText="1" shrinkToFit="1"/>
    </xf>
    <xf numFmtId="176" fontId="12" fillId="2" borderId="4" xfId="2" applyNumberFormat="1" applyFont="1" applyFill="1" applyBorder="1" applyAlignment="1">
      <alignment vertical="center" shrinkToFit="1"/>
    </xf>
    <xf numFmtId="176" fontId="12" fillId="2" borderId="24" xfId="2" applyNumberFormat="1" applyFont="1" applyFill="1" applyBorder="1" applyAlignment="1">
      <alignment vertical="center" shrinkToFit="1"/>
    </xf>
    <xf numFmtId="176" fontId="12" fillId="2" borderId="25" xfId="2" applyNumberFormat="1" applyFont="1" applyFill="1" applyBorder="1" applyAlignment="1">
      <alignment vertical="center" shrinkToFit="1"/>
    </xf>
    <xf numFmtId="176" fontId="12" fillId="2" borderId="26" xfId="2" applyNumberFormat="1" applyFont="1" applyFill="1" applyBorder="1" applyAlignment="1">
      <alignment vertical="center" shrinkToFit="1"/>
    </xf>
    <xf numFmtId="176" fontId="12" fillId="2" borderId="27" xfId="2" applyNumberFormat="1" applyFont="1" applyFill="1" applyBorder="1" applyAlignment="1">
      <alignment vertical="center" shrinkToFit="1"/>
    </xf>
    <xf numFmtId="176" fontId="12" fillId="2" borderId="28" xfId="2" applyNumberFormat="1" applyFont="1" applyFill="1" applyBorder="1" applyAlignment="1">
      <alignment vertical="center" shrinkToFit="1"/>
    </xf>
    <xf numFmtId="176" fontId="12" fillId="2" borderId="29" xfId="2" applyNumberFormat="1" applyFont="1" applyFill="1" applyBorder="1" applyAlignment="1">
      <alignment vertical="center" shrinkToFit="1"/>
    </xf>
    <xf numFmtId="176" fontId="12" fillId="2" borderId="30" xfId="2" applyNumberFormat="1" applyFont="1" applyFill="1" applyBorder="1" applyAlignment="1">
      <alignment vertical="center" shrinkToFit="1"/>
    </xf>
    <xf numFmtId="176" fontId="12" fillId="2" borderId="23" xfId="2" applyNumberFormat="1" applyFont="1" applyFill="1" applyBorder="1" applyAlignment="1">
      <alignment vertical="center" shrinkToFit="1"/>
    </xf>
    <xf numFmtId="176" fontId="12" fillId="2" borderId="31" xfId="2" applyNumberFormat="1" applyFont="1" applyFill="1" applyBorder="1" applyAlignment="1">
      <alignment vertical="center" shrinkToFit="1"/>
    </xf>
    <xf numFmtId="0" fontId="7" fillId="2" borderId="0" xfId="3" applyFont="1" applyFill="1">
      <alignment vertical="center"/>
    </xf>
    <xf numFmtId="0" fontId="10" fillId="2" borderId="9" xfId="2" applyFont="1" applyFill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 shrinkToFit="1"/>
    </xf>
    <xf numFmtId="176" fontId="12" fillId="3" borderId="4" xfId="1" applyNumberFormat="1" applyFont="1" applyFill="1" applyBorder="1" applyAlignment="1">
      <alignment vertical="center" wrapText="1" shrinkToFit="1"/>
    </xf>
    <xf numFmtId="176" fontId="12" fillId="3" borderId="4" xfId="1" applyNumberFormat="1" applyFont="1" applyFill="1" applyBorder="1" applyAlignment="1">
      <alignment horizontal="right" vertical="center" shrinkToFit="1"/>
    </xf>
    <xf numFmtId="176" fontId="12" fillId="0" borderId="4" xfId="1" applyNumberFormat="1" applyFont="1" applyFill="1" applyBorder="1" applyAlignment="1">
      <alignment horizontal="right" vertical="center" shrinkToFit="1"/>
    </xf>
    <xf numFmtId="176" fontId="12" fillId="0" borderId="1" xfId="1" applyNumberFormat="1" applyFont="1" applyFill="1" applyBorder="1" applyAlignment="1">
      <alignment horizontal="right" vertical="center" shrinkToFit="1"/>
    </xf>
    <xf numFmtId="176" fontId="12" fillId="3" borderId="25" xfId="1" applyNumberFormat="1" applyFont="1" applyFill="1" applyBorder="1" applyAlignment="1">
      <alignment horizontal="right" vertical="center" shrinkToFit="1"/>
    </xf>
    <xf numFmtId="176" fontId="12" fillId="3" borderId="32" xfId="1" applyNumberFormat="1" applyFont="1" applyFill="1" applyBorder="1" applyAlignment="1">
      <alignment horizontal="right" vertical="center" shrinkToFit="1"/>
    </xf>
    <xf numFmtId="176" fontId="3" fillId="0" borderId="1" xfId="1" applyNumberFormat="1" applyFont="1" applyFill="1" applyBorder="1" applyAlignment="1">
      <alignment horizontal="right" vertical="center" shrinkToFit="1"/>
    </xf>
    <xf numFmtId="176" fontId="12" fillId="0" borderId="33" xfId="1" applyNumberFormat="1" applyFont="1" applyFill="1" applyBorder="1" applyAlignment="1">
      <alignment horizontal="right" vertical="center" shrinkToFit="1"/>
    </xf>
    <xf numFmtId="176" fontId="12" fillId="0" borderId="34" xfId="1" applyNumberFormat="1" applyFont="1" applyFill="1" applyBorder="1" applyAlignment="1">
      <alignment vertical="center"/>
    </xf>
    <xf numFmtId="176" fontId="12" fillId="0" borderId="35" xfId="1" applyNumberFormat="1" applyFont="1" applyFill="1" applyBorder="1" applyAlignment="1">
      <alignment vertical="center"/>
    </xf>
    <xf numFmtId="0" fontId="10" fillId="2" borderId="36" xfId="2" applyFont="1" applyFill="1" applyBorder="1" applyAlignment="1">
      <alignment horizontal="center" vertical="center" wrapText="1" shrinkToFit="1"/>
    </xf>
    <xf numFmtId="0" fontId="10" fillId="2" borderId="37" xfId="2" applyFont="1" applyFill="1" applyBorder="1" applyAlignment="1">
      <alignment horizontal="left" vertical="center" wrapText="1" shrinkToFit="1"/>
    </xf>
    <xf numFmtId="176" fontId="12" fillId="3" borderId="38" xfId="1" applyNumberFormat="1" applyFont="1" applyFill="1" applyBorder="1" applyAlignment="1">
      <alignment vertical="center" wrapText="1" shrinkToFit="1"/>
    </xf>
    <xf numFmtId="176" fontId="12" fillId="3" borderId="38" xfId="1" applyNumberFormat="1" applyFont="1" applyFill="1" applyBorder="1" applyAlignment="1">
      <alignment horizontal="right" vertical="center" shrinkToFit="1"/>
    </xf>
    <xf numFmtId="176" fontId="12" fillId="0" borderId="38" xfId="1" applyNumberFormat="1" applyFont="1" applyFill="1" applyBorder="1" applyAlignment="1">
      <alignment horizontal="right" vertical="center" shrinkToFit="1"/>
    </xf>
    <xf numFmtId="176" fontId="12" fillId="0" borderId="36" xfId="1" applyNumberFormat="1" applyFont="1" applyFill="1" applyBorder="1" applyAlignment="1">
      <alignment horizontal="right" vertical="center" shrinkToFit="1"/>
    </xf>
    <xf numFmtId="176" fontId="12" fillId="3" borderId="39" xfId="1" applyNumberFormat="1" applyFont="1" applyFill="1" applyBorder="1" applyAlignment="1">
      <alignment horizontal="right" vertical="center" shrinkToFit="1"/>
    </xf>
    <xf numFmtId="176" fontId="12" fillId="3" borderId="10" xfId="1" applyNumberFormat="1" applyFont="1" applyFill="1" applyBorder="1" applyAlignment="1">
      <alignment horizontal="right" vertical="center" shrinkToFit="1"/>
    </xf>
    <xf numFmtId="176" fontId="12" fillId="3" borderId="36" xfId="1" applyNumberFormat="1" applyFont="1" applyFill="1" applyBorder="1" applyAlignment="1">
      <alignment horizontal="right" vertical="center" shrinkToFit="1"/>
    </xf>
    <xf numFmtId="176" fontId="12" fillId="0" borderId="40" xfId="1" applyNumberFormat="1" applyFont="1" applyFill="1" applyBorder="1" applyAlignment="1">
      <alignment horizontal="right" vertical="center" shrinkToFit="1"/>
    </xf>
    <xf numFmtId="176" fontId="12" fillId="0" borderId="41" xfId="1" applyNumberFormat="1" applyFont="1" applyFill="1" applyBorder="1" applyAlignment="1">
      <alignment horizontal="right" vertical="center" shrinkToFit="1"/>
    </xf>
    <xf numFmtId="176" fontId="12" fillId="3" borderId="38" xfId="1" applyNumberFormat="1" applyFont="1" applyFill="1" applyBorder="1" applyAlignment="1">
      <alignment vertical="center"/>
    </xf>
    <xf numFmtId="176" fontId="12" fillId="0" borderId="42" xfId="1" applyNumberFormat="1" applyFont="1" applyFill="1" applyBorder="1" applyAlignment="1">
      <alignment vertical="center"/>
    </xf>
    <xf numFmtId="176" fontId="3" fillId="0" borderId="36" xfId="1" applyNumberFormat="1" applyFont="1" applyFill="1" applyBorder="1" applyAlignment="1">
      <alignment horizontal="right" vertical="center" shrinkToFit="1"/>
    </xf>
    <xf numFmtId="176" fontId="12" fillId="0" borderId="43" xfId="1" applyNumberFormat="1" applyFont="1" applyFill="1" applyBorder="1" applyAlignment="1">
      <alignment vertical="center"/>
    </xf>
    <xf numFmtId="0" fontId="10" fillId="2" borderId="7" xfId="2" applyFont="1" applyFill="1" applyBorder="1" applyAlignment="1">
      <alignment horizontal="center" vertical="center" wrapText="1" shrinkToFit="1"/>
    </xf>
    <xf numFmtId="0" fontId="10" fillId="2" borderId="44" xfId="2" applyFont="1" applyFill="1" applyBorder="1" applyAlignment="1">
      <alignment horizontal="left" vertical="center" wrapText="1" shrinkToFit="1"/>
    </xf>
    <xf numFmtId="176" fontId="12" fillId="3" borderId="9" xfId="1" applyNumberFormat="1" applyFont="1" applyFill="1" applyBorder="1" applyAlignment="1">
      <alignment vertical="center" wrapText="1" shrinkToFit="1"/>
    </xf>
    <xf numFmtId="176" fontId="12" fillId="3" borderId="9" xfId="1" applyNumberFormat="1" applyFont="1" applyFill="1" applyBorder="1" applyAlignment="1">
      <alignment horizontal="right" vertical="center" shrinkToFit="1"/>
    </xf>
    <xf numFmtId="176" fontId="12" fillId="0" borderId="9" xfId="1" applyNumberFormat="1" applyFont="1" applyFill="1" applyBorder="1" applyAlignment="1">
      <alignment horizontal="right" vertical="center" shrinkToFit="1"/>
    </xf>
    <xf numFmtId="176" fontId="12" fillId="0" borderId="7" xfId="1" applyNumberFormat="1" applyFont="1" applyFill="1" applyBorder="1" applyAlignment="1">
      <alignment horizontal="right" vertical="center" shrinkToFit="1"/>
    </xf>
    <xf numFmtId="176" fontId="12" fillId="3" borderId="16" xfId="1" applyNumberFormat="1" applyFont="1" applyFill="1" applyBorder="1" applyAlignment="1">
      <alignment horizontal="right" vertical="center" shrinkToFit="1"/>
    </xf>
    <xf numFmtId="176" fontId="12" fillId="3" borderId="45" xfId="1" applyNumberFormat="1" applyFont="1" applyFill="1" applyBorder="1" applyAlignment="1">
      <alignment horizontal="right" vertical="center" shrinkToFit="1"/>
    </xf>
    <xf numFmtId="176" fontId="12" fillId="3" borderId="7" xfId="1" applyNumberFormat="1" applyFont="1" applyFill="1" applyBorder="1" applyAlignment="1">
      <alignment horizontal="right" vertical="center" shrinkToFit="1"/>
    </xf>
    <xf numFmtId="176" fontId="12" fillId="0" borderId="46" xfId="1" applyNumberFormat="1" applyFont="1" applyFill="1" applyBorder="1" applyAlignment="1">
      <alignment horizontal="right" vertical="center" shrinkToFit="1"/>
    </xf>
    <xf numFmtId="176" fontId="12" fillId="0" borderId="47" xfId="1" applyNumberFormat="1" applyFont="1" applyFill="1" applyBorder="1" applyAlignment="1">
      <alignment vertical="center"/>
    </xf>
    <xf numFmtId="176" fontId="12" fillId="0" borderId="48" xfId="1" applyNumberFormat="1" applyFont="1" applyFill="1" applyBorder="1" applyAlignment="1">
      <alignment vertical="center"/>
    </xf>
    <xf numFmtId="0" fontId="10" fillId="2" borderId="2" xfId="2" quotePrefix="1" applyFont="1" applyFill="1" applyBorder="1" applyAlignment="1">
      <alignment horizontal="center" vertical="center" wrapText="1" shrinkToFit="1"/>
    </xf>
    <xf numFmtId="0" fontId="10" fillId="2" borderId="49" xfId="2" applyFont="1" applyFill="1" applyBorder="1" applyAlignment="1">
      <alignment vertical="center" wrapText="1" shrinkToFit="1"/>
    </xf>
    <xf numFmtId="176" fontId="12" fillId="3" borderId="50" xfId="1" applyNumberFormat="1" applyFont="1" applyFill="1" applyBorder="1" applyAlignment="1">
      <alignment horizontal="right" vertical="center" shrinkToFit="1"/>
    </xf>
    <xf numFmtId="176" fontId="12" fillId="0" borderId="23" xfId="1" applyNumberFormat="1" applyFont="1" applyFill="1" applyBorder="1" applyAlignment="1">
      <alignment horizontal="right" vertical="center" shrinkToFit="1"/>
    </xf>
    <xf numFmtId="176" fontId="12" fillId="0" borderId="51" xfId="1" applyNumberFormat="1" applyFont="1" applyFill="1" applyBorder="1" applyAlignment="1">
      <alignment vertical="center"/>
    </xf>
    <xf numFmtId="176" fontId="12" fillId="0" borderId="33" xfId="1" applyNumberFormat="1" applyFont="1" applyFill="1" applyBorder="1" applyAlignment="1">
      <alignment vertical="center"/>
    </xf>
    <xf numFmtId="176" fontId="12" fillId="0" borderId="27" xfId="1" applyNumberFormat="1" applyFont="1" applyFill="1" applyBorder="1" applyAlignment="1">
      <alignment vertical="center"/>
    </xf>
    <xf numFmtId="0" fontId="10" fillId="0" borderId="52" xfId="2" applyFont="1" applyBorder="1" applyAlignment="1">
      <alignment horizontal="left" vertical="center" wrapText="1" shrinkToFit="1"/>
    </xf>
    <xf numFmtId="176" fontId="13" fillId="3" borderId="23" xfId="1" applyNumberFormat="1" applyFont="1" applyFill="1" applyBorder="1">
      <alignment vertical="center"/>
    </xf>
    <xf numFmtId="176" fontId="12" fillId="3" borderId="53" xfId="1" applyNumberFormat="1" applyFont="1" applyFill="1" applyBorder="1" applyAlignment="1">
      <alignment horizontal="right" vertical="center" shrinkToFit="1"/>
    </xf>
    <xf numFmtId="176" fontId="12" fillId="0" borderId="53" xfId="1" applyNumberFormat="1" applyFont="1" applyFill="1" applyBorder="1" applyAlignment="1">
      <alignment horizontal="right" vertical="center" shrinkToFit="1"/>
    </xf>
    <xf numFmtId="176" fontId="12" fillId="0" borderId="5" xfId="1" applyNumberFormat="1" applyFont="1" applyFill="1" applyBorder="1" applyAlignment="1">
      <alignment horizontal="right" vertical="center" shrinkToFit="1"/>
    </xf>
    <xf numFmtId="176" fontId="12" fillId="0" borderId="54" xfId="1" applyNumberFormat="1" applyFont="1" applyFill="1" applyBorder="1" applyAlignment="1">
      <alignment horizontal="right" vertical="center" shrinkToFit="1"/>
    </xf>
    <xf numFmtId="176" fontId="12" fillId="0" borderId="55" xfId="1" applyNumberFormat="1" applyFont="1" applyFill="1" applyBorder="1" applyAlignment="1">
      <alignment horizontal="right" vertical="center" shrinkToFit="1"/>
    </xf>
    <xf numFmtId="176" fontId="3" fillId="0" borderId="56" xfId="1" applyNumberFormat="1" applyFont="1" applyFill="1" applyBorder="1" applyAlignment="1">
      <alignment horizontal="right" vertical="center" shrinkToFit="1"/>
    </xf>
    <xf numFmtId="176" fontId="12" fillId="0" borderId="57" xfId="1" applyNumberFormat="1" applyFont="1" applyFill="1" applyBorder="1" applyAlignment="1">
      <alignment horizontal="right" vertical="center" shrinkToFit="1"/>
    </xf>
    <xf numFmtId="176" fontId="12" fillId="0" borderId="58" xfId="1" applyNumberFormat="1" applyFont="1" applyFill="1" applyBorder="1" applyAlignment="1">
      <alignment vertical="center"/>
    </xf>
    <xf numFmtId="0" fontId="10" fillId="2" borderId="59" xfId="2" applyFont="1" applyFill="1" applyBorder="1" applyAlignment="1">
      <alignment horizontal="center" vertical="center"/>
    </xf>
    <xf numFmtId="0" fontId="10" fillId="2" borderId="60" xfId="2" applyFont="1" applyFill="1" applyBorder="1" applyAlignment="1">
      <alignment horizontal="center" vertical="center"/>
    </xf>
    <xf numFmtId="0" fontId="10" fillId="2" borderId="61" xfId="2" applyFont="1" applyFill="1" applyBorder="1" applyAlignment="1">
      <alignment horizontal="center" vertical="center"/>
    </xf>
    <xf numFmtId="176" fontId="12" fillId="2" borderId="62" xfId="1" applyNumberFormat="1" applyFont="1" applyFill="1" applyBorder="1" applyAlignment="1">
      <alignment vertical="center"/>
    </xf>
    <xf numFmtId="176" fontId="12" fillId="2" borderId="63" xfId="1" applyNumberFormat="1" applyFont="1" applyFill="1" applyBorder="1" applyAlignment="1">
      <alignment vertical="center"/>
    </xf>
    <xf numFmtId="176" fontId="12" fillId="2" borderId="64" xfId="1" applyNumberFormat="1" applyFont="1" applyFill="1" applyBorder="1" applyAlignment="1">
      <alignment vertical="center"/>
    </xf>
    <xf numFmtId="176" fontId="12" fillId="2" borderId="65" xfId="1" applyNumberFormat="1" applyFont="1" applyFill="1" applyBorder="1" applyAlignment="1">
      <alignment vertical="center"/>
    </xf>
    <xf numFmtId="176" fontId="12" fillId="2" borderId="66" xfId="1" applyNumberFormat="1" applyFont="1" applyFill="1" applyBorder="1" applyAlignment="1">
      <alignment vertical="center"/>
    </xf>
    <xf numFmtId="176" fontId="12" fillId="2" borderId="67" xfId="1" applyNumberFormat="1" applyFont="1" applyFill="1" applyBorder="1" applyAlignment="1">
      <alignment vertical="center"/>
    </xf>
    <xf numFmtId="176" fontId="12" fillId="2" borderId="68" xfId="1" applyNumberFormat="1" applyFont="1" applyFill="1" applyBorder="1" applyAlignment="1">
      <alignment vertical="center"/>
    </xf>
    <xf numFmtId="176" fontId="12" fillId="2" borderId="69" xfId="1" applyNumberFormat="1" applyFont="1" applyFill="1" applyBorder="1" applyAlignment="1">
      <alignment vertical="center"/>
    </xf>
    <xf numFmtId="0" fontId="10" fillId="2" borderId="0" xfId="2" applyFont="1" applyFill="1" applyAlignment="1">
      <alignment horizontal="left" vertical="center"/>
    </xf>
    <xf numFmtId="176" fontId="10" fillId="2" borderId="0" xfId="2" applyNumberFormat="1" applyFont="1" applyFill="1" applyAlignment="1">
      <alignment horizontal="right" vertical="center"/>
    </xf>
    <xf numFmtId="0" fontId="10" fillId="4" borderId="0" xfId="3" applyFont="1" applyFill="1">
      <alignment vertical="center"/>
    </xf>
    <xf numFmtId="176" fontId="10" fillId="2" borderId="1" xfId="2" applyNumberFormat="1" applyFont="1" applyFill="1" applyBorder="1" applyAlignment="1">
      <alignment horizontal="left" vertical="center"/>
    </xf>
    <xf numFmtId="176" fontId="10" fillId="2" borderId="2" xfId="2" applyNumberFormat="1" applyFont="1" applyFill="1" applyBorder="1" applyAlignment="1">
      <alignment horizontal="right" vertical="center"/>
    </xf>
    <xf numFmtId="176" fontId="10" fillId="2" borderId="3" xfId="2" applyNumberFormat="1" applyFont="1" applyFill="1" applyBorder="1" applyAlignment="1">
      <alignment horizontal="right" vertical="center"/>
    </xf>
    <xf numFmtId="0" fontId="10" fillId="2" borderId="0" xfId="3" applyFont="1" applyFill="1">
      <alignment vertical="center"/>
    </xf>
    <xf numFmtId="176" fontId="10" fillId="2" borderId="7" xfId="2" applyNumberFormat="1" applyFont="1" applyFill="1" applyBorder="1" applyAlignment="1">
      <alignment horizontal="left" vertical="center"/>
    </xf>
    <xf numFmtId="176" fontId="10" fillId="2" borderId="8" xfId="2" applyNumberFormat="1" applyFont="1" applyFill="1" applyBorder="1" applyAlignment="1">
      <alignment horizontal="right" vertical="center"/>
    </xf>
    <xf numFmtId="0" fontId="10" fillId="4" borderId="0" xfId="3" applyFont="1" applyFill="1" applyAlignment="1">
      <alignment vertical="center" wrapText="1"/>
    </xf>
    <xf numFmtId="0" fontId="10" fillId="4" borderId="7" xfId="3" applyFont="1" applyFill="1" applyBorder="1" applyAlignment="1">
      <alignment horizontal="left" vertical="center"/>
    </xf>
    <xf numFmtId="0" fontId="10" fillId="4" borderId="8" xfId="3" applyFont="1" applyFill="1" applyBorder="1" applyAlignment="1">
      <alignment vertical="center" wrapText="1"/>
    </xf>
    <xf numFmtId="0" fontId="3" fillId="4" borderId="0" xfId="3" applyFont="1" applyFill="1">
      <alignment vertical="center"/>
    </xf>
    <xf numFmtId="0" fontId="3" fillId="4" borderId="17" xfId="3" applyFont="1" applyFill="1" applyBorder="1">
      <alignment vertical="center"/>
    </xf>
    <xf numFmtId="0" fontId="3" fillId="4" borderId="18" xfId="3" applyFont="1" applyFill="1" applyBorder="1">
      <alignment vertical="center"/>
    </xf>
    <xf numFmtId="0" fontId="3" fillId="4" borderId="19" xfId="3" applyFont="1" applyFill="1" applyBorder="1">
      <alignment vertical="center"/>
    </xf>
    <xf numFmtId="176" fontId="7" fillId="2" borderId="0" xfId="2" applyNumberFormat="1" applyFont="1" applyFill="1" applyAlignment="1">
      <alignment horizontal="right" vertical="center"/>
    </xf>
    <xf numFmtId="0" fontId="7" fillId="4" borderId="0" xfId="3" applyFont="1" applyFill="1">
      <alignment vertical="center"/>
    </xf>
    <xf numFmtId="0" fontId="16" fillId="2" borderId="0" xfId="3" applyFont="1" applyFill="1">
      <alignment vertical="center"/>
    </xf>
  </cellXfs>
  <cellStyles count="4">
    <cellStyle name="桁区切り" xfId="1" builtinId="6"/>
    <cellStyle name="標準" xfId="0" builtinId="0"/>
    <cellStyle name="標準 3" xfId="3" xr:uid="{CB86EFD0-F8D2-4FFA-B923-9C28DBE3FE2C}"/>
    <cellStyle name="標準_別紙（２）精算額内訳" xfId="2" xr:uid="{7587C006-D328-4D72-ADAF-DE756A91E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EB6A-47A2-4965-B69D-395BBAC25130}">
  <sheetPr>
    <pageSetUpPr fitToPage="1"/>
  </sheetPr>
  <dimension ref="B1:T23"/>
  <sheetViews>
    <sheetView showGridLines="0" tabSelected="1" view="pageBreakPreview" zoomScale="55" zoomScaleNormal="55" zoomScaleSheetLayoutView="55" workbookViewId="0">
      <selection activeCell="L8" sqref="L8"/>
    </sheetView>
  </sheetViews>
  <sheetFormatPr defaultColWidth="8.125" defaultRowHeight="13.5" x14ac:dyDescent="0.4"/>
  <cols>
    <col min="1" max="1" width="1.5" style="5" customWidth="1"/>
    <col min="2" max="2" width="2.75" style="5" customWidth="1"/>
    <col min="3" max="3" width="5.625" style="5" customWidth="1"/>
    <col min="4" max="4" width="47.25" style="5" customWidth="1"/>
    <col min="5" max="16" width="13.625" style="5" customWidth="1"/>
    <col min="17" max="17" width="15.5" style="5" customWidth="1"/>
    <col min="18" max="19" width="13.625" style="5" customWidth="1"/>
    <col min="20" max="20" width="1.625" style="5" customWidth="1"/>
    <col min="21" max="16384" width="8.125" style="5"/>
  </cols>
  <sheetData>
    <row r="1" spans="2:20" ht="21" x14ac:dyDescent="0.2">
      <c r="B1" s="1" t="s">
        <v>0</v>
      </c>
      <c r="C1" s="2"/>
      <c r="D1" s="1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2:20" ht="19.149999999999999" customHeight="1" x14ac:dyDescent="0.4">
      <c r="B2" s="6" t="s">
        <v>62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2:20" ht="14.25" x14ac:dyDescent="0.15"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9"/>
      <c r="S3" s="11" t="s">
        <v>1</v>
      </c>
    </row>
    <row r="4" spans="2:20" ht="18" customHeight="1" x14ac:dyDescent="0.4">
      <c r="B4" s="12" t="s">
        <v>2</v>
      </c>
      <c r="C4" s="13"/>
      <c r="D4" s="14"/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6" t="s">
        <v>8</v>
      </c>
      <c r="K4" s="17"/>
      <c r="L4" s="17"/>
      <c r="M4" s="18" t="s">
        <v>9</v>
      </c>
      <c r="N4" s="19"/>
      <c r="O4" s="20"/>
      <c r="P4" s="21" t="s">
        <v>10</v>
      </c>
      <c r="Q4" s="22" t="s">
        <v>11</v>
      </c>
      <c r="R4" s="15" t="s">
        <v>12</v>
      </c>
      <c r="S4" s="18" t="s">
        <v>13</v>
      </c>
    </row>
    <row r="5" spans="2:20" ht="43.5" customHeight="1" x14ac:dyDescent="0.4">
      <c r="B5" s="23"/>
      <c r="C5" s="24"/>
      <c r="D5" s="25"/>
      <c r="E5" s="26"/>
      <c r="F5" s="27"/>
      <c r="G5" s="27"/>
      <c r="H5" s="26"/>
      <c r="I5" s="27"/>
      <c r="J5" s="28"/>
      <c r="K5" s="29" t="s">
        <v>14</v>
      </c>
      <c r="L5" s="30"/>
      <c r="M5" s="31"/>
      <c r="N5" s="32" t="s">
        <v>15</v>
      </c>
      <c r="O5" s="33" t="s">
        <v>16</v>
      </c>
      <c r="P5" s="34"/>
      <c r="Q5" s="35"/>
      <c r="R5" s="27"/>
      <c r="S5" s="36"/>
    </row>
    <row r="6" spans="2:20" ht="28.5" x14ac:dyDescent="0.4">
      <c r="B6" s="37"/>
      <c r="C6" s="38"/>
      <c r="D6" s="39"/>
      <c r="E6" s="40"/>
      <c r="F6" s="41"/>
      <c r="G6" s="41"/>
      <c r="H6" s="40"/>
      <c r="I6" s="41"/>
      <c r="J6" s="42"/>
      <c r="K6" s="43" t="s">
        <v>17</v>
      </c>
      <c r="L6" s="44" t="s">
        <v>18</v>
      </c>
      <c r="M6" s="31"/>
      <c r="N6" s="45"/>
      <c r="O6" s="46"/>
      <c r="P6" s="34"/>
      <c r="Q6" s="47"/>
      <c r="R6" s="41"/>
      <c r="S6" s="31"/>
    </row>
    <row r="7" spans="2:20" ht="14.25" customHeight="1" x14ac:dyDescent="0.4">
      <c r="B7" s="48" t="s">
        <v>19</v>
      </c>
      <c r="C7" s="49"/>
      <c r="D7" s="50"/>
      <c r="E7" s="51" t="s">
        <v>20</v>
      </c>
      <c r="F7" s="51" t="s">
        <v>21</v>
      </c>
      <c r="G7" s="51" t="s">
        <v>22</v>
      </c>
      <c r="H7" s="51" t="s">
        <v>23</v>
      </c>
      <c r="I7" s="51" t="s">
        <v>24</v>
      </c>
      <c r="J7" s="52" t="s">
        <v>25</v>
      </c>
      <c r="K7" s="53" t="s">
        <v>26</v>
      </c>
      <c r="L7" s="54"/>
      <c r="M7" s="51" t="s">
        <v>27</v>
      </c>
      <c r="N7" s="52" t="s">
        <v>28</v>
      </c>
      <c r="O7" s="53" t="s">
        <v>29</v>
      </c>
      <c r="P7" s="55" t="s">
        <v>30</v>
      </c>
      <c r="Q7" s="56" t="s">
        <v>31</v>
      </c>
      <c r="R7" s="55" t="s">
        <v>32</v>
      </c>
      <c r="S7" s="51" t="s">
        <v>33</v>
      </c>
    </row>
    <row r="8" spans="2:20" ht="45.75" customHeight="1" x14ac:dyDescent="0.4">
      <c r="B8" s="57" t="s">
        <v>34</v>
      </c>
      <c r="C8" s="58"/>
      <c r="D8" s="59" t="s">
        <v>35</v>
      </c>
      <c r="E8" s="60">
        <f>E9+E10+E11+E12</f>
        <v>0</v>
      </c>
      <c r="F8" s="60">
        <f>F9+F10+F11+F12</f>
        <v>0</v>
      </c>
      <c r="G8" s="61">
        <f>G9+G10+G11+G12</f>
        <v>0</v>
      </c>
      <c r="H8" s="61">
        <f>H9+H10+H11+H12</f>
        <v>0</v>
      </c>
      <c r="I8" s="61">
        <f>I9+I10+I11+I12</f>
        <v>0</v>
      </c>
      <c r="J8" s="62"/>
      <c r="K8" s="63">
        <f t="shared" ref="K8" si="0">K9+K10+K11+K12</f>
        <v>0</v>
      </c>
      <c r="L8" s="64"/>
      <c r="M8" s="65"/>
      <c r="N8" s="66"/>
      <c r="O8" s="67"/>
      <c r="P8" s="68"/>
      <c r="Q8" s="69">
        <f>Q9+Q10+Q11+Q12</f>
        <v>0</v>
      </c>
      <c r="R8" s="70"/>
      <c r="S8" s="61">
        <f>S9+S10+S11+S12</f>
        <v>0</v>
      </c>
      <c r="T8" s="71"/>
    </row>
    <row r="9" spans="2:20" ht="45.75" customHeight="1" x14ac:dyDescent="0.4">
      <c r="B9" s="72"/>
      <c r="C9" s="73" t="s">
        <v>36</v>
      </c>
      <c r="D9" s="59" t="s">
        <v>37</v>
      </c>
      <c r="E9" s="74"/>
      <c r="F9" s="74"/>
      <c r="G9" s="75"/>
      <c r="H9" s="76">
        <f t="shared" ref="H9:H14" si="1">E9-G9</f>
        <v>0</v>
      </c>
      <c r="I9" s="76">
        <f t="shared" ref="I9:I14" si="2">MIN(F9,H9)</f>
        <v>0</v>
      </c>
      <c r="J9" s="77">
        <f t="shared" ref="J9:J14" si="3">I9*3/4</f>
        <v>0</v>
      </c>
      <c r="K9" s="78"/>
      <c r="L9" s="79"/>
      <c r="M9" s="76">
        <f>IF(K9&gt;L9*100000,J9-K9+L9*100000,J9)</f>
        <v>0</v>
      </c>
      <c r="N9" s="80">
        <v>1000000</v>
      </c>
      <c r="O9" s="78"/>
      <c r="P9" s="81">
        <f>N9*O9</f>
        <v>0</v>
      </c>
      <c r="Q9" s="82"/>
      <c r="R9" s="83">
        <f>MIN(M9,(P9+Q9))</f>
        <v>0</v>
      </c>
      <c r="S9" s="76">
        <f t="shared" ref="S9:S14" si="4">ROUNDDOWN(R9,-3)</f>
        <v>0</v>
      </c>
      <c r="T9" s="71"/>
    </row>
    <row r="10" spans="2:20" ht="45.75" customHeight="1" x14ac:dyDescent="0.4">
      <c r="B10" s="72"/>
      <c r="C10" s="84" t="s">
        <v>38</v>
      </c>
      <c r="D10" s="85" t="s">
        <v>39</v>
      </c>
      <c r="E10" s="86"/>
      <c r="F10" s="86"/>
      <c r="G10" s="87"/>
      <c r="H10" s="88">
        <f t="shared" si="1"/>
        <v>0</v>
      </c>
      <c r="I10" s="88">
        <f t="shared" si="2"/>
        <v>0</v>
      </c>
      <c r="J10" s="89">
        <f t="shared" si="3"/>
        <v>0</v>
      </c>
      <c r="K10" s="90"/>
      <c r="L10" s="91"/>
      <c r="M10" s="88">
        <f t="shared" ref="M10:M13" si="5">IF(K10&gt;L10*100000,J10-K10+L10*100000,J10)</f>
        <v>0</v>
      </c>
      <c r="N10" s="92"/>
      <c r="O10" s="93"/>
      <c r="P10" s="94">
        <f>N10</f>
        <v>0</v>
      </c>
      <c r="Q10" s="95"/>
      <c r="R10" s="96">
        <f t="shared" ref="R10:R14" si="6">MIN(M10,(P10+Q10))</f>
        <v>0</v>
      </c>
      <c r="S10" s="88">
        <f t="shared" si="4"/>
        <v>0</v>
      </c>
      <c r="T10" s="71"/>
    </row>
    <row r="11" spans="2:20" ht="45.75" customHeight="1" x14ac:dyDescent="0.4">
      <c r="B11" s="72"/>
      <c r="C11" s="84" t="s">
        <v>40</v>
      </c>
      <c r="D11" s="85" t="s">
        <v>41</v>
      </c>
      <c r="E11" s="86"/>
      <c r="F11" s="86"/>
      <c r="G11" s="87"/>
      <c r="H11" s="88">
        <f t="shared" si="1"/>
        <v>0</v>
      </c>
      <c r="I11" s="88">
        <f t="shared" si="2"/>
        <v>0</v>
      </c>
      <c r="J11" s="89">
        <f t="shared" si="3"/>
        <v>0</v>
      </c>
      <c r="K11" s="90"/>
      <c r="L11" s="91"/>
      <c r="M11" s="88">
        <f t="shared" si="5"/>
        <v>0</v>
      </c>
      <c r="N11" s="97">
        <v>300000</v>
      </c>
      <c r="O11" s="90"/>
      <c r="P11" s="94">
        <f t="shared" ref="P11:P12" si="7">N11*O11</f>
        <v>0</v>
      </c>
      <c r="Q11" s="98"/>
      <c r="R11" s="96">
        <f t="shared" si="6"/>
        <v>0</v>
      </c>
      <c r="S11" s="88">
        <f t="shared" si="4"/>
        <v>0</v>
      </c>
      <c r="T11" s="71"/>
    </row>
    <row r="12" spans="2:20" ht="45.75" customHeight="1" x14ac:dyDescent="0.4">
      <c r="B12" s="72"/>
      <c r="C12" s="99" t="s">
        <v>42</v>
      </c>
      <c r="D12" s="100" t="s">
        <v>43</v>
      </c>
      <c r="E12" s="101"/>
      <c r="F12" s="101"/>
      <c r="G12" s="102"/>
      <c r="H12" s="103">
        <f t="shared" si="1"/>
        <v>0</v>
      </c>
      <c r="I12" s="103">
        <f t="shared" si="2"/>
        <v>0</v>
      </c>
      <c r="J12" s="104">
        <f t="shared" si="3"/>
        <v>0</v>
      </c>
      <c r="K12" s="105"/>
      <c r="L12" s="106"/>
      <c r="M12" s="103">
        <f t="shared" si="5"/>
        <v>0</v>
      </c>
      <c r="N12" s="107"/>
      <c r="O12" s="105"/>
      <c r="P12" s="108">
        <f t="shared" si="7"/>
        <v>0</v>
      </c>
      <c r="Q12" s="109"/>
      <c r="R12" s="110">
        <f t="shared" si="6"/>
        <v>0</v>
      </c>
      <c r="S12" s="103">
        <f t="shared" si="4"/>
        <v>0</v>
      </c>
      <c r="T12" s="71"/>
    </row>
    <row r="13" spans="2:20" ht="45.75" customHeight="1" x14ac:dyDescent="0.4">
      <c r="B13" s="57" t="s">
        <v>44</v>
      </c>
      <c r="C13" s="111"/>
      <c r="D13" s="112" t="s">
        <v>45</v>
      </c>
      <c r="E13" s="74"/>
      <c r="F13" s="74"/>
      <c r="G13" s="75"/>
      <c r="H13" s="76">
        <f t="shared" si="1"/>
        <v>0</v>
      </c>
      <c r="I13" s="76">
        <f t="shared" si="2"/>
        <v>0</v>
      </c>
      <c r="J13" s="77">
        <f t="shared" si="3"/>
        <v>0</v>
      </c>
      <c r="K13" s="78"/>
      <c r="L13" s="113"/>
      <c r="M13" s="114">
        <f t="shared" si="5"/>
        <v>0</v>
      </c>
      <c r="N13" s="80">
        <v>10000000</v>
      </c>
      <c r="O13" s="115"/>
      <c r="P13" s="116">
        <f>N13</f>
        <v>10000000</v>
      </c>
      <c r="Q13" s="117"/>
      <c r="R13" s="83">
        <f t="shared" si="6"/>
        <v>0</v>
      </c>
      <c r="S13" s="76">
        <f t="shared" si="4"/>
        <v>0</v>
      </c>
      <c r="T13" s="71"/>
    </row>
    <row r="14" spans="2:20" ht="45.75" customHeight="1" thickBot="1" x14ac:dyDescent="0.45">
      <c r="B14" s="57" t="s">
        <v>46</v>
      </c>
      <c r="C14" s="111"/>
      <c r="D14" s="118" t="s">
        <v>47</v>
      </c>
      <c r="E14" s="119"/>
      <c r="F14" s="119"/>
      <c r="G14" s="120"/>
      <c r="H14" s="121">
        <f t="shared" si="1"/>
        <v>0</v>
      </c>
      <c r="I14" s="121">
        <f t="shared" si="2"/>
        <v>0</v>
      </c>
      <c r="J14" s="122">
        <f t="shared" si="3"/>
        <v>0</v>
      </c>
      <c r="K14" s="123"/>
      <c r="L14" s="124"/>
      <c r="M14" s="76">
        <f>J14-K14</f>
        <v>0</v>
      </c>
      <c r="N14" s="125">
        <v>450000</v>
      </c>
      <c r="O14" s="115"/>
      <c r="P14" s="116">
        <f>N14</f>
        <v>450000</v>
      </c>
      <c r="Q14" s="126"/>
      <c r="R14" s="127">
        <f t="shared" si="6"/>
        <v>0</v>
      </c>
      <c r="S14" s="76">
        <f t="shared" si="4"/>
        <v>0</v>
      </c>
      <c r="T14" s="71"/>
    </row>
    <row r="15" spans="2:20" ht="45.75" customHeight="1" thickTop="1" x14ac:dyDescent="0.4">
      <c r="B15" s="128" t="s">
        <v>48</v>
      </c>
      <c r="C15" s="129"/>
      <c r="D15" s="130"/>
      <c r="E15" s="131">
        <f>E8+E13+E14</f>
        <v>0</v>
      </c>
      <c r="F15" s="131">
        <f>F8+F13+F14</f>
        <v>0</v>
      </c>
      <c r="G15" s="131">
        <f>G8+G13+G14</f>
        <v>0</v>
      </c>
      <c r="H15" s="131">
        <f>H8+H13+H14</f>
        <v>0</v>
      </c>
      <c r="I15" s="131">
        <f>I8+I13+I14</f>
        <v>0</v>
      </c>
      <c r="J15" s="132"/>
      <c r="K15" s="133">
        <f>K8+K13+K14</f>
        <v>0</v>
      </c>
      <c r="L15" s="134"/>
      <c r="M15" s="135"/>
      <c r="N15" s="136"/>
      <c r="O15" s="137"/>
      <c r="P15" s="138"/>
      <c r="Q15" s="131">
        <f>Q8+Q13+Q14</f>
        <v>0</v>
      </c>
      <c r="R15" s="135"/>
      <c r="S15" s="131">
        <f>S8+S13+S14</f>
        <v>0</v>
      </c>
      <c r="T15" s="71"/>
    </row>
    <row r="16" spans="2:20" ht="24" customHeight="1" x14ac:dyDescent="0.4">
      <c r="B16" s="139" t="s">
        <v>49</v>
      </c>
      <c r="C16" s="139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0"/>
      <c r="R16" s="140"/>
      <c r="S16" s="140"/>
    </row>
    <row r="17" spans="2:19" ht="24" customHeight="1" x14ac:dyDescent="0.4">
      <c r="B17" s="141" t="s">
        <v>50</v>
      </c>
      <c r="C17" s="10"/>
      <c r="D17" s="141"/>
      <c r="E17" s="140"/>
      <c r="F17" s="140"/>
      <c r="G17" s="140"/>
      <c r="H17" s="140"/>
      <c r="I17" s="140"/>
      <c r="J17" s="140"/>
      <c r="K17" s="140"/>
      <c r="L17" s="140"/>
      <c r="M17" s="142" t="s">
        <v>51</v>
      </c>
      <c r="N17" s="143"/>
      <c r="O17" s="143"/>
      <c r="P17" s="143"/>
      <c r="Q17" s="143"/>
      <c r="R17" s="144"/>
      <c r="S17" s="140"/>
    </row>
    <row r="18" spans="2:19" ht="24" customHeight="1" x14ac:dyDescent="0.4">
      <c r="B18" s="141" t="s">
        <v>52</v>
      </c>
      <c r="C18" s="141"/>
      <c r="D18" s="141"/>
      <c r="E18" s="145"/>
      <c r="F18" s="145"/>
      <c r="G18" s="145"/>
      <c r="H18" s="140"/>
      <c r="I18" s="140"/>
      <c r="J18" s="140"/>
      <c r="K18" s="140"/>
      <c r="L18" s="140"/>
      <c r="M18" s="146" t="s">
        <v>53</v>
      </c>
      <c r="N18" s="140"/>
      <c r="O18" s="140"/>
      <c r="P18" s="140"/>
      <c r="Q18" s="140"/>
      <c r="R18" s="147"/>
      <c r="S18" s="140"/>
    </row>
    <row r="19" spans="2:19" ht="24" customHeight="1" x14ac:dyDescent="0.4">
      <c r="B19" s="141" t="s">
        <v>54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 t="s">
        <v>55</v>
      </c>
      <c r="N19" s="148"/>
      <c r="O19" s="148"/>
      <c r="P19" s="148"/>
      <c r="Q19" s="148"/>
      <c r="R19" s="150"/>
      <c r="S19" s="148"/>
    </row>
    <row r="20" spans="2:19" ht="24" customHeight="1" x14ac:dyDescent="0.4">
      <c r="B20" s="141" t="s">
        <v>56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 t="s">
        <v>57</v>
      </c>
      <c r="N20" s="148"/>
      <c r="O20" s="148"/>
      <c r="P20" s="148"/>
      <c r="Q20" s="148"/>
      <c r="R20" s="150"/>
      <c r="S20" s="148"/>
    </row>
    <row r="21" spans="2:19" ht="24" customHeight="1" x14ac:dyDescent="0.4">
      <c r="B21" s="141" t="s">
        <v>58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51"/>
      <c r="M21" s="152" t="s">
        <v>59</v>
      </c>
      <c r="N21" s="153"/>
      <c r="O21" s="153"/>
      <c r="P21" s="153"/>
      <c r="Q21" s="153"/>
      <c r="R21" s="154"/>
      <c r="S21" s="151"/>
    </row>
    <row r="22" spans="2:19" ht="23.25" customHeight="1" x14ac:dyDescent="0.4">
      <c r="B22" s="141" t="s">
        <v>60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5"/>
      <c r="M22" s="155"/>
      <c r="N22" s="155"/>
      <c r="O22" s="155"/>
      <c r="P22" s="155"/>
      <c r="R22" s="155"/>
      <c r="S22" s="155"/>
    </row>
    <row r="23" spans="2:19" ht="24" customHeight="1" x14ac:dyDescent="0.4">
      <c r="B23" s="151" t="s">
        <v>61</v>
      </c>
      <c r="C23" s="156"/>
      <c r="D23" s="156"/>
      <c r="E23" s="157"/>
      <c r="F23" s="157"/>
      <c r="G23" s="157"/>
      <c r="H23" s="155"/>
      <c r="I23" s="155"/>
      <c r="J23" s="155"/>
      <c r="K23" s="155"/>
    </row>
  </sheetData>
  <mergeCells count="22">
    <mergeCell ref="B7:D7"/>
    <mergeCell ref="B8:C8"/>
    <mergeCell ref="B9:B12"/>
    <mergeCell ref="B13:C13"/>
    <mergeCell ref="B14:C14"/>
    <mergeCell ref="B15:D15"/>
    <mergeCell ref="Q4:Q6"/>
    <mergeCell ref="R4:R6"/>
    <mergeCell ref="S4:S6"/>
    <mergeCell ref="K5:L5"/>
    <mergeCell ref="N5:N6"/>
    <mergeCell ref="O5:O6"/>
    <mergeCell ref="B2:S2"/>
    <mergeCell ref="B4:D5"/>
    <mergeCell ref="E4:E6"/>
    <mergeCell ref="F4:F6"/>
    <mergeCell ref="G4:G6"/>
    <mergeCell ref="H4:H6"/>
    <mergeCell ref="I4:I6"/>
    <mergeCell ref="J4:J6"/>
    <mergeCell ref="M4:M6"/>
    <mergeCell ref="P4:P6"/>
  </mergeCells>
  <phoneticPr fontId="4"/>
  <dataValidations count="3">
    <dataValidation type="list" allowBlank="1" showInputMessage="1" showErrorMessage="1" sqref="N10" xr:uid="{9AA0D792-7CC8-4B1B-AFA2-641C72F4177D}">
      <formula1>"1000000,1500000,2000000,2500000"</formula1>
    </dataValidation>
    <dataValidation type="list" allowBlank="1" showInputMessage="1" showErrorMessage="1" sqref="N12" xr:uid="{38CA7B34-4D6C-44F5-948A-A5DA92F5A3BA}">
      <formula1>"300000,1000000"</formula1>
    </dataValidation>
    <dataValidation type="list" allowBlank="1" showInputMessage="1" showErrorMessage="1" sqref="Q10" xr:uid="{9936C2E0-BB45-41AF-8D48-9F1FECB79860}">
      <formula1>"50000,0"</formula1>
    </dataValidation>
  </dataValidations>
  <printOptions horizontalCentered="1"/>
  <pageMargins left="0.39370078740157483" right="0.39370078740157483" top="0.6" bottom="0.39" header="0.41" footer="0.23622047244094491"/>
  <pageSetup paperSize="9" scale="48" orientation="landscape" horizontalDpi="300" verticalDpi="300" r:id="rId1"/>
  <headerFooter alignWithMargins="0"/>
  <rowBreaks count="1" manualBreakCount="1">
    <brk id="8" max="18" man="1"/>
  </rowBreaks>
  <colBreaks count="1" manualBreakCount="1">
    <brk id="1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第1号別紙１（算出内訳）</vt:lpstr>
      <vt:lpstr>'第1号別紙１（算出内訳）'!Print_Area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2025-11-12T10:13:42Z</dcterms:created>
  <dcterms:modified xsi:type="dcterms:W3CDTF">2025-11-12T10:14:57Z</dcterms:modified>
</cp:coreProperties>
</file>