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t-matsui29\Desktop\"/>
    </mc:Choice>
  </mc:AlternateContent>
  <workbookProtection workbookAlgorithmName="SHA-512" workbookHashValue="f7hWIunYziZZXKaUB9Xw1jngxiOQUC/irlbp7lrZeRUk94OueUQ/F4Ae0VB/Njy0r+76BrhOimOH7ltpdfpB1Q==" workbookSaltValue="kQHChNZPKQw5597nk1Ba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<sst xmlns="http://schemas.openxmlformats.org/spreadsheetml/2006/main" count="299" uniqueCount="117">
  <si>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</si>
  <si>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</si>
  <si>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</si>
  <si>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</si>
  <si>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</si>
  <si>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</si>
  <si>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</si>
  <si>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</si>
  <si>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</si>
  <si>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</si>
  <si>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</si>
  <si>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</si>
  <si>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</si>
  <si>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</si>
  <si>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</si>
  <si>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</si>
  <si>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</si>
  <si>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</si>
  <si>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</si>
  <si>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</si>
  <si>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</si>
  <si>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</si>
  <si>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</si>
  <si>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</si>
  <si>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</si>
  <si>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</si>
  <si>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</si>
  <si>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</si>
  <si>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</si>
  <si>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</si>
  <si>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</si>
  <si>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</si>
  <si>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</si>
  <si>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</si>
  <si>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</si>
  <si>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</si>
  <si>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</si>
  <si>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</si>
  <si>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</si>
  <si>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</si>
  <si>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</si>
  <si>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</si>
  <si>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</si>
  <si>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</si>
  <si>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</si>
  <si>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</si>
  <si>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</si>
  <si>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</si>
  <si>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</si>
  <si>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</si>
  <si>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</si>
  <si>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</si>
  <si>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</si>
  <si>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</si>
  <si>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</si>
  <si>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</si>
  <si>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</si>
  <si>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</si>
  <si>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</si>
  <si>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</si>
  <si>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</si>
  <si>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</si>
  <si>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</si>
  <si>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</si>
  <si>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</si>
  <si>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</si>
  <si>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</si>
  <si>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</si>
  <si>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</si>
  <si>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</si>
  <si>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</si>
  <si>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</si>
  <si>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</si>
  <si>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</si>
  <si>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</si>
  <si>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</si>
  <si>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</si>
  <si>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</si>
  <si>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</si>
  <si>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</si>
  <si>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</si>
  <si>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</si>
  <si>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</si>
  <si>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</si>
  <si>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</si>
  <si>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</si>
  <si>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</si>
  <si>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</si>
  <si>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</si>
  <si>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</si>
  <si>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</si>
  <si>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</si>
  <si>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</si>
  <si>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</si>
  <si>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</si>
  <si>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</si>
  <si>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</si>
  <si>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</si>
  <si>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</si>
  <si>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</si>
  <si>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</si>
  <si>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</si>
  <si>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</si>
  <si>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</si>
  <si>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</si>
  <si>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</si>
  <si>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</si>
  <si>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</si>
  <si>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</si>
  <si>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</si>
  <si>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</si>
  <si>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</si>
  <si>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</si>
  <si>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</si>
  <si>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ており経営状況は健全な水準といえる。ただし、収益構造としては基準外の一般会計繰入金に依存しているため、今後使用料の改定を検討し自主財源の確保に努める必要がある。
　②累積欠損比率は、未処理欠損金自体が発生していないため0％である。
　③流動比率は、類似団体と比較して、非常に低い水準である。自主財源の確保に努める必要がある。
　④企業債残高対事業規模比率は、高い状況である。企業債は新規借入額を上回る額を償還しており、引き続き残高の圧縮に努める。
　⑤経費回収率は、非常に低く、経営に必要な経費を使用料で賄えてない。今後使用料の改定を検討し自主財源の確保に努める必要がある。
　⑥汚水処理原価は、類似団体と比べてやや低く、費用面では効率的な汚水処理といえる。これは、昭和61年の事業着手から年数が経過しておらず、管渠が比較的新しいことから、維持管理に要する金額が少ないことが考えられる。
　⑦施設利用率は、固有の汚水処理施設を保有していないため、指標が算出されない。
　⑧水洗化率は、類似団体平均値とほぼ同数値である。本数値は、年々上昇しており、継続的に接続率の向上に努める。</t>
    <rPh sb="15" eb="16">
      <t>コ</t>
    </rPh>
    <rPh sb="39" eb="43">
      <t>シュウエキコウゾウ</t>
    </rPh>
    <rPh sb="68" eb="70">
      <t>コンゴ</t>
    </rPh>
    <rPh sb="70" eb="73">
      <t>シヨウリョウ</t>
    </rPh>
    <rPh sb="74" eb="76">
      <t>カイテイ</t>
    </rPh>
    <rPh sb="77" eb="79">
      <t>ケントウ</t>
    </rPh>
    <rPh sb="80" eb="84">
      <t>ジシュザイゲン</t>
    </rPh>
    <rPh sb="85" eb="87">
      <t>カクホ</t>
    </rPh>
    <rPh sb="88" eb="89">
      <t>ツト</t>
    </rPh>
    <rPh sb="108" eb="114">
      <t>ミショリケッソンキン</t>
    </rPh>
    <rPh sb="114" eb="116">
      <t>ジタイ</t>
    </rPh>
    <rPh sb="117" eb="119">
      <t>ハッセイ</t>
    </rPh>
    <rPh sb="151" eb="153">
      <t>ヒジョウ</t>
    </rPh>
    <rPh sb="154" eb="155">
      <t>ヒク</t>
    </rPh>
    <rPh sb="156" eb="158">
      <t>スイジュン</t>
    </rPh>
    <rPh sb="196" eb="197">
      <t>タカ</t>
    </rPh>
    <rPh sb="198" eb="200">
      <t>ジョウキョウ</t>
    </rPh>
    <rPh sb="226" eb="227">
      <t>ヒ</t>
    </rPh>
    <rPh sb="228" eb="229">
      <t>ツヅ</t>
    </rPh>
    <rPh sb="250" eb="252">
      <t>ヒジョウ</t>
    </rPh>
    <rPh sb="253" eb="254">
      <t>ヒク</t>
    </rPh>
    <rPh sb="256" eb="258">
      <t>ケイエイ</t>
    </rPh>
    <rPh sb="259" eb="261">
      <t>ヒツヨウ</t>
    </rPh>
    <rPh sb="262" eb="264">
      <t>ケイヒ</t>
    </rPh>
    <rPh sb="265" eb="268">
      <t>シヨウリョウ</t>
    </rPh>
    <rPh sb="269" eb="270">
      <t>マカナ</t>
    </rPh>
    <rPh sb="315" eb="319">
      <t>ルイジダンタイ</t>
    </rPh>
    <rPh sb="320" eb="321">
      <t>クラ</t>
    </rPh>
    <rPh sb="325" eb="326">
      <t>ヒク</t>
    </rPh>
    <rPh sb="328" eb="331">
      <t>ヒヨウメン</t>
    </rPh>
    <rPh sb="333" eb="336">
      <t>コウリツテキ</t>
    </rPh>
    <rPh sb="337" eb="341">
      <t>オスイショリ</t>
    </rPh>
    <rPh sb="350" eb="352">
      <t>ショウワ</t>
    </rPh>
    <rPh sb="354" eb="355">
      <t>ネン</t>
    </rPh>
    <rPh sb="356" eb="360">
      <t>ジギョウチャクシュ</t>
    </rPh>
    <rPh sb="362" eb="364">
      <t>ネンスウ</t>
    </rPh>
    <rPh sb="365" eb="367">
      <t>ケイカ</t>
    </rPh>
    <rPh sb="379" eb="380">
      <t>アタラ</t>
    </rPh>
    <rPh sb="420" eb="422">
      <t>コユウ</t>
    </rPh>
    <rPh sb="423" eb="429">
      <t>オスイショリシセツ</t>
    </rPh>
    <rPh sb="430" eb="432">
      <t>ホユウ</t>
    </rPh>
    <rPh sb="440" eb="442">
      <t>シヒョウ</t>
    </rPh>
    <rPh sb="490" eb="493">
      <t>ケイゾクテキ</t>
    </rPh>
    <phoneticPr fontId="4"/>
  </si>
  <si>
    <t>　本市下水道事業において、令和3年度に中長期の経営計画となる「甲斐市下水道事業経営戦略」を策定した。
　この経営戦略では、令和4年度～13年度の10年間を計画期間として、「計画期間内に使用料単価140円／㎥（税抜）を目指し、早期に使用料改定の検討に着手する」との目標を設定し、「令和5年度中に使用料の改定を検討するとともに、その後も定期的な使用料改定の検討を行っていく」との投資財政計画をまとめた。
　持続的かつ安定的な事業運営を行うためには、自主財源を確保し一般会計繰入金への依存度の軽減が必要であることから、令和4年度に甲斐市公共下水道事業審議会からの意見を踏まえ、事業の現況と課題等を整理し、使用料改定に向けた検討を行う。</t>
    <rPh sb="256" eb="258">
      <t>レイワ</t>
    </rPh>
    <rPh sb="259" eb="261">
      <t>ネンド</t>
    </rPh>
    <rPh sb="262" eb="265">
      <t>カイシ</t>
    </rPh>
    <phoneticPr fontId="4"/>
  </si>
  <si>
    <t xml:space="preserve">　①有形固定資産減価償却率、②管渠老朽化率、③管渠改善率は低い水準である。
　本市の資産は主に管渠であり、固有の汚水処理施設（処理場等）を保有していない。
　管渠については、事業着手が昭和61年であることと、管渠の耐用年数が50年であることを踏まえると、老朽化という段階ではない。
　マンホールポンプについては、更新時期を迎えている施設が多いことから、令和3年度及び令和4年度の2か年で「甲斐市下水道事業ストックマネジメント計画」を策定し、計画的な更新及び改修を検討する。
</t>
    <rPh sb="2" eb="4">
      <t>ユウケイ</t>
    </rPh>
    <rPh sb="8" eb="13">
      <t>ゲンカショウキャクリツ</t>
    </rPh>
    <rPh sb="15" eb="17">
      <t>カンキョ</t>
    </rPh>
    <rPh sb="17" eb="21">
      <t>ロウキュウカリツ</t>
    </rPh>
    <rPh sb="23" eb="25">
      <t>カンキョ</t>
    </rPh>
    <rPh sb="25" eb="27">
      <t>カイゼン</t>
    </rPh>
    <rPh sb="27" eb="28">
      <t>リツ</t>
    </rPh>
    <rPh sb="29" eb="30">
      <t>ヒク</t>
    </rPh>
    <rPh sb="31" eb="33">
      <t>スイジュン</t>
    </rPh>
    <rPh sb="39" eb="40">
      <t>ホン</t>
    </rPh>
    <rPh sb="53" eb="55">
      <t>コユウ</t>
    </rPh>
    <rPh sb="56" eb="62">
      <t>オスイショリシセツ</t>
    </rPh>
    <rPh sb="69" eb="71">
      <t>ホユウ</t>
    </rPh>
    <rPh sb="79" eb="81">
      <t>カンキョ</t>
    </rPh>
    <rPh sb="231" eb="2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</si>
</sst>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31-46DE-A85C-7C126B5E5D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AA31-46DE-A85C-7C126B5E5D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1-4E22-9FD8-492BA1F983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0AE1-4E22-9FD8-492BA1F983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86.98</c:v>
                </c:pt>
                <c:pt idx="4">
                  <c:v>87.15</c:v>
                </c:pt>
              </c:numCache>
            </c:numRef>
          </c:val>
          <c:extLst>
            <c:ext xmlns:c16="http://schemas.microsoft.com/office/drawing/2014/chart" uri="{C3380CC4-5D6E-409C-BE32-E72D297353CC}">
              <c16:uniqueId val="{00000000-FC76-4C52-931A-66DE3B7BBA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FC76-4C52-931A-66DE3B7BBA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101.89</c:v>
                </c:pt>
                <c:pt idx="4">
                  <c:v>100.45</c:v>
                </c:pt>
              </c:numCache>
            </c:numRef>
          </c:val>
          <c:extLst>
            <c:ext xmlns:c16="http://schemas.microsoft.com/office/drawing/2014/chart" uri="{C3380CC4-5D6E-409C-BE32-E72D297353CC}">
              <c16:uniqueId val="{00000000-37DB-4C79-9053-972500DB46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37DB-4C79-9053-972500DB46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2.72</c:v>
                </c:pt>
                <c:pt idx="4">
                  <c:v>5.36</c:v>
                </c:pt>
              </c:numCache>
            </c:numRef>
          </c:val>
          <c:extLst>
            <c:ext xmlns:c16="http://schemas.microsoft.com/office/drawing/2014/chart" uri="{C3380CC4-5D6E-409C-BE32-E72D297353CC}">
              <c16:uniqueId val="{00000000-8A85-4A43-84B1-E613E2341A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8A85-4A43-84B1-E613E2341A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26-4A9A-AE43-A19AFE8B25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8626-4A9A-AE43-A19AFE8B25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A2-4580-AD69-817191275B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92A2-4580-AD69-817191275B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23.71</c:v>
                </c:pt>
                <c:pt idx="4">
                  <c:v>23.69</c:v>
                </c:pt>
              </c:numCache>
            </c:numRef>
          </c:val>
          <c:extLst>
            <c:ext xmlns:c16="http://schemas.microsoft.com/office/drawing/2014/chart" uri="{C3380CC4-5D6E-409C-BE32-E72D297353CC}">
              <c16:uniqueId val="{00000000-6F3D-4179-99BD-9F40F719A9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6F3D-4179-99BD-9F40F719A9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1217.6099999999999</c:v>
                </c:pt>
                <c:pt idx="4">
                  <c:v>863.17</c:v>
                </c:pt>
              </c:numCache>
            </c:numRef>
          </c:val>
          <c:extLst>
            <c:ext xmlns:c16="http://schemas.microsoft.com/office/drawing/2014/chart" uri="{C3380CC4-5D6E-409C-BE32-E72D297353CC}">
              <c16:uniqueId val="{00000000-1288-4C97-8285-0FDD328D03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1288-4C97-8285-0FDD328D03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62.71</c:v>
                </c:pt>
                <c:pt idx="4">
                  <c:v>61.94</c:v>
                </c:pt>
              </c:numCache>
            </c:numRef>
          </c:val>
          <c:extLst>
            <c:ext xmlns:c16="http://schemas.microsoft.com/office/drawing/2014/chart" uri="{C3380CC4-5D6E-409C-BE32-E72D297353CC}">
              <c16:uniqueId val="{00000000-DC97-43EB-8162-D857AB6C7A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DC97-43EB-8162-D857AB6C7A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147.33000000000001</c:v>
                </c:pt>
                <c:pt idx="4">
                  <c:v>150</c:v>
                </c:pt>
              </c:numCache>
            </c:numRef>
          </c:val>
          <c:extLst>
            <c:ext xmlns:c16="http://schemas.microsoft.com/office/drawing/2014/chart" uri="{C3380CC4-5D6E-409C-BE32-E72D297353CC}">
              <c16:uniqueId val="{00000000-E74D-4A1B-AC02-75E3FD7E47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E74D-4A1B-AC02-75E3FD7E47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34" zoomScale="70" zoomScaleNormal="70" workbookViewId="0">
      <selection activeCell="BC37" sqref="BC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甲斐市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5">
        <f>データ!S6</f>
        <v>76343</v>
      </c>
      <c r="AM8" s="45"/>
      <c r="AN8" s="45"/>
      <c r="AO8" s="45"/>
      <c r="AP8" s="45"/>
      <c r="AQ8" s="45"/>
      <c r="AR8" s="45"/>
      <c r="AS8" s="45"/>
      <c r="AT8" s="46">
        <f>データ!T6</f>
        <v>71.95</v>
      </c>
      <c r="AU8" s="46"/>
      <c r="AV8" s="46"/>
      <c r="AW8" s="46"/>
      <c r="AX8" s="46"/>
      <c r="AY8" s="46"/>
      <c r="AZ8" s="46"/>
      <c r="BA8" s="46"/>
      <c r="BB8" s="46">
        <f>データ!U6</f>
        <v>1061.06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57.17</v>
      </c>
      <c r="J10" s="46"/>
      <c r="K10" s="46"/>
      <c r="L10" s="46"/>
      <c r="M10" s="46"/>
      <c r="N10" s="46"/>
      <c r="O10" s="46"/>
      <c r="P10" s="46">
        <f>データ!P6</f>
        <v>78.2</v>
      </c>
      <c r="Q10" s="46"/>
      <c r="R10" s="46"/>
      <c r="S10" s="46"/>
      <c r="T10" s="46"/>
      <c r="U10" s="46"/>
      <c r="V10" s="46"/>
      <c r="W10" s="46">
        <f>データ!Q6</f>
        <v>94.47</v>
      </c>
      <c r="X10" s="46"/>
      <c r="Y10" s="46"/>
      <c r="Z10" s="46"/>
      <c r="AA10" s="46"/>
      <c r="AB10" s="46"/>
      <c r="AC10" s="46"/>
      <c r="AD10" s="45">
        <f>データ!R6</f>
        <v>1705</v>
      </c>
      <c r="AE10" s="45"/>
      <c r="AF10" s="45"/>
      <c r="AG10" s="45"/>
      <c r="AH10" s="45"/>
      <c r="AI10" s="45"/>
      <c r="AJ10" s="45"/>
      <c r="AK10" s="2"/>
      <c r="AL10" s="45">
        <f>データ!V6</f>
        <v>59521</v>
      </c>
      <c r="AM10" s="45"/>
      <c r="AN10" s="45"/>
      <c r="AO10" s="45"/>
      <c r="AP10" s="45"/>
      <c r="AQ10" s="45"/>
      <c r="AR10" s="45"/>
      <c r="AS10" s="45"/>
      <c r="AT10" s="46">
        <f>データ!W6</f>
        <v>12.91</v>
      </c>
      <c r="AU10" s="46"/>
      <c r="AV10" s="46"/>
      <c r="AW10" s="46"/>
      <c r="AX10" s="46"/>
      <c r="AY10" s="46"/>
      <c r="AZ10" s="46"/>
      <c r="BA10" s="46"/>
      <c r="BB10" s="46">
        <f>データ!X6</f>
        <v>4610.46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HihsOfA5SEV0FgUFFwByY5oV9wyJMZ82wCqJVfOxuRlZX4NQWo0PHixc+QGJR3TxAMvbLX8odB8n/ahQh3YhA==" saltValue="0UztFv2b9Z5fhAoxUoFp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192104</v>
      </c>
      <c r="D6" s="19">
        <f t="shared" si="3"/>
        <v>46</v>
      </c>
      <c r="E6" s="19">
        <f t="shared" si="3"/>
        <v>17</v>
      </c>
      <c r="F6" s="19">
        <f t="shared" si="3"/>
        <v>1</v>
      </c>
      <c r="G6" s="19">
        <f t="shared" si="3"/>
        <v>0</v>
      </c>
      <c r="H6" s="19" t="str">
        <f t="shared" si="3"/>
        <v>山梨県　甲斐市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57.17</v>
      </c>
      <c r="P6" s="20">
        <f t="shared" si="3"/>
        <v>78.2</v>
      </c>
      <c r="Q6" s="20">
        <f t="shared" si="3"/>
        <v>94.47</v>
      </c>
      <c r="R6" s="20">
        <f t="shared" si="3"/>
        <v>1705</v>
      </c>
      <c r="S6" s="20">
        <f t="shared" si="3"/>
        <v>76343</v>
      </c>
      <c r="T6" s="20">
        <f t="shared" si="3"/>
        <v>71.95</v>
      </c>
      <c r="U6" s="20">
        <f t="shared" si="3"/>
        <v>1061.06</v>
      </c>
      <c r="V6" s="20">
        <f t="shared" si="3"/>
        <v>59521</v>
      </c>
      <c r="W6" s="20">
        <f t="shared" si="3"/>
        <v>12.91</v>
      </c>
      <c r="X6" s="20">
        <f t="shared" si="3"/>
        <v>4610.46</v>
      </c>
      <c r="Y6" s="21" t="str">
        <f>IF(Y7="",NA(),Y7)</f>
        <v>-</v>
      </c>
      <c r="Z6" s="21" t="str">
        <f t="shared" ref="Z6:AH6" si="4">IF(Z7="",NA(),Z7)</f>
        <v>-</v>
      </c>
      <c r="AA6" s="21" t="str">
        <f t="shared" si="4"/>
        <v>-</v>
      </c>
      <c r="AB6" s="21">
        <f t="shared" si="4"/>
        <v>101.89</v>
      </c>
      <c r="AC6" s="21">
        <f t="shared" si="4"/>
        <v>100.45</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23.71</v>
      </c>
      <c r="AY6" s="21">
        <f t="shared" si="6"/>
        <v>23.69</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1217.6099999999999</v>
      </c>
      <c r="BJ6" s="21">
        <f t="shared" si="7"/>
        <v>863.17</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62.71</v>
      </c>
      <c r="BU6" s="21">
        <f t="shared" si="8"/>
        <v>61.94</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147.33000000000001</v>
      </c>
      <c r="CF6" s="21">
        <f t="shared" si="9"/>
        <v>150</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86.98</v>
      </c>
      <c r="DB6" s="21">
        <f t="shared" si="11"/>
        <v>87.15</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2.72</v>
      </c>
      <c r="DM6" s="21">
        <f t="shared" si="12"/>
        <v>5.36</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192104</v>
      </c>
      <c r="D7" s="23">
        <v>46</v>
      </c>
      <c r="E7" s="23">
        <v>17</v>
      </c>
      <c r="F7" s="23">
        <v>1</v>
      </c>
      <c r="G7" s="23">
        <v>0</v>
      </c>
      <c r="H7" s="23" t="s">
        <v>96</v>
      </c>
      <c r="I7" s="23" t="s">
        <v>97</v>
      </c>
      <c r="J7" s="23" t="s">
        <v>98</v>
      </c>
      <c r="K7" s="23" t="s">
        <v>99</v>
      </c>
      <c r="L7" s="23" t="s">
        <v>100</v>
      </c>
      <c r="M7" s="23" t="s">
        <v>101</v>
      </c>
      <c r="N7" s="24" t="s">
        <v>102</v>
      </c>
      <c r="O7" s="24">
        <v>57.17</v>
      </c>
      <c r="P7" s="24">
        <v>78.2</v>
      </c>
      <c r="Q7" s="24">
        <v>94.47</v>
      </c>
      <c r="R7" s="24">
        <v>1705</v>
      </c>
      <c r="S7" s="24">
        <v>76343</v>
      </c>
      <c r="T7" s="24">
        <v>71.95</v>
      </c>
      <c r="U7" s="24">
        <v>1061.06</v>
      </c>
      <c r="V7" s="24">
        <v>59521</v>
      </c>
      <c r="W7" s="24">
        <v>12.91</v>
      </c>
      <c r="X7" s="24">
        <v>4610.46</v>
      </c>
      <c r="Y7" s="24" t="s">
        <v>102</v>
      </c>
      <c r="Z7" s="24" t="s">
        <v>102</v>
      </c>
      <c r="AA7" s="24" t="s">
        <v>102</v>
      </c>
      <c r="AB7" s="24">
        <v>101.89</v>
      </c>
      <c r="AC7" s="24">
        <v>100.45</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23.71</v>
      </c>
      <c r="AY7" s="24">
        <v>23.69</v>
      </c>
      <c r="AZ7" s="24" t="s">
        <v>102</v>
      </c>
      <c r="BA7" s="24" t="s">
        <v>102</v>
      </c>
      <c r="BB7" s="24" t="s">
        <v>102</v>
      </c>
      <c r="BC7" s="24">
        <v>47.61</v>
      </c>
      <c r="BD7" s="24">
        <v>52.69</v>
      </c>
      <c r="BE7" s="24">
        <v>71.39</v>
      </c>
      <c r="BF7" s="24" t="s">
        <v>102</v>
      </c>
      <c r="BG7" s="24" t="s">
        <v>102</v>
      </c>
      <c r="BH7" s="24" t="s">
        <v>102</v>
      </c>
      <c r="BI7" s="24">
        <v>1217.6099999999999</v>
      </c>
      <c r="BJ7" s="24">
        <v>863.17</v>
      </c>
      <c r="BK7" s="24" t="s">
        <v>102</v>
      </c>
      <c r="BL7" s="24" t="s">
        <v>102</v>
      </c>
      <c r="BM7" s="24" t="s">
        <v>102</v>
      </c>
      <c r="BN7" s="24">
        <v>1092.22</v>
      </c>
      <c r="BO7" s="24">
        <v>998.38</v>
      </c>
      <c r="BP7" s="24">
        <v>669.11</v>
      </c>
      <c r="BQ7" s="24" t="s">
        <v>102</v>
      </c>
      <c r="BR7" s="24" t="s">
        <v>102</v>
      </c>
      <c r="BS7" s="24" t="s">
        <v>102</v>
      </c>
      <c r="BT7" s="24">
        <v>62.71</v>
      </c>
      <c r="BU7" s="24">
        <v>61.94</v>
      </c>
      <c r="BV7" s="24" t="s">
        <v>102</v>
      </c>
      <c r="BW7" s="24" t="s">
        <v>102</v>
      </c>
      <c r="BX7" s="24" t="s">
        <v>102</v>
      </c>
      <c r="BY7" s="24">
        <v>97.53</v>
      </c>
      <c r="BZ7" s="24">
        <v>95.92</v>
      </c>
      <c r="CA7" s="24">
        <v>99.73</v>
      </c>
      <c r="CB7" s="24" t="s">
        <v>102</v>
      </c>
      <c r="CC7" s="24" t="s">
        <v>102</v>
      </c>
      <c r="CD7" s="24" t="s">
        <v>102</v>
      </c>
      <c r="CE7" s="24">
        <v>147.33000000000001</v>
      </c>
      <c r="CF7" s="24">
        <v>150</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86.98</v>
      </c>
      <c r="DB7" s="24">
        <v>87.15</v>
      </c>
      <c r="DC7" s="24" t="s">
        <v>102</v>
      </c>
      <c r="DD7" s="24" t="s">
        <v>102</v>
      </c>
      <c r="DE7" s="24" t="s">
        <v>102</v>
      </c>
      <c r="DF7" s="24">
        <v>85.82</v>
      </c>
      <c r="DG7" s="24">
        <v>85.03</v>
      </c>
      <c r="DH7" s="24">
        <v>95.72</v>
      </c>
      <c r="DI7" s="24" t="s">
        <v>102</v>
      </c>
      <c r="DJ7" s="24" t="s">
        <v>102</v>
      </c>
      <c r="DK7" s="24" t="s">
        <v>102</v>
      </c>
      <c r="DL7" s="24">
        <v>2.72</v>
      </c>
      <c r="DM7" s="24">
        <v>5.36</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0</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松井崇</cp:lastModifiedBy>
  <cp:lastPrinted>2023-02-14T05:52:16Z</cp:lastPrinted>
  <dcterms:created xsi:type="dcterms:W3CDTF">2023-01-12T23:30:23Z</dcterms:created>
  <dcterms:modified xsi:type="dcterms:W3CDTF">2023-02-14T05:55:20Z</dcterms:modified>
  <cp:category/>
</cp:coreProperties>
</file>