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M:\2023年度\4.計画担当\2.下水道事業\00.WIP\1.29〆切）公営企業に係る経営比較分析表（令和４年度）の分析等について（依頼）\"/>
    </mc:Choice>
  </mc:AlternateContent>
  <xr:revisionPtr revIDLastSave="0" documentId="8_{59363796-6A81-49F9-80DE-6FAC063EE9D5}" xr6:coauthVersionLast="47" xr6:coauthVersionMax="47" xr10:uidLastSave="{00000000-0000-0000-0000-000000000000}"/>
  <workbookProtection workbookAlgorithmName="SHA-512" workbookHashValue="T2lzMDPOjiDHKzTzqhe05vUNzkpIiiKErCTB9WERyw3hlUF5WJ79QHz3xCDGcJydJ+2nFjS3MNy39aBfwIBYWw==" workbookSaltValue="MxxP5OwoqbX1uPW9lXS+bw==" workbookSpinCount="100000" lockStructure="1"/>
  <bookViews>
    <workbookView xWindow="28680" yWindow="-120" windowWidth="19440" windowHeight="15000" xr2:uid="{00000000-000D-0000-FFFF-FFFF00000000}"/>
  </bookViews>
  <sheets>
    <sheet name="法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N85" i="4" s="1"/>
  <c r="EC6" i="5"/>
  <c r="EB6" i="5"/>
  <c r="EA6" i="5"/>
  <c r="DZ6" i="5"/>
  <c r="DY6" i="5"/>
  <c r="DX6" i="5"/>
  <c r="DW6" i="5"/>
  <c r="DV6" i="5"/>
  <c r="DU6" i="5"/>
  <c r="DT6" i="5"/>
  <c r="DS6" i="5"/>
  <c r="M85" i="4" s="1"/>
  <c r="DR6" i="5"/>
  <c r="DQ6" i="5"/>
  <c r="DP6" i="5"/>
  <c r="DO6" i="5"/>
  <c r="DN6" i="5"/>
  <c r="DM6" i="5"/>
  <c r="DL6" i="5"/>
  <c r="DK6" i="5"/>
  <c r="DJ6" i="5"/>
  <c r="DI6" i="5"/>
  <c r="DH6" i="5"/>
  <c r="L85" i="4" s="1"/>
  <c r="DG6" i="5"/>
  <c r="DF6" i="5"/>
  <c r="DE6" i="5"/>
  <c r="DD6" i="5"/>
  <c r="DC6" i="5"/>
  <c r="DB6" i="5"/>
  <c r="DA6" i="5"/>
  <c r="CZ6" i="5"/>
  <c r="CY6" i="5"/>
  <c r="CX6" i="5"/>
  <c r="CW6" i="5"/>
  <c r="K85" i="4" s="1"/>
  <c r="CV6" i="5"/>
  <c r="CU6" i="5"/>
  <c r="CT6" i="5"/>
  <c r="CS6" i="5"/>
  <c r="CR6" i="5"/>
  <c r="CQ6" i="5"/>
  <c r="CP6" i="5"/>
  <c r="CO6" i="5"/>
  <c r="CN6" i="5"/>
  <c r="CM6" i="5"/>
  <c r="CL6" i="5"/>
  <c r="J85" i="4" s="1"/>
  <c r="CK6" i="5"/>
  <c r="CJ6" i="5"/>
  <c r="CI6" i="5"/>
  <c r="CH6" i="5"/>
  <c r="CG6" i="5"/>
  <c r="CF6" i="5"/>
  <c r="CE6" i="5"/>
  <c r="CD6" i="5"/>
  <c r="CC6" i="5"/>
  <c r="CB6" i="5"/>
  <c r="CA6" i="5"/>
  <c r="I85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F85" i="4" s="1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AL10" i="4" s="1"/>
  <c r="U6" i="5"/>
  <c r="BB8" i="4" s="1"/>
  <c r="T6" i="5"/>
  <c r="AT8" i="4" s="1"/>
  <c r="S6" i="5"/>
  <c r="AL8" i="4" s="1"/>
  <c r="R6" i="5"/>
  <c r="AD10" i="4" s="1"/>
  <c r="Q6" i="5"/>
  <c r="W10" i="4" s="1"/>
  <c r="P6" i="5"/>
  <c r="O6" i="5"/>
  <c r="I10" i="4" s="1"/>
  <c r="N6" i="5"/>
  <c r="B10" i="4" s="1"/>
  <c r="M6" i="5"/>
  <c r="AD8" i="4" s="1"/>
  <c r="L6" i="5"/>
  <c r="K6" i="5"/>
  <c r="J6" i="5"/>
  <c r="I8" i="4" s="1"/>
  <c r="I6" i="5"/>
  <c r="B8" i="4" s="1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H85" i="4"/>
  <c r="G85" i="4"/>
  <c r="E85" i="4"/>
  <c r="BB10" i="4"/>
  <c r="AT10" i="4"/>
  <c r="P10" i="4"/>
  <c r="W8" i="4"/>
  <c r="P8" i="4"/>
  <c r="B6" i="4"/>
</calcChain>
</file>

<file path=xl/sharedStrings.xml><?xml version="1.0" encoding="utf-8"?>
<sst xmlns="http://schemas.openxmlformats.org/spreadsheetml/2006/main" count="257" uniqueCount="116">
  <si>
    <t>経営比較分析表（令和4年度決算）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</si>
  <si>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</si>
  <si>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</si>
  <si>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</si>
  <si>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</si>
  <si>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</si>
  <si>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</si>
  <si>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</si>
  <si>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</si>
  <si>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</si>
  <si>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</si>
  <si>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</si>
  <si>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</si>
  <si>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</si>
  <si>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</si>
  <si>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</si>
  <si>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</si>
  <si>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</si>
  <si>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</si>
  <si>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</si>
  <si>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</si>
  <si>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</si>
  <si>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</si>
  <si>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令和4年度全国平均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</si>
  <si>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</si>
  <si>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</si>
  <si>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</si>
  <si>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</si>
  <si>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</si>
  <si>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</si>
  <si>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</si>
  <si>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</si>
  <si>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</si>
  <si>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</si>
  <si>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</si>
  <si>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</si>
  <si>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</si>
  <si>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</si>
  <si>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</si>
  <si>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</si>
  <si>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</si>
  <si>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</si>
  <si>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</si>
  <si>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</si>
  <si>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</si>
  <si>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</si>
  <si>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</si>
  <si>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</si>
  <si>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</si>
  <si>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</si>
  <si>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</si>
  <si>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</si>
  <si>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</si>
  <si>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</si>
  <si>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</si>
  <si>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</si>
  <si>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</si>
  <si>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</si>
  <si>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</si>
  <si>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</si>
  <si>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</si>
  <si>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</si>
  <si>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</si>
  <si>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</si>
  <si>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</si>
  <si>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</si>
  <si>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</si>
  <si>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</si>
  <si>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</si>
  <si>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</si>
  <si>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</si>
  <si>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</si>
  <si>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</si>
  <si>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</si>
  <si>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</si>
  <si>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</si>
  <si>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</si>
  <si>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</si>
  <si>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</si>
  <si>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</si>
  <si>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</si>
  <si>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</si>
  <si>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</si>
  <si>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</si>
  <si>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</si>
  <si>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</si>
  <si>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</si>
  <si>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</si>
  <si>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</si>
  <si>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</si>
  <si>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</si>
  <si>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</si>
  <si>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</si>
  <si>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</si>
  <si>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</si>
  <si>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</si>
  <si>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山梨県　南アルプス市</t>
  </si>
  <si>
    <t>法適用</t>
  </si>
  <si>
    <t>下水道事業</t>
  </si>
  <si>
    <t>公共下水道</t>
  </si>
  <si>
    <t>Bd2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</si>
  <si>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</si>
  <si>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</si>
  <si>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</si>
  <si>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</si>
  <si>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</si>
  <si>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</si>
  <si>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</si>
  <si>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</si>
  <si>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</si>
  <si>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</si>
  <si>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</si>
  <si>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</si>
  <si>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本市の普及率は未だに約57％の状況であり、平成27年度に策定したアクションプランに基づき整備を進めている。
　現在は、一般会計繰入金に大きく依存した経営であり、将来にわたって安定的に下水道事業を継続していくために、経営状況や資産の状況を正確に把握し、経営基盤の計画的な強化と財政マネジメントの向上（受益者負担の適正な使用料水準等の確保）に取り組み、下水道事業の健全運営に向けた経営改善が必要である。
　特に、公営企業の大原則である「独立採算の原則」に基づき、下水道使用料による自立経営を目指し、使用料の見直しに取り組んでいる。</t>
    <rPh sb="22" eb="24">
      <t>ヘイセイ</t>
    </rPh>
    <rPh sb="26" eb="28">
      <t>ネンド</t>
    </rPh>
    <rPh sb="113" eb="115">
      <t>シサン</t>
    </rPh>
    <rPh sb="116" eb="118">
      <t>ジョウキョウ</t>
    </rPh>
    <rPh sb="119" eb="121">
      <t>セイカク</t>
    </rPh>
    <rPh sb="122" eb="124">
      <t>ハアク</t>
    </rPh>
    <rPh sb="126" eb="128">
      <t>ケイエイ</t>
    </rPh>
    <rPh sb="128" eb="130">
      <t>キバン</t>
    </rPh>
    <rPh sb="131" eb="134">
      <t>ケイカクテキ</t>
    </rPh>
    <rPh sb="135" eb="137">
      <t>キョウカ</t>
    </rPh>
    <rPh sb="138" eb="140">
      <t>ザイセイ</t>
    </rPh>
    <rPh sb="147" eb="149">
      <t>コウジョウ</t>
    </rPh>
    <rPh sb="175" eb="178">
      <t>ゲスイドウ</t>
    </rPh>
    <rPh sb="178" eb="180">
      <t>ジギョウ</t>
    </rPh>
    <rPh sb="181" eb="183">
      <t>ケンゼン</t>
    </rPh>
    <rPh sb="183" eb="185">
      <t>ウンエイ</t>
    </rPh>
    <rPh sb="186" eb="187">
      <t>ム</t>
    </rPh>
    <rPh sb="189" eb="191">
      <t>ケイエイ</t>
    </rPh>
    <rPh sb="191" eb="193">
      <t>カイゼン</t>
    </rPh>
    <rPh sb="194" eb="196">
      <t>ヒツヨウ</t>
    </rPh>
    <rPh sb="202" eb="203">
      <t>トク</t>
    </rPh>
    <rPh sb="205" eb="207">
      <t>コウエイ</t>
    </rPh>
    <rPh sb="207" eb="209">
      <t>キギョウ</t>
    </rPh>
    <rPh sb="210" eb="213">
      <t>ダイゲンソク</t>
    </rPh>
    <rPh sb="217" eb="219">
      <t>ドクリツ</t>
    </rPh>
    <rPh sb="219" eb="221">
      <t>サイサン</t>
    </rPh>
    <rPh sb="222" eb="224">
      <t>ゲンソク</t>
    </rPh>
    <rPh sb="256" eb="257">
      <t>ト</t>
    </rPh>
    <rPh sb="258" eb="259">
      <t>ク</t>
    </rPh>
    <phoneticPr fontId="4"/>
  </si>
  <si>
    <t>①経営収支比率（収益で費用を賄えている割合）
　前年度より14.2ポイント増加し、単年収支が黒字である100％を初めて超え、全国平均値を初めて上回ったが、類似団体平均値は下回っており、増加理由も他会計補助金が大幅増によるものであり、経営改善は必要である。
②累積欠損金比率（営業収益に対する累積欠損金の割合）
　前年度より33.83ポイント減少したが、類似団体及び全国平均値を大きく上回っている。使用料収入が少ないことが要因の一つであるため、適正な使用料収入とする必要がある。
③流動比率（短期的な債務に対する支払能力）
　前年度より3.06ポイント増加したものの、類似団体及び全国平均値を大きく下回っている。1年以内に支払うべき債務に対し、支払うことができる現金等が不足しており、支払能力を高めるための経営改善を図る必要がある。
④企業債残高対事業規模比率（使用料収入に対する企業債残高割合）
　前年度から133.92ポイント減少したのは、企業債残高が減少したためである。それでも類似団体及び全国平均値を上回っており、使用料収入に対して企業債残高の割合が高いため、適正な使用料金改定が必要である。
⑤経費回収率（経費を使用料で賄えているかの指標）
　前年度より0.13ポイント微増したが、類似団体及び全国平均値を大きく下回っている。使用料で回収すべき汚水処理費を約6割弱程度しか賄えていない状況であるため、使用料の見直しが不可避な状況となっている。
⑥汚水処理原価（汚水処理に要した費用）
　前年度より0.5円減少し、全国平均は超過しているが、類似団体平均よりは安価になっている。年々減少しているのは、企業債残高の圧縮に伴い、支払利息等の費用が減少しているためである。
⑧水洗化率（処理区域内人口で実際に下水道に接続している人口の割合）
　前年度より0.16ポイント増加し、類似団体平均値をやや上回っているが、全国平均を下回っており、今後も100％を目指し取り組みを進める。</t>
    <rPh sb="1" eb="3">
      <t>ケイエイ</t>
    </rPh>
    <rPh sb="3" eb="5">
      <t>シュウシ</t>
    </rPh>
    <rPh sb="5" eb="7">
      <t>ヒリツ</t>
    </rPh>
    <rPh sb="19" eb="21">
      <t>ワリアイ</t>
    </rPh>
    <rPh sb="24" eb="27">
      <t>ゼンネンド</t>
    </rPh>
    <rPh sb="37" eb="39">
      <t>ゾウカ</t>
    </rPh>
    <rPh sb="41" eb="45">
      <t>タンネンシュウシ</t>
    </rPh>
    <rPh sb="46" eb="48">
      <t>クロジ</t>
    </rPh>
    <rPh sb="56" eb="57">
      <t>ハジ</t>
    </rPh>
    <rPh sb="59" eb="60">
      <t>コ</t>
    </rPh>
    <rPh sb="92" eb="94">
      <t>ゾウカ</t>
    </rPh>
    <rPh sb="94" eb="96">
      <t>リユウ</t>
    </rPh>
    <rPh sb="116" eb="120">
      <t>ケイエイカイゼン</t>
    </rPh>
    <rPh sb="121" eb="123">
      <t>ヒツヨウ</t>
    </rPh>
    <rPh sb="129" eb="131">
      <t>ルイセキ</t>
    </rPh>
    <rPh sb="131" eb="133">
      <t>ケッソン</t>
    </rPh>
    <rPh sb="133" eb="134">
      <t>キン</t>
    </rPh>
    <rPh sb="134" eb="136">
      <t>ヒリツ</t>
    </rPh>
    <rPh sb="137" eb="139">
      <t>エイギョウ</t>
    </rPh>
    <rPh sb="139" eb="141">
      <t>シュウエキ</t>
    </rPh>
    <rPh sb="142" eb="143">
      <t>タイ</t>
    </rPh>
    <rPh sb="145" eb="147">
      <t>ルイセキ</t>
    </rPh>
    <rPh sb="147" eb="149">
      <t>ケッソン</t>
    </rPh>
    <rPh sb="149" eb="150">
      <t>キン</t>
    </rPh>
    <rPh sb="151" eb="153">
      <t>ワリアイ</t>
    </rPh>
    <rPh sb="156" eb="159">
      <t>ゼンネンド</t>
    </rPh>
    <rPh sb="170" eb="172">
      <t>ゲンショウ</t>
    </rPh>
    <rPh sb="187" eb="188">
      <t>オオ</t>
    </rPh>
    <rPh sb="190" eb="192">
      <t>ウワマワ</t>
    </rPh>
    <rPh sb="197" eb="200">
      <t>シヨウリョウ</t>
    </rPh>
    <rPh sb="200" eb="202">
      <t>シュウニュウ</t>
    </rPh>
    <rPh sb="203" eb="204">
      <t>スク</t>
    </rPh>
    <rPh sb="209" eb="211">
      <t>ヨウイン</t>
    </rPh>
    <rPh sb="212" eb="213">
      <t>ヒト</t>
    </rPh>
    <rPh sb="220" eb="222">
      <t>テキセイ</t>
    </rPh>
    <rPh sb="223" eb="226">
      <t>シヨウリョウ</t>
    </rPh>
    <rPh sb="226" eb="228">
      <t>シュウニュウ</t>
    </rPh>
    <rPh sb="239" eb="241">
      <t>リュウドウ</t>
    </rPh>
    <rPh sb="241" eb="243">
      <t>ヒリツ</t>
    </rPh>
    <rPh sb="287" eb="288">
      <t>オヨ</t>
    </rPh>
    <rPh sb="289" eb="291">
      <t>ゼンコク</t>
    </rPh>
    <rPh sb="294" eb="295">
      <t>オオ</t>
    </rPh>
    <rPh sb="305" eb="306">
      <t>ネン</t>
    </rPh>
    <rPh sb="306" eb="308">
      <t>イナイ</t>
    </rPh>
    <rPh sb="309" eb="311">
      <t>シハラ</t>
    </rPh>
    <rPh sb="314" eb="316">
      <t>サイム</t>
    </rPh>
    <rPh sb="317" eb="318">
      <t>タイ</t>
    </rPh>
    <rPh sb="320" eb="322">
      <t>シハラ</t>
    </rPh>
    <rPh sb="329" eb="331">
      <t>ゲンキン</t>
    </rPh>
    <rPh sb="331" eb="332">
      <t>トウ</t>
    </rPh>
    <rPh sb="333" eb="335">
      <t>フソク</t>
    </rPh>
    <rPh sb="340" eb="342">
      <t>シハライ</t>
    </rPh>
    <rPh sb="342" eb="344">
      <t>ノウリョク</t>
    </rPh>
    <rPh sb="345" eb="346">
      <t>タカ</t>
    </rPh>
    <rPh sb="351" eb="353">
      <t>ケイエイ</t>
    </rPh>
    <rPh sb="353" eb="355">
      <t>カイゼン</t>
    </rPh>
    <rPh sb="356" eb="357">
      <t>ハカ</t>
    </rPh>
    <rPh sb="358" eb="360">
      <t>ヒツヨウ</t>
    </rPh>
    <rPh sb="366" eb="368">
      <t>キギョウ</t>
    </rPh>
    <rPh sb="368" eb="369">
      <t>サイ</t>
    </rPh>
    <rPh sb="369" eb="371">
      <t>ザンダカ</t>
    </rPh>
    <rPh sb="371" eb="372">
      <t>タイ</t>
    </rPh>
    <rPh sb="372" eb="374">
      <t>ジギョウ</t>
    </rPh>
    <rPh sb="374" eb="376">
      <t>キボ</t>
    </rPh>
    <rPh sb="376" eb="378">
      <t>ヒリツ</t>
    </rPh>
    <rPh sb="414" eb="416">
      <t>ゲンショウ</t>
    </rPh>
    <rPh sb="444" eb="445">
      <t>オヨ</t>
    </rPh>
    <rPh sb="446" eb="448">
      <t>ゼンコク</t>
    </rPh>
    <rPh sb="451" eb="452">
      <t>オオ</t>
    </rPh>
    <rPh sb="457" eb="460">
      <t>シヨウリョウ</t>
    </rPh>
    <rPh sb="460" eb="462">
      <t>シュウニュウ</t>
    </rPh>
    <rPh sb="463" eb="464">
      <t>タイ</t>
    </rPh>
    <rPh sb="466" eb="468">
      <t>キギョウ</t>
    </rPh>
    <rPh sb="468" eb="469">
      <t>サイ</t>
    </rPh>
    <rPh sb="469" eb="471">
      <t>ザンダカ</t>
    </rPh>
    <rPh sb="472" eb="474">
      <t>ワリアイ</t>
    </rPh>
    <rPh sb="475" eb="476">
      <t>タカ</t>
    </rPh>
    <rPh sb="498" eb="500">
      <t>ケイヒ</t>
    </rPh>
    <rPh sb="546" eb="547">
      <t>オヨ</t>
    </rPh>
    <rPh sb="548" eb="550">
      <t>ゼンコク</t>
    </rPh>
    <rPh sb="550" eb="552">
      <t>ヘイキン</t>
    </rPh>
    <rPh sb="557" eb="558">
      <t>シタ</t>
    </rPh>
    <rPh sb="564" eb="567">
      <t>シヨウリョウ</t>
    </rPh>
    <rPh sb="568" eb="570">
      <t>カイシュウ</t>
    </rPh>
    <rPh sb="573" eb="575">
      <t>オスイ</t>
    </rPh>
    <rPh sb="575" eb="577">
      <t>ショリ</t>
    </rPh>
    <rPh sb="577" eb="578">
      <t>ヒ</t>
    </rPh>
    <rPh sb="579" eb="581">
      <t>ハンブン</t>
    </rPh>
    <rPh sb="581" eb="582">
      <t>ヤク</t>
    </rPh>
    <rPh sb="583" eb="584">
      <t>ワリ</t>
    </rPh>
    <rPh sb="584" eb="585">
      <t>ジャク</t>
    </rPh>
    <rPh sb="587" eb="588">
      <t>マカナ</t>
    </rPh>
    <rPh sb="593" eb="595">
      <t>ジョウキョウ</t>
    </rPh>
    <rPh sb="602" eb="605">
      <t>シヨウリョウ</t>
    </rPh>
    <rPh sb="605" eb="607">
      <t>ミナオ</t>
    </rPh>
    <rPh sb="609" eb="612">
      <t>フカヒ</t>
    </rPh>
    <rPh sb="613" eb="615">
      <t>ジョウキョウ</t>
    </rPh>
    <rPh sb="624" eb="626">
      <t>オスイ</t>
    </rPh>
    <rPh sb="626" eb="628">
      <t>ショリ</t>
    </rPh>
    <rPh sb="628" eb="630">
      <t>ゲンカ</t>
    </rPh>
    <rPh sb="647" eb="650">
      <t>ゼンネンド</t>
    </rPh>
    <rPh sb="655" eb="656">
      <t>エン</t>
    </rPh>
    <rPh sb="656" eb="658">
      <t>ゲンショウ</t>
    </rPh>
    <rPh sb="663" eb="665">
      <t>チョウカ</t>
    </rPh>
    <rPh sb="671" eb="673">
      <t>ゼンコク</t>
    </rPh>
    <rPh sb="677" eb="679">
      <t>ヘイキン</t>
    </rPh>
    <rPh sb="680" eb="682">
      <t>アンカ</t>
    </rPh>
    <rPh sb="734" eb="736">
      <t>スイセン</t>
    </rPh>
    <rPh sb="736" eb="737">
      <t>カ</t>
    </rPh>
    <rPh sb="737" eb="740">
      <t>スイセンカ</t>
    </rPh>
    <rPh sb="740" eb="741">
      <t>リツ</t>
    </rPh>
    <rPh sb="742" eb="749">
      <t>ショリクイキナイジンコウ</t>
    </rPh>
    <rPh sb="771" eb="774">
      <t>ゼンネンド</t>
    </rPh>
    <rPh sb="784" eb="786">
      <t>ゾウカ</t>
    </rPh>
    <phoneticPr fontId="4"/>
  </si>
  <si>
    <t>①有形固定資産減価償却率（資産の老朽化度合を示す）
　前年度から0.89ポイント増加し、全国平均は下回っているものの、類似団体平均値を上回っており、資産の老朽化度合が類似団体より高い状況である。
②管渠老朽化率（管渠の老朽化度合を示す）
　法定耐用年数を経過した管渠はなく、0%となっている。
③管渠改善率（更新した管渠延長の割合を示す）
　更新した管渠がないため、0%となっている。
　本市の下水道事業は、平成5年の供用開始から31年が経過している。下水道施設や管渠の耐用年数（概ね50年）を経過した施設や管渠は存在していない状況であるが、これからの耐用年数経過に備えて、適切な点検・維持管理を行いながら長寿命化に取り組み、更新時期を推測し、改築等の財源の確保を図っていく必要がある。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rPh sb="27" eb="30">
      <t>ゼンネンド</t>
    </rPh>
    <rPh sb="40" eb="42">
      <t>ゾウカ</t>
    </rPh>
    <rPh sb="44" eb="46">
      <t>ゼンコク</t>
    </rPh>
    <rPh sb="46" eb="48">
      <t>ヘイキン</t>
    </rPh>
    <rPh sb="49" eb="51">
      <t>シタマワ</t>
    </rPh>
    <rPh sb="59" eb="66">
      <t>ルイジダンタイヘイキンチ</t>
    </rPh>
    <rPh sb="67" eb="69">
      <t>ウワマワ</t>
    </rPh>
    <rPh sb="74" eb="76">
      <t>シサン</t>
    </rPh>
    <rPh sb="77" eb="80">
      <t>ロウキュウカ</t>
    </rPh>
    <rPh sb="80" eb="82">
      <t>ドア</t>
    </rPh>
    <rPh sb="83" eb="85">
      <t>ルイジ</t>
    </rPh>
    <rPh sb="85" eb="87">
      <t>ダンタイ</t>
    </rPh>
    <rPh sb="89" eb="90">
      <t>タカ</t>
    </rPh>
    <rPh sb="91" eb="93">
      <t>ジョウキョウ</t>
    </rPh>
    <rPh sb="120" eb="122">
      <t>ホウテイ</t>
    </rPh>
    <rPh sb="122" eb="126">
      <t>タイヨウネンスウ</t>
    </rPh>
    <rPh sb="127" eb="129">
      <t>ケイカ</t>
    </rPh>
    <rPh sb="166" eb="167">
      <t>シメ</t>
    </rPh>
    <rPh sb="309" eb="310">
      <t>ト</t>
    </rPh>
    <rPh sb="311" eb="312">
      <t>ク</t>
    </rPh>
    <rPh sb="324" eb="326">
      <t>コウシンヒツヨウ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</si>
</sst>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8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9.5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2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17" fillId="0" borderId="6" xfId="0" applyFont="1" applyBorder="1" applyAlignment="1" applyProtection="1">
      <alignment horizontal="left" vertical="top" wrapText="1"/>
      <protection locked="0"/>
    </xf>
    <xf numFmtId="0" fontId="17" fillId="0" borderId="0" xfId="0" applyFont="1" applyAlignment="1" applyProtection="1">
      <alignment horizontal="left" vertical="top" wrapText="1"/>
      <protection locked="0"/>
    </xf>
    <xf numFmtId="0" fontId="17" fillId="0" borderId="7" xfId="0" applyFont="1" applyBorder="1" applyAlignment="1" applyProtection="1">
      <alignment horizontal="left" vertical="top" wrapText="1"/>
      <protection locked="0"/>
    </xf>
    <xf numFmtId="0" fontId="17" fillId="0" borderId="8" xfId="0" applyFont="1" applyBorder="1" applyAlignment="1" applyProtection="1">
      <alignment horizontal="left" vertical="top" wrapText="1"/>
      <protection locked="0"/>
    </xf>
    <xf numFmtId="0" fontId="17" fillId="0" borderId="1" xfId="0" applyFont="1" applyBorder="1" applyAlignment="1" applyProtection="1">
      <alignment horizontal="left" vertical="top" wrapText="1"/>
      <protection locked="0"/>
    </xf>
    <xf numFmtId="0" fontId="17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5" fillId="0" borderId="6" xfId="0" applyFont="1" applyBorder="1" applyAlignment="1" applyProtection="1">
      <alignment horizontal="left" vertical="top" wrapText="1" shrinkToFit="1"/>
      <protection locked="0"/>
    </xf>
    <xf numFmtId="0" fontId="15" fillId="0" borderId="0" xfId="0" applyFont="1" applyAlignment="1" applyProtection="1">
      <alignment horizontal="left" vertical="top" wrapText="1" shrinkToFit="1"/>
      <protection locked="0"/>
    </xf>
    <xf numFmtId="0" fontId="15" fillId="0" borderId="7" xfId="0" applyFont="1" applyBorder="1" applyAlignment="1" applyProtection="1">
      <alignment horizontal="left" vertical="top" wrapText="1" shrinkToFit="1"/>
      <protection locked="0"/>
    </xf>
    <xf numFmtId="0" fontId="15" fillId="0" borderId="8" xfId="0" applyFont="1" applyBorder="1" applyAlignment="1" applyProtection="1">
      <alignment horizontal="left" vertical="top" wrapText="1" shrinkToFit="1"/>
      <protection locked="0"/>
    </xf>
    <xf numFmtId="0" fontId="15" fillId="0" borderId="1" xfId="0" applyFont="1" applyBorder="1" applyAlignment="1" applyProtection="1">
      <alignment horizontal="left" vertical="top" wrapText="1" shrinkToFit="1"/>
      <protection locked="0"/>
    </xf>
    <xf numFmtId="0" fontId="15" fillId="0" borderId="9" xfId="0" applyFont="1" applyBorder="1" applyAlignment="1" applyProtection="1">
      <alignment horizontal="left" vertical="top" wrapText="1" shrinkToFit="1"/>
      <protection locked="0"/>
    </xf>
    <xf numFmtId="0" fontId="5" fillId="0" borderId="4" xfId="0" applyFont="1" applyBorder="1" applyAlignment="1">
      <alignment horizontal="left" vertical="center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6" fillId="0" borderId="6" xfId="0" applyFont="1" applyBorder="1" applyAlignment="1" applyProtection="1">
      <alignment horizontal="left" vertical="top" wrapText="1" shrinkToFit="1"/>
      <protection locked="0"/>
    </xf>
    <xf numFmtId="0" fontId="16" fillId="0" borderId="0" xfId="0" applyFont="1" applyAlignment="1" applyProtection="1">
      <alignment horizontal="left" vertical="top" wrapText="1" shrinkToFit="1"/>
      <protection locked="0"/>
    </xf>
    <xf numFmtId="0" fontId="16" fillId="0" borderId="7" xfId="0" applyFont="1" applyBorder="1" applyAlignment="1" applyProtection="1">
      <alignment horizontal="left" vertical="top" wrapText="1" shrinkToFit="1"/>
      <protection locked="0"/>
    </xf>
    <xf numFmtId="0" fontId="16" fillId="0" borderId="8" xfId="0" applyFont="1" applyBorder="1" applyAlignment="1" applyProtection="1">
      <alignment horizontal="left" vertical="top" wrapText="1" shrinkToFit="1"/>
      <protection locked="0"/>
    </xf>
    <xf numFmtId="0" fontId="16" fillId="0" borderId="1" xfId="0" applyFont="1" applyBorder="1" applyAlignment="1" applyProtection="1">
      <alignment horizontal="left" vertical="top" wrapText="1" shrinkToFit="1"/>
      <protection locked="0"/>
    </xf>
    <xf numFmtId="0" fontId="16" fillId="0" borderId="9" xfId="0" applyFont="1" applyBorder="1" applyAlignment="1" applyProtection="1">
      <alignment horizontal="left" vertical="top" wrapText="1" shrinkToFit="1"/>
      <protection locked="0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2.16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3A-4C3D-A37B-FB05636E21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0.12</c:v>
                </c:pt>
                <c:pt idx="2">
                  <c:v>0.15</c:v>
                </c:pt>
                <c:pt idx="3">
                  <c:v>0.06</c:v>
                </c:pt>
                <c:pt idx="4">
                  <c:v>0.09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3A-4C3D-A37B-FB05636E21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A1-49A8-8DE1-449FF7888F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61.4</c:v>
                </c:pt>
                <c:pt idx="2">
                  <c:v>61.51</c:v>
                </c:pt>
                <c:pt idx="3">
                  <c:v>51.2</c:v>
                </c:pt>
                <c:pt idx="4">
                  <c:v>57.32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A1-49A8-8DE1-449FF7888F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88.76</c:v>
                </c:pt>
                <c:pt idx="2">
                  <c:v>90.56</c:v>
                </c:pt>
                <c:pt idx="3">
                  <c:v>87.41</c:v>
                </c:pt>
                <c:pt idx="4">
                  <c:v>87.57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73-4D68-A0AD-C512442677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86.28</c:v>
                </c:pt>
                <c:pt idx="2">
                  <c:v>85.82</c:v>
                </c:pt>
                <c:pt idx="3">
                  <c:v>85.03</c:v>
                </c:pt>
                <c:pt idx="4">
                  <c:v>85.96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73-4D68-A0AD-C512442677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63.17</c:v>
                </c:pt>
                <c:pt idx="2">
                  <c:v>95.63</c:v>
                </c:pt>
                <c:pt idx="3">
                  <c:v>92.95</c:v>
                </c:pt>
                <c:pt idx="4">
                  <c:v>107.15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E4-4831-AFA9-AADA5F714C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107.15</c:v>
                </c:pt>
                <c:pt idx="2">
                  <c:v>109.91</c:v>
                </c:pt>
                <c:pt idx="3">
                  <c:v>108.61</c:v>
                </c:pt>
                <c:pt idx="4">
                  <c:v>109.58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4E4-4831-AFA9-AADA5F714C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30.32</c:v>
                </c:pt>
                <c:pt idx="2">
                  <c:v>31.3</c:v>
                </c:pt>
                <c:pt idx="3">
                  <c:v>32.020000000000003</c:v>
                </c:pt>
                <c:pt idx="4">
                  <c:v>32.909999999999997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B1-42FC-9D61-D1A899C7B0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17.239999999999998</c:v>
                </c:pt>
                <c:pt idx="2">
                  <c:v>15.29</c:v>
                </c:pt>
                <c:pt idx="3">
                  <c:v>17.809999999999999</c:v>
                </c:pt>
                <c:pt idx="4">
                  <c:v>19.96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B1-42FC-9D61-D1A899C7B0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 formatCode="#,##0.00;&quot;△&quot;#,##0.00;&quot;-&quot;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94-4894-884A-A9D4758113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0.11</c:v>
                </c:pt>
                <c:pt idx="2">
                  <c:v>0.11</c:v>
                </c:pt>
                <c:pt idx="3">
                  <c:v>0.64</c:v>
                </c:pt>
                <c:pt idx="4">
                  <c:v>0.83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894-4894-884A-A9D4758113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データ!$AJ$6:$AN$6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166.4</c:v>
                </c:pt>
                <c:pt idx="2">
                  <c:v>29.75</c:v>
                </c:pt>
                <c:pt idx="3">
                  <c:v>62.32</c:v>
                </c:pt>
                <c:pt idx="4">
                  <c:v>28.49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B6-4D0A-99CC-8A3AC636A1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15.68</c:v>
                </c:pt>
                <c:pt idx="2">
                  <c:v>9.42</c:v>
                </c:pt>
                <c:pt idx="3">
                  <c:v>11.49</c:v>
                </c:pt>
                <c:pt idx="4">
                  <c:v>5.35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9B6-4D0A-99CC-8A3AC636A1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32.049999999999997</c:v>
                </c:pt>
                <c:pt idx="2">
                  <c:v>27.45</c:v>
                </c:pt>
                <c:pt idx="3">
                  <c:v>30.51</c:v>
                </c:pt>
                <c:pt idx="4">
                  <c:v>46.8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C2-4480-B98F-B1EA325270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46.82</c:v>
                </c:pt>
                <c:pt idx="2">
                  <c:v>47.61</c:v>
                </c:pt>
                <c:pt idx="3">
                  <c:v>52.69</c:v>
                </c:pt>
                <c:pt idx="4">
                  <c:v>59.45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C2-4480-B98F-B1EA325270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4346.63</c:v>
                </c:pt>
                <c:pt idx="2">
                  <c:v>2364.75</c:v>
                </c:pt>
                <c:pt idx="3">
                  <c:v>1181.8900000000001</c:v>
                </c:pt>
                <c:pt idx="4">
                  <c:v>1047.97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02-4D0E-8278-195329354A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1028.05</c:v>
                </c:pt>
                <c:pt idx="2">
                  <c:v>1092.22</c:v>
                </c:pt>
                <c:pt idx="3">
                  <c:v>998.38</c:v>
                </c:pt>
                <c:pt idx="4">
                  <c:v>925.32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02-4D0E-8278-195329354A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54.48</c:v>
                </c:pt>
                <c:pt idx="2">
                  <c:v>56.78</c:v>
                </c:pt>
                <c:pt idx="3">
                  <c:v>57</c:v>
                </c:pt>
                <c:pt idx="4">
                  <c:v>57.13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DA-4F60-BF8F-E5E8558973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94.73</c:v>
                </c:pt>
                <c:pt idx="2">
                  <c:v>97.53</c:v>
                </c:pt>
                <c:pt idx="3">
                  <c:v>95.92</c:v>
                </c:pt>
                <c:pt idx="4">
                  <c:v>96.98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6DA-4F60-BF8F-E5E8558973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158.41999999999999</c:v>
                </c:pt>
                <c:pt idx="2">
                  <c:v>151.25</c:v>
                </c:pt>
                <c:pt idx="3">
                  <c:v>150.49</c:v>
                </c:pt>
                <c:pt idx="4">
                  <c:v>150.44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38-478E-B5E1-362124B9AE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160.91</c:v>
                </c:pt>
                <c:pt idx="2">
                  <c:v>155.83000000000001</c:v>
                </c:pt>
                <c:pt idx="3">
                  <c:v>156.75</c:v>
                </c:pt>
                <c:pt idx="4">
                  <c:v>153.54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538-478E-B5E1-362124B9AE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【106.11】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【3.15】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【73.44】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【652.82】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【95.82】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【59.10】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【138.29】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【97.61】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【39.74】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【7.62】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5"/>
  <sheetViews>
    <sheetView showGridLines="0" tabSelected="1" topLeftCell="AE1" zoomScaleNormal="100" workbookViewId="0">
      <selection activeCell="BF57" sqref="BF57"/>
    </sheetView>
  </sheetViews>
  <sheetFormatPr defaultColWidth="2.6640625" defaultRowHeight="13.2" x14ac:dyDescent="0.2"/>
  <cols>
    <col min="1" max="1" width="2.6640625" customWidth="1"/>
    <col min="2" max="62" width="3.77734375" customWidth="1"/>
    <col min="64" max="78" width="3.109375" customWidth="1"/>
    <col min="79" max="79" width="4.44140625" bestFit="1" customWidth="1"/>
    <col min="81" max="82" width="4.44140625" bestFit="1" customWidth="1"/>
  </cols>
  <sheetData>
    <row r="1" spans="1:78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2">
      <c r="A2" s="2"/>
      <c r="B2" s="79" t="s">
        <v>0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  <c r="BM2" s="79"/>
      <c r="BN2" s="79"/>
      <c r="BO2" s="79"/>
      <c r="BP2" s="79"/>
      <c r="BQ2" s="79"/>
      <c r="BR2" s="79"/>
      <c r="BS2" s="79"/>
      <c r="BT2" s="79"/>
      <c r="BU2" s="79"/>
      <c r="BV2" s="79"/>
      <c r="BW2" s="79"/>
      <c r="BX2" s="79"/>
      <c r="BY2" s="79"/>
      <c r="BZ2" s="79"/>
    </row>
    <row r="3" spans="1:78" ht="9.75" customHeight="1" x14ac:dyDescent="0.2">
      <c r="A3" s="2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  <c r="BM3" s="79"/>
      <c r="BN3" s="79"/>
      <c r="BO3" s="79"/>
      <c r="BP3" s="79"/>
      <c r="BQ3" s="79"/>
      <c r="BR3" s="79"/>
      <c r="BS3" s="79"/>
      <c r="BT3" s="79"/>
      <c r="BU3" s="79"/>
      <c r="BV3" s="79"/>
      <c r="BW3" s="79"/>
      <c r="BX3" s="79"/>
      <c r="BY3" s="79"/>
      <c r="BZ3" s="79"/>
    </row>
    <row r="4" spans="1:78" ht="9.75" customHeight="1" x14ac:dyDescent="0.2">
      <c r="A4" s="2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  <c r="BM4" s="79"/>
      <c r="BN4" s="79"/>
      <c r="BO4" s="79"/>
      <c r="BP4" s="79"/>
      <c r="BQ4" s="79"/>
      <c r="BR4" s="79"/>
      <c r="BS4" s="79"/>
      <c r="BT4" s="79"/>
      <c r="BU4" s="79"/>
      <c r="BV4" s="79"/>
      <c r="BW4" s="79"/>
      <c r="BX4" s="79"/>
      <c r="BY4" s="79"/>
      <c r="BZ4" s="79"/>
    </row>
    <row r="5" spans="1:78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2">
      <c r="A6" s="2"/>
      <c r="B6" s="80" t="str">
        <f>データ!H6</f>
        <v>山梨県　南アルプス市</v>
      </c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2">
      <c r="A7" s="2"/>
      <c r="B7" s="57" t="s">
        <v>1</v>
      </c>
      <c r="C7" s="57"/>
      <c r="D7" s="57"/>
      <c r="E7" s="57"/>
      <c r="F7" s="57"/>
      <c r="G7" s="57"/>
      <c r="H7" s="57"/>
      <c r="I7" s="57" t="s">
        <v>2</v>
      </c>
      <c r="J7" s="57"/>
      <c r="K7" s="57"/>
      <c r="L7" s="57"/>
      <c r="M7" s="57"/>
      <c r="N7" s="57"/>
      <c r="O7" s="57"/>
      <c r="P7" s="57" t="s">
        <v>3</v>
      </c>
      <c r="Q7" s="57"/>
      <c r="R7" s="57"/>
      <c r="S7" s="57"/>
      <c r="T7" s="57"/>
      <c r="U7" s="57"/>
      <c r="V7" s="57"/>
      <c r="W7" s="57" t="s">
        <v>4</v>
      </c>
      <c r="X7" s="57"/>
      <c r="Y7" s="57"/>
      <c r="Z7" s="57"/>
      <c r="AA7" s="57"/>
      <c r="AB7" s="57"/>
      <c r="AC7" s="57"/>
      <c r="AD7" s="57" t="s">
        <v>5</v>
      </c>
      <c r="AE7" s="57"/>
      <c r="AF7" s="57"/>
      <c r="AG7" s="57"/>
      <c r="AH7" s="57"/>
      <c r="AI7" s="57"/>
      <c r="AJ7" s="57"/>
      <c r="AK7" s="3"/>
      <c r="AL7" s="57" t="s">
        <v>6</v>
      </c>
      <c r="AM7" s="57"/>
      <c r="AN7" s="57"/>
      <c r="AO7" s="57"/>
      <c r="AP7" s="57"/>
      <c r="AQ7" s="57"/>
      <c r="AR7" s="57"/>
      <c r="AS7" s="57"/>
      <c r="AT7" s="57" t="s">
        <v>7</v>
      </c>
      <c r="AU7" s="57"/>
      <c r="AV7" s="57"/>
      <c r="AW7" s="57"/>
      <c r="AX7" s="57"/>
      <c r="AY7" s="57"/>
      <c r="AZ7" s="57"/>
      <c r="BA7" s="57"/>
      <c r="BB7" s="57" t="s">
        <v>8</v>
      </c>
      <c r="BC7" s="57"/>
      <c r="BD7" s="57"/>
      <c r="BE7" s="57"/>
      <c r="BF7" s="57"/>
      <c r="BG7" s="57"/>
      <c r="BH7" s="57"/>
      <c r="BI7" s="57"/>
      <c r="BJ7" s="3"/>
      <c r="BK7" s="3"/>
      <c r="BL7" s="81" t="s">
        <v>9</v>
      </c>
      <c r="BM7" s="82"/>
      <c r="BN7" s="82"/>
      <c r="BO7" s="82"/>
      <c r="BP7" s="82"/>
      <c r="BQ7" s="82"/>
      <c r="BR7" s="82"/>
      <c r="BS7" s="82"/>
      <c r="BT7" s="82"/>
      <c r="BU7" s="82"/>
      <c r="BV7" s="82"/>
      <c r="BW7" s="82"/>
      <c r="BX7" s="82"/>
      <c r="BY7" s="83"/>
    </row>
    <row r="8" spans="1:78" ht="18.75" customHeight="1" x14ac:dyDescent="0.2">
      <c r="A8" s="2"/>
      <c r="B8" s="77" t="str">
        <f>データ!I6</f>
        <v>法適用</v>
      </c>
      <c r="C8" s="77"/>
      <c r="D8" s="77"/>
      <c r="E8" s="77"/>
      <c r="F8" s="77"/>
      <c r="G8" s="77"/>
      <c r="H8" s="77"/>
      <c r="I8" s="77" t="str">
        <f>データ!J6</f>
        <v>下水道事業</v>
      </c>
      <c r="J8" s="77"/>
      <c r="K8" s="77"/>
      <c r="L8" s="77"/>
      <c r="M8" s="77"/>
      <c r="N8" s="77"/>
      <c r="O8" s="77"/>
      <c r="P8" s="77" t="str">
        <f>データ!K6</f>
        <v>公共下水道</v>
      </c>
      <c r="Q8" s="77"/>
      <c r="R8" s="77"/>
      <c r="S8" s="77"/>
      <c r="T8" s="77"/>
      <c r="U8" s="77"/>
      <c r="V8" s="77"/>
      <c r="W8" s="77" t="str">
        <f>データ!L6</f>
        <v>Bd2</v>
      </c>
      <c r="X8" s="77"/>
      <c r="Y8" s="77"/>
      <c r="Z8" s="77"/>
      <c r="AA8" s="77"/>
      <c r="AB8" s="77"/>
      <c r="AC8" s="77"/>
      <c r="AD8" s="78" t="str">
        <f>データ!$M$6</f>
        <v>非設置</v>
      </c>
      <c r="AE8" s="78"/>
      <c r="AF8" s="78"/>
      <c r="AG8" s="78"/>
      <c r="AH8" s="78"/>
      <c r="AI8" s="78"/>
      <c r="AJ8" s="78"/>
      <c r="AK8" s="3"/>
      <c r="AL8" s="51">
        <f>データ!S6</f>
        <v>71631</v>
      </c>
      <c r="AM8" s="51"/>
      <c r="AN8" s="51"/>
      <c r="AO8" s="51"/>
      <c r="AP8" s="51"/>
      <c r="AQ8" s="51"/>
      <c r="AR8" s="51"/>
      <c r="AS8" s="51"/>
      <c r="AT8" s="52">
        <f>データ!T6</f>
        <v>264.14</v>
      </c>
      <c r="AU8" s="52"/>
      <c r="AV8" s="52"/>
      <c r="AW8" s="52"/>
      <c r="AX8" s="52"/>
      <c r="AY8" s="52"/>
      <c r="AZ8" s="52"/>
      <c r="BA8" s="52"/>
      <c r="BB8" s="52">
        <f>データ!U6</f>
        <v>271.19</v>
      </c>
      <c r="BC8" s="52"/>
      <c r="BD8" s="52"/>
      <c r="BE8" s="52"/>
      <c r="BF8" s="52"/>
      <c r="BG8" s="52"/>
      <c r="BH8" s="52"/>
      <c r="BI8" s="52"/>
      <c r="BJ8" s="3"/>
      <c r="BK8" s="3"/>
      <c r="BL8" s="73" t="s">
        <v>10</v>
      </c>
      <c r="BM8" s="74"/>
      <c r="BN8" s="75" t="s">
        <v>11</v>
      </c>
      <c r="BO8" s="75"/>
      <c r="BP8" s="75"/>
      <c r="BQ8" s="75"/>
      <c r="BR8" s="75"/>
      <c r="BS8" s="75"/>
      <c r="BT8" s="75"/>
      <c r="BU8" s="75"/>
      <c r="BV8" s="75"/>
      <c r="BW8" s="75"/>
      <c r="BX8" s="75"/>
      <c r="BY8" s="76"/>
    </row>
    <row r="9" spans="1:78" ht="18.75" customHeight="1" x14ac:dyDescent="0.2">
      <c r="A9" s="2"/>
      <c r="B9" s="57" t="s">
        <v>12</v>
      </c>
      <c r="C9" s="57"/>
      <c r="D9" s="57"/>
      <c r="E9" s="57"/>
      <c r="F9" s="57"/>
      <c r="G9" s="57"/>
      <c r="H9" s="57"/>
      <c r="I9" s="57" t="s">
        <v>13</v>
      </c>
      <c r="J9" s="57"/>
      <c r="K9" s="57"/>
      <c r="L9" s="57"/>
      <c r="M9" s="57"/>
      <c r="N9" s="57"/>
      <c r="O9" s="57"/>
      <c r="P9" s="57" t="s">
        <v>14</v>
      </c>
      <c r="Q9" s="57"/>
      <c r="R9" s="57"/>
      <c r="S9" s="57"/>
      <c r="T9" s="57"/>
      <c r="U9" s="57"/>
      <c r="V9" s="57"/>
      <c r="W9" s="57" t="s">
        <v>15</v>
      </c>
      <c r="X9" s="57"/>
      <c r="Y9" s="57"/>
      <c r="Z9" s="57"/>
      <c r="AA9" s="57"/>
      <c r="AB9" s="57"/>
      <c r="AC9" s="57"/>
      <c r="AD9" s="57" t="s">
        <v>16</v>
      </c>
      <c r="AE9" s="57"/>
      <c r="AF9" s="57"/>
      <c r="AG9" s="57"/>
      <c r="AH9" s="57"/>
      <c r="AI9" s="57"/>
      <c r="AJ9" s="57"/>
      <c r="AK9" s="3"/>
      <c r="AL9" s="57" t="s">
        <v>17</v>
      </c>
      <c r="AM9" s="57"/>
      <c r="AN9" s="57"/>
      <c r="AO9" s="57"/>
      <c r="AP9" s="57"/>
      <c r="AQ9" s="57"/>
      <c r="AR9" s="57"/>
      <c r="AS9" s="57"/>
      <c r="AT9" s="57" t="s">
        <v>18</v>
      </c>
      <c r="AU9" s="57"/>
      <c r="AV9" s="57"/>
      <c r="AW9" s="57"/>
      <c r="AX9" s="57"/>
      <c r="AY9" s="57"/>
      <c r="AZ9" s="57"/>
      <c r="BA9" s="57"/>
      <c r="BB9" s="57" t="s">
        <v>19</v>
      </c>
      <c r="BC9" s="57"/>
      <c r="BD9" s="57"/>
      <c r="BE9" s="57"/>
      <c r="BF9" s="57"/>
      <c r="BG9" s="57"/>
      <c r="BH9" s="57"/>
      <c r="BI9" s="57"/>
      <c r="BJ9" s="3"/>
      <c r="BK9" s="3"/>
      <c r="BL9" s="58" t="s">
        <v>20</v>
      </c>
      <c r="BM9" s="59"/>
      <c r="BN9" s="60" t="s">
        <v>21</v>
      </c>
      <c r="BO9" s="60"/>
      <c r="BP9" s="60"/>
      <c r="BQ9" s="60"/>
      <c r="BR9" s="60"/>
      <c r="BS9" s="60"/>
      <c r="BT9" s="60"/>
      <c r="BU9" s="60"/>
      <c r="BV9" s="60"/>
      <c r="BW9" s="60"/>
      <c r="BX9" s="60"/>
      <c r="BY9" s="61"/>
    </row>
    <row r="10" spans="1:78" ht="18.75" customHeight="1" x14ac:dyDescent="0.2">
      <c r="A10" s="2"/>
      <c r="B10" s="52" t="str">
        <f>データ!N6</f>
        <v>-</v>
      </c>
      <c r="C10" s="52"/>
      <c r="D10" s="52"/>
      <c r="E10" s="52"/>
      <c r="F10" s="52"/>
      <c r="G10" s="52"/>
      <c r="H10" s="52"/>
      <c r="I10" s="52">
        <f>データ!O6</f>
        <v>54.44</v>
      </c>
      <c r="J10" s="52"/>
      <c r="K10" s="52"/>
      <c r="L10" s="52"/>
      <c r="M10" s="52"/>
      <c r="N10" s="52"/>
      <c r="O10" s="52"/>
      <c r="P10" s="52">
        <f>データ!P6</f>
        <v>56.92</v>
      </c>
      <c r="Q10" s="52"/>
      <c r="R10" s="52"/>
      <c r="S10" s="52"/>
      <c r="T10" s="52"/>
      <c r="U10" s="52"/>
      <c r="V10" s="52"/>
      <c r="W10" s="52">
        <f>データ!Q6</f>
        <v>97.03</v>
      </c>
      <c r="X10" s="52"/>
      <c r="Y10" s="52"/>
      <c r="Z10" s="52"/>
      <c r="AA10" s="52"/>
      <c r="AB10" s="52"/>
      <c r="AC10" s="52"/>
      <c r="AD10" s="51">
        <f>データ!R6</f>
        <v>1700</v>
      </c>
      <c r="AE10" s="51"/>
      <c r="AF10" s="51"/>
      <c r="AG10" s="51"/>
      <c r="AH10" s="51"/>
      <c r="AI10" s="51"/>
      <c r="AJ10" s="51"/>
      <c r="AK10" s="2"/>
      <c r="AL10" s="51">
        <f>データ!V6</f>
        <v>40661</v>
      </c>
      <c r="AM10" s="51"/>
      <c r="AN10" s="51"/>
      <c r="AO10" s="51"/>
      <c r="AP10" s="51"/>
      <c r="AQ10" s="51"/>
      <c r="AR10" s="51"/>
      <c r="AS10" s="51"/>
      <c r="AT10" s="52">
        <f>データ!W6</f>
        <v>14.37</v>
      </c>
      <c r="AU10" s="52"/>
      <c r="AV10" s="52"/>
      <c r="AW10" s="52"/>
      <c r="AX10" s="52"/>
      <c r="AY10" s="52"/>
      <c r="AZ10" s="52"/>
      <c r="BA10" s="52"/>
      <c r="BB10" s="52">
        <f>データ!X6</f>
        <v>2829.58</v>
      </c>
      <c r="BC10" s="52"/>
      <c r="BD10" s="52"/>
      <c r="BE10" s="52"/>
      <c r="BF10" s="52"/>
      <c r="BG10" s="52"/>
      <c r="BH10" s="52"/>
      <c r="BI10" s="52"/>
      <c r="BJ10" s="2"/>
      <c r="BK10" s="2"/>
      <c r="BL10" s="53" t="s">
        <v>22</v>
      </c>
      <c r="BM10" s="54"/>
      <c r="BN10" s="55" t="s">
        <v>23</v>
      </c>
      <c r="BO10" s="55"/>
      <c r="BP10" s="55"/>
      <c r="BQ10" s="55"/>
      <c r="BR10" s="55"/>
      <c r="BS10" s="55"/>
      <c r="BT10" s="55"/>
      <c r="BU10" s="55"/>
      <c r="BV10" s="55"/>
      <c r="BW10" s="55"/>
      <c r="BX10" s="55"/>
      <c r="BY10" s="56"/>
    </row>
    <row r="11" spans="1:78" ht="9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2" t="s">
        <v>24</v>
      </c>
      <c r="BM11" s="62"/>
      <c r="BN11" s="62"/>
      <c r="BO11" s="62"/>
      <c r="BP11" s="62"/>
      <c r="BQ11" s="62"/>
      <c r="BR11" s="62"/>
      <c r="BS11" s="62"/>
      <c r="BT11" s="62"/>
      <c r="BU11" s="62"/>
      <c r="BV11" s="62"/>
      <c r="BW11" s="62"/>
      <c r="BX11" s="62"/>
      <c r="BY11" s="62"/>
      <c r="BZ11" s="62"/>
    </row>
    <row r="12" spans="1:78" ht="9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2"/>
      <c r="BM12" s="62"/>
      <c r="BN12" s="62"/>
      <c r="BO12" s="62"/>
      <c r="BP12" s="62"/>
      <c r="BQ12" s="62"/>
      <c r="BR12" s="62"/>
      <c r="BS12" s="62"/>
      <c r="BT12" s="62"/>
      <c r="BU12" s="62"/>
      <c r="BV12" s="62"/>
      <c r="BW12" s="62"/>
      <c r="BX12" s="62"/>
      <c r="BY12" s="62"/>
      <c r="BZ12" s="62"/>
    </row>
    <row r="13" spans="1:78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3"/>
      <c r="BM13" s="63"/>
      <c r="BN13" s="63"/>
      <c r="BO13" s="63"/>
      <c r="BP13" s="63"/>
      <c r="BQ13" s="63"/>
      <c r="BR13" s="63"/>
      <c r="BS13" s="63"/>
      <c r="BT13" s="63"/>
      <c r="BU13" s="63"/>
      <c r="BV13" s="63"/>
      <c r="BW13" s="63"/>
      <c r="BX13" s="63"/>
      <c r="BY13" s="63"/>
      <c r="BZ13" s="63"/>
    </row>
    <row r="14" spans="1:78" ht="13.5" customHeight="1" x14ac:dyDescent="0.2">
      <c r="A14" s="2"/>
      <c r="B14" s="64" t="s">
        <v>25</v>
      </c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65"/>
      <c r="AU14" s="65"/>
      <c r="AV14" s="65"/>
      <c r="AW14" s="65"/>
      <c r="AX14" s="65"/>
      <c r="AY14" s="65"/>
      <c r="AZ14" s="65"/>
      <c r="BA14" s="65"/>
      <c r="BB14" s="65"/>
      <c r="BC14" s="65"/>
      <c r="BD14" s="65"/>
      <c r="BE14" s="65"/>
      <c r="BF14" s="65"/>
      <c r="BG14" s="65"/>
      <c r="BH14" s="65"/>
      <c r="BI14" s="65"/>
      <c r="BJ14" s="66"/>
      <c r="BK14" s="2"/>
      <c r="BL14" s="38" t="s">
        <v>26</v>
      </c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40"/>
    </row>
    <row r="15" spans="1:78" ht="13.5" customHeight="1" x14ac:dyDescent="0.2">
      <c r="A15" s="2"/>
      <c r="B15" s="35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7"/>
      <c r="BK15" s="2"/>
      <c r="BL15" s="41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3"/>
    </row>
    <row r="16" spans="1:78" ht="13.5" customHeight="1" x14ac:dyDescent="0.2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67" t="s">
        <v>114</v>
      </c>
      <c r="BM16" s="68"/>
      <c r="BN16" s="68"/>
      <c r="BO16" s="68"/>
      <c r="BP16" s="68"/>
      <c r="BQ16" s="68"/>
      <c r="BR16" s="68"/>
      <c r="BS16" s="68"/>
      <c r="BT16" s="68"/>
      <c r="BU16" s="68"/>
      <c r="BV16" s="68"/>
      <c r="BW16" s="68"/>
      <c r="BX16" s="68"/>
      <c r="BY16" s="68"/>
      <c r="BZ16" s="69"/>
    </row>
    <row r="17" spans="1:78" ht="13.5" customHeight="1" x14ac:dyDescent="0.2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67"/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68"/>
      <c r="BX17" s="68"/>
      <c r="BY17" s="68"/>
      <c r="BZ17" s="69"/>
    </row>
    <row r="18" spans="1:78" ht="13.5" customHeight="1" x14ac:dyDescent="0.2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67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8"/>
      <c r="BX18" s="68"/>
      <c r="BY18" s="68"/>
      <c r="BZ18" s="69"/>
    </row>
    <row r="19" spans="1:78" ht="13.5" customHeight="1" x14ac:dyDescent="0.2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67"/>
      <c r="BM19" s="68"/>
      <c r="BN19" s="68"/>
      <c r="BO19" s="68"/>
      <c r="BP19" s="68"/>
      <c r="BQ19" s="68"/>
      <c r="BR19" s="68"/>
      <c r="BS19" s="68"/>
      <c r="BT19" s="68"/>
      <c r="BU19" s="68"/>
      <c r="BV19" s="68"/>
      <c r="BW19" s="68"/>
      <c r="BX19" s="68"/>
      <c r="BY19" s="68"/>
      <c r="BZ19" s="69"/>
    </row>
    <row r="20" spans="1:78" ht="13.5" customHeight="1" x14ac:dyDescent="0.2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67"/>
      <c r="BM20" s="68"/>
      <c r="BN20" s="68"/>
      <c r="BO20" s="68"/>
      <c r="BP20" s="68"/>
      <c r="BQ20" s="68"/>
      <c r="BR20" s="68"/>
      <c r="BS20" s="68"/>
      <c r="BT20" s="68"/>
      <c r="BU20" s="68"/>
      <c r="BV20" s="68"/>
      <c r="BW20" s="68"/>
      <c r="BX20" s="68"/>
      <c r="BY20" s="68"/>
      <c r="BZ20" s="69"/>
    </row>
    <row r="21" spans="1:78" ht="13.5" customHeight="1" x14ac:dyDescent="0.2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67"/>
      <c r="BM21" s="68"/>
      <c r="BN21" s="68"/>
      <c r="BO21" s="68"/>
      <c r="BP21" s="68"/>
      <c r="BQ21" s="68"/>
      <c r="BR21" s="68"/>
      <c r="BS21" s="68"/>
      <c r="BT21" s="68"/>
      <c r="BU21" s="68"/>
      <c r="BV21" s="68"/>
      <c r="BW21" s="68"/>
      <c r="BX21" s="68"/>
      <c r="BY21" s="68"/>
      <c r="BZ21" s="69"/>
    </row>
    <row r="22" spans="1:78" ht="13.5" customHeight="1" x14ac:dyDescent="0.2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67"/>
      <c r="BM22" s="68"/>
      <c r="BN22" s="68"/>
      <c r="BO22" s="68"/>
      <c r="BP22" s="68"/>
      <c r="BQ22" s="68"/>
      <c r="BR22" s="68"/>
      <c r="BS22" s="68"/>
      <c r="BT22" s="68"/>
      <c r="BU22" s="68"/>
      <c r="BV22" s="68"/>
      <c r="BW22" s="68"/>
      <c r="BX22" s="68"/>
      <c r="BY22" s="68"/>
      <c r="BZ22" s="69"/>
    </row>
    <row r="23" spans="1:78" ht="13.5" customHeight="1" x14ac:dyDescent="0.2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67"/>
      <c r="BM23" s="68"/>
      <c r="BN23" s="68"/>
      <c r="BO23" s="68"/>
      <c r="BP23" s="68"/>
      <c r="BQ23" s="68"/>
      <c r="BR23" s="68"/>
      <c r="BS23" s="68"/>
      <c r="BT23" s="68"/>
      <c r="BU23" s="68"/>
      <c r="BV23" s="68"/>
      <c r="BW23" s="68"/>
      <c r="BX23" s="68"/>
      <c r="BY23" s="68"/>
      <c r="BZ23" s="69"/>
    </row>
    <row r="24" spans="1:78" ht="13.5" customHeight="1" x14ac:dyDescent="0.2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67"/>
      <c r="BM24" s="68"/>
      <c r="BN24" s="68"/>
      <c r="BO24" s="68"/>
      <c r="BP24" s="68"/>
      <c r="BQ24" s="68"/>
      <c r="BR24" s="68"/>
      <c r="BS24" s="68"/>
      <c r="BT24" s="68"/>
      <c r="BU24" s="68"/>
      <c r="BV24" s="68"/>
      <c r="BW24" s="68"/>
      <c r="BX24" s="68"/>
      <c r="BY24" s="68"/>
      <c r="BZ24" s="69"/>
    </row>
    <row r="25" spans="1:78" ht="13.5" customHeight="1" x14ac:dyDescent="0.2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67"/>
      <c r="BM25" s="68"/>
      <c r="BN25" s="68"/>
      <c r="BO25" s="68"/>
      <c r="BP25" s="68"/>
      <c r="BQ25" s="68"/>
      <c r="BR25" s="68"/>
      <c r="BS25" s="68"/>
      <c r="BT25" s="68"/>
      <c r="BU25" s="68"/>
      <c r="BV25" s="68"/>
      <c r="BW25" s="68"/>
      <c r="BX25" s="68"/>
      <c r="BY25" s="68"/>
      <c r="BZ25" s="69"/>
    </row>
    <row r="26" spans="1:78" ht="13.5" customHeight="1" x14ac:dyDescent="0.2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67"/>
      <c r="BM26" s="68"/>
      <c r="BN26" s="68"/>
      <c r="BO26" s="68"/>
      <c r="BP26" s="68"/>
      <c r="BQ26" s="68"/>
      <c r="BR26" s="68"/>
      <c r="BS26" s="68"/>
      <c r="BT26" s="68"/>
      <c r="BU26" s="68"/>
      <c r="BV26" s="68"/>
      <c r="BW26" s="68"/>
      <c r="BX26" s="68"/>
      <c r="BY26" s="68"/>
      <c r="BZ26" s="69"/>
    </row>
    <row r="27" spans="1:78" ht="13.5" customHeight="1" x14ac:dyDescent="0.2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67"/>
      <c r="BM27" s="68"/>
      <c r="BN27" s="68"/>
      <c r="BO27" s="68"/>
      <c r="BP27" s="68"/>
      <c r="BQ27" s="68"/>
      <c r="BR27" s="68"/>
      <c r="BS27" s="68"/>
      <c r="BT27" s="68"/>
      <c r="BU27" s="68"/>
      <c r="BV27" s="68"/>
      <c r="BW27" s="68"/>
      <c r="BX27" s="68"/>
      <c r="BY27" s="68"/>
      <c r="BZ27" s="69"/>
    </row>
    <row r="28" spans="1:78" ht="13.5" customHeight="1" x14ac:dyDescent="0.2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67"/>
      <c r="BM28" s="68"/>
      <c r="BN28" s="68"/>
      <c r="BO28" s="68"/>
      <c r="BP28" s="68"/>
      <c r="BQ28" s="68"/>
      <c r="BR28" s="68"/>
      <c r="BS28" s="68"/>
      <c r="BT28" s="68"/>
      <c r="BU28" s="68"/>
      <c r="BV28" s="68"/>
      <c r="BW28" s="68"/>
      <c r="BX28" s="68"/>
      <c r="BY28" s="68"/>
      <c r="BZ28" s="69"/>
    </row>
    <row r="29" spans="1:78" ht="13.5" customHeight="1" x14ac:dyDescent="0.2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67"/>
      <c r="BM29" s="68"/>
      <c r="BN29" s="68"/>
      <c r="BO29" s="68"/>
      <c r="BP29" s="68"/>
      <c r="BQ29" s="68"/>
      <c r="BR29" s="68"/>
      <c r="BS29" s="68"/>
      <c r="BT29" s="68"/>
      <c r="BU29" s="68"/>
      <c r="BV29" s="68"/>
      <c r="BW29" s="68"/>
      <c r="BX29" s="68"/>
      <c r="BY29" s="68"/>
      <c r="BZ29" s="69"/>
    </row>
    <row r="30" spans="1:78" ht="13.5" customHeight="1" x14ac:dyDescent="0.2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67"/>
      <c r="BM30" s="68"/>
      <c r="BN30" s="68"/>
      <c r="BO30" s="68"/>
      <c r="BP30" s="68"/>
      <c r="BQ30" s="68"/>
      <c r="BR30" s="68"/>
      <c r="BS30" s="68"/>
      <c r="BT30" s="68"/>
      <c r="BU30" s="68"/>
      <c r="BV30" s="68"/>
      <c r="BW30" s="68"/>
      <c r="BX30" s="68"/>
      <c r="BY30" s="68"/>
      <c r="BZ30" s="69"/>
    </row>
    <row r="31" spans="1:78" ht="13.5" customHeight="1" x14ac:dyDescent="0.2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67"/>
      <c r="BM31" s="68"/>
      <c r="BN31" s="68"/>
      <c r="BO31" s="68"/>
      <c r="BP31" s="68"/>
      <c r="BQ31" s="68"/>
      <c r="BR31" s="68"/>
      <c r="BS31" s="68"/>
      <c r="BT31" s="68"/>
      <c r="BU31" s="68"/>
      <c r="BV31" s="68"/>
      <c r="BW31" s="68"/>
      <c r="BX31" s="68"/>
      <c r="BY31" s="68"/>
      <c r="BZ31" s="69"/>
    </row>
    <row r="32" spans="1:78" ht="13.5" customHeight="1" x14ac:dyDescent="0.2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67"/>
      <c r="BM32" s="68"/>
      <c r="BN32" s="68"/>
      <c r="BO32" s="68"/>
      <c r="BP32" s="68"/>
      <c r="BQ32" s="68"/>
      <c r="BR32" s="68"/>
      <c r="BS32" s="68"/>
      <c r="BT32" s="68"/>
      <c r="BU32" s="68"/>
      <c r="BV32" s="68"/>
      <c r="BW32" s="68"/>
      <c r="BX32" s="68"/>
      <c r="BY32" s="68"/>
      <c r="BZ32" s="69"/>
    </row>
    <row r="33" spans="1:78" ht="13.5" customHeight="1" x14ac:dyDescent="0.2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67"/>
      <c r="BM33" s="68"/>
      <c r="BN33" s="68"/>
      <c r="BO33" s="68"/>
      <c r="BP33" s="68"/>
      <c r="BQ33" s="68"/>
      <c r="BR33" s="68"/>
      <c r="BS33" s="68"/>
      <c r="BT33" s="68"/>
      <c r="BU33" s="68"/>
      <c r="BV33" s="68"/>
      <c r="BW33" s="68"/>
      <c r="BX33" s="68"/>
      <c r="BY33" s="68"/>
      <c r="BZ33" s="69"/>
    </row>
    <row r="34" spans="1:78" ht="13.5" customHeight="1" x14ac:dyDescent="0.2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67"/>
      <c r="BM34" s="68"/>
      <c r="BN34" s="68"/>
      <c r="BO34" s="68"/>
      <c r="BP34" s="68"/>
      <c r="BQ34" s="68"/>
      <c r="BR34" s="68"/>
      <c r="BS34" s="68"/>
      <c r="BT34" s="68"/>
      <c r="BU34" s="68"/>
      <c r="BV34" s="68"/>
      <c r="BW34" s="68"/>
      <c r="BX34" s="68"/>
      <c r="BY34" s="68"/>
      <c r="BZ34" s="69"/>
    </row>
    <row r="35" spans="1:78" ht="13.5" customHeight="1" x14ac:dyDescent="0.2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67"/>
      <c r="BM35" s="68"/>
      <c r="BN35" s="68"/>
      <c r="BO35" s="68"/>
      <c r="BP35" s="68"/>
      <c r="BQ35" s="68"/>
      <c r="BR35" s="68"/>
      <c r="BS35" s="68"/>
      <c r="BT35" s="68"/>
      <c r="BU35" s="68"/>
      <c r="BV35" s="68"/>
      <c r="BW35" s="68"/>
      <c r="BX35" s="68"/>
      <c r="BY35" s="68"/>
      <c r="BZ35" s="69"/>
    </row>
    <row r="36" spans="1:78" ht="13.5" customHeight="1" x14ac:dyDescent="0.2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67"/>
      <c r="BM36" s="68"/>
      <c r="BN36" s="68"/>
      <c r="BO36" s="68"/>
      <c r="BP36" s="68"/>
      <c r="BQ36" s="68"/>
      <c r="BR36" s="68"/>
      <c r="BS36" s="68"/>
      <c r="BT36" s="68"/>
      <c r="BU36" s="68"/>
      <c r="BV36" s="68"/>
      <c r="BW36" s="68"/>
      <c r="BX36" s="68"/>
      <c r="BY36" s="68"/>
      <c r="BZ36" s="69"/>
    </row>
    <row r="37" spans="1:78" ht="13.5" customHeight="1" x14ac:dyDescent="0.2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67"/>
      <c r="BM37" s="68"/>
      <c r="BN37" s="68"/>
      <c r="BO37" s="68"/>
      <c r="BP37" s="68"/>
      <c r="BQ37" s="68"/>
      <c r="BR37" s="68"/>
      <c r="BS37" s="68"/>
      <c r="BT37" s="68"/>
      <c r="BU37" s="68"/>
      <c r="BV37" s="68"/>
      <c r="BW37" s="68"/>
      <c r="BX37" s="68"/>
      <c r="BY37" s="68"/>
      <c r="BZ37" s="69"/>
    </row>
    <row r="38" spans="1:78" ht="13.5" customHeight="1" x14ac:dyDescent="0.2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67"/>
      <c r="BM38" s="68"/>
      <c r="BN38" s="68"/>
      <c r="BO38" s="68"/>
      <c r="BP38" s="68"/>
      <c r="BQ38" s="68"/>
      <c r="BR38" s="68"/>
      <c r="BS38" s="68"/>
      <c r="BT38" s="68"/>
      <c r="BU38" s="68"/>
      <c r="BV38" s="68"/>
      <c r="BW38" s="68"/>
      <c r="BX38" s="68"/>
      <c r="BY38" s="68"/>
      <c r="BZ38" s="69"/>
    </row>
    <row r="39" spans="1:78" ht="13.5" customHeight="1" x14ac:dyDescent="0.2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67"/>
      <c r="BM39" s="68"/>
      <c r="BN39" s="68"/>
      <c r="BO39" s="68"/>
      <c r="BP39" s="68"/>
      <c r="BQ39" s="68"/>
      <c r="BR39" s="68"/>
      <c r="BS39" s="68"/>
      <c r="BT39" s="68"/>
      <c r="BU39" s="68"/>
      <c r="BV39" s="68"/>
      <c r="BW39" s="68"/>
      <c r="BX39" s="68"/>
      <c r="BY39" s="68"/>
      <c r="BZ39" s="69"/>
    </row>
    <row r="40" spans="1:78" ht="13.5" customHeight="1" x14ac:dyDescent="0.2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67"/>
      <c r="BM40" s="68"/>
      <c r="BN40" s="68"/>
      <c r="BO40" s="68"/>
      <c r="BP40" s="68"/>
      <c r="BQ40" s="68"/>
      <c r="BR40" s="68"/>
      <c r="BS40" s="68"/>
      <c r="BT40" s="68"/>
      <c r="BU40" s="68"/>
      <c r="BV40" s="68"/>
      <c r="BW40" s="68"/>
      <c r="BX40" s="68"/>
      <c r="BY40" s="68"/>
      <c r="BZ40" s="69"/>
    </row>
    <row r="41" spans="1:78" ht="13.5" customHeight="1" x14ac:dyDescent="0.2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67"/>
      <c r="BM41" s="68"/>
      <c r="BN41" s="68"/>
      <c r="BO41" s="68"/>
      <c r="BP41" s="68"/>
      <c r="BQ41" s="68"/>
      <c r="BR41" s="68"/>
      <c r="BS41" s="68"/>
      <c r="BT41" s="68"/>
      <c r="BU41" s="68"/>
      <c r="BV41" s="68"/>
      <c r="BW41" s="68"/>
      <c r="BX41" s="68"/>
      <c r="BY41" s="68"/>
      <c r="BZ41" s="69"/>
    </row>
    <row r="42" spans="1:78" ht="13.5" customHeight="1" x14ac:dyDescent="0.2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67"/>
      <c r="BM42" s="68"/>
      <c r="BN42" s="68"/>
      <c r="BO42" s="68"/>
      <c r="BP42" s="68"/>
      <c r="BQ42" s="68"/>
      <c r="BR42" s="68"/>
      <c r="BS42" s="68"/>
      <c r="BT42" s="68"/>
      <c r="BU42" s="68"/>
      <c r="BV42" s="68"/>
      <c r="BW42" s="68"/>
      <c r="BX42" s="68"/>
      <c r="BY42" s="68"/>
      <c r="BZ42" s="69"/>
    </row>
    <row r="43" spans="1:78" ht="13.5" customHeight="1" x14ac:dyDescent="0.2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67"/>
      <c r="BM43" s="68"/>
      <c r="BN43" s="68"/>
      <c r="BO43" s="68"/>
      <c r="BP43" s="68"/>
      <c r="BQ43" s="68"/>
      <c r="BR43" s="68"/>
      <c r="BS43" s="68"/>
      <c r="BT43" s="68"/>
      <c r="BU43" s="68"/>
      <c r="BV43" s="68"/>
      <c r="BW43" s="68"/>
      <c r="BX43" s="68"/>
      <c r="BY43" s="68"/>
      <c r="BZ43" s="69"/>
    </row>
    <row r="44" spans="1:78" ht="13.5" customHeight="1" x14ac:dyDescent="0.2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70"/>
      <c r="BM44" s="71"/>
      <c r="BN44" s="71"/>
      <c r="BO44" s="71"/>
      <c r="BP44" s="71"/>
      <c r="BQ44" s="71"/>
      <c r="BR44" s="71"/>
      <c r="BS44" s="71"/>
      <c r="BT44" s="71"/>
      <c r="BU44" s="71"/>
      <c r="BV44" s="71"/>
      <c r="BW44" s="71"/>
      <c r="BX44" s="71"/>
      <c r="BY44" s="71"/>
      <c r="BZ44" s="72"/>
    </row>
    <row r="45" spans="1:78" ht="13.5" customHeight="1" x14ac:dyDescent="0.2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38" t="s">
        <v>27</v>
      </c>
      <c r="BM45" s="39"/>
      <c r="BN45" s="39"/>
      <c r="BO45" s="39"/>
      <c r="BP45" s="39"/>
      <c r="BQ45" s="39"/>
      <c r="BR45" s="39"/>
      <c r="BS45" s="39"/>
      <c r="BT45" s="39"/>
      <c r="BU45" s="39"/>
      <c r="BV45" s="39"/>
      <c r="BW45" s="39"/>
      <c r="BX45" s="39"/>
      <c r="BY45" s="39"/>
      <c r="BZ45" s="40"/>
    </row>
    <row r="46" spans="1:78" ht="13.5" customHeight="1" x14ac:dyDescent="0.2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1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3"/>
    </row>
    <row r="47" spans="1:78" ht="13.5" customHeight="1" x14ac:dyDescent="0.2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29" t="s">
        <v>115</v>
      </c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1"/>
    </row>
    <row r="48" spans="1:78" ht="13.5" customHeight="1" x14ac:dyDescent="0.2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29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1"/>
    </row>
    <row r="49" spans="1:78" ht="13.5" customHeight="1" x14ac:dyDescent="0.2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29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1"/>
    </row>
    <row r="50" spans="1:78" ht="13.5" customHeight="1" x14ac:dyDescent="0.2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29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1"/>
    </row>
    <row r="51" spans="1:78" ht="13.5" customHeight="1" x14ac:dyDescent="0.2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29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1"/>
    </row>
    <row r="52" spans="1:78" ht="13.5" customHeight="1" x14ac:dyDescent="0.2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29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1"/>
    </row>
    <row r="53" spans="1:78" ht="13.5" customHeight="1" x14ac:dyDescent="0.2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29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1"/>
    </row>
    <row r="54" spans="1:78" ht="13.5" customHeight="1" x14ac:dyDescent="0.2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29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1"/>
    </row>
    <row r="55" spans="1:78" ht="13.5" customHeight="1" x14ac:dyDescent="0.2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29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1"/>
    </row>
    <row r="56" spans="1:78" ht="13.5" customHeight="1" x14ac:dyDescent="0.2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29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1"/>
    </row>
    <row r="57" spans="1:78" ht="13.5" customHeight="1" x14ac:dyDescent="0.2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29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1"/>
    </row>
    <row r="58" spans="1:78" ht="13.5" customHeight="1" x14ac:dyDescent="0.2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29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30"/>
      <c r="BX58" s="30"/>
      <c r="BY58" s="30"/>
      <c r="BZ58" s="31"/>
    </row>
    <row r="59" spans="1:78" ht="13.5" customHeight="1" x14ac:dyDescent="0.2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29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1"/>
    </row>
    <row r="60" spans="1:78" ht="13.5" customHeight="1" x14ac:dyDescent="0.2">
      <c r="A60" s="2"/>
      <c r="B60" s="35" t="s">
        <v>28</v>
      </c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7"/>
      <c r="BK60" s="2"/>
      <c r="BL60" s="29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1"/>
    </row>
    <row r="61" spans="1:78" ht="13.5" customHeight="1" x14ac:dyDescent="0.2">
      <c r="A61" s="2"/>
      <c r="B61" s="35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7"/>
      <c r="BK61" s="2"/>
      <c r="BL61" s="29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  <c r="BX61" s="30"/>
      <c r="BY61" s="30"/>
      <c r="BZ61" s="31"/>
    </row>
    <row r="62" spans="1:78" ht="13.5" customHeight="1" x14ac:dyDescent="0.2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29"/>
      <c r="BM62" s="30"/>
      <c r="BN62" s="30"/>
      <c r="BO62" s="30"/>
      <c r="BP62" s="30"/>
      <c r="BQ62" s="30"/>
      <c r="BR62" s="30"/>
      <c r="BS62" s="30"/>
      <c r="BT62" s="30"/>
      <c r="BU62" s="30"/>
      <c r="BV62" s="30"/>
      <c r="BW62" s="30"/>
      <c r="BX62" s="30"/>
      <c r="BY62" s="30"/>
      <c r="BZ62" s="31"/>
    </row>
    <row r="63" spans="1:78" ht="13.5" customHeight="1" x14ac:dyDescent="0.2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32"/>
      <c r="BM63" s="33"/>
      <c r="BN63" s="33"/>
      <c r="BO63" s="33"/>
      <c r="BP63" s="33"/>
      <c r="BQ63" s="33"/>
      <c r="BR63" s="33"/>
      <c r="BS63" s="33"/>
      <c r="BT63" s="33"/>
      <c r="BU63" s="33"/>
      <c r="BV63" s="33"/>
      <c r="BW63" s="33"/>
      <c r="BX63" s="33"/>
      <c r="BY63" s="33"/>
      <c r="BZ63" s="34"/>
    </row>
    <row r="64" spans="1:78" ht="13.5" customHeight="1" x14ac:dyDescent="0.2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38" t="s">
        <v>29</v>
      </c>
      <c r="BM64" s="39"/>
      <c r="BN64" s="39"/>
      <c r="BO64" s="39"/>
      <c r="BP64" s="39"/>
      <c r="BQ64" s="39"/>
      <c r="BR64" s="39"/>
      <c r="BS64" s="39"/>
      <c r="BT64" s="39"/>
      <c r="BU64" s="39"/>
      <c r="BV64" s="39"/>
      <c r="BW64" s="39"/>
      <c r="BX64" s="39"/>
      <c r="BY64" s="39"/>
      <c r="BZ64" s="40"/>
    </row>
    <row r="65" spans="1:78" ht="13.5" customHeight="1" x14ac:dyDescent="0.2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1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3"/>
    </row>
    <row r="66" spans="1:78" ht="13.5" customHeight="1" x14ac:dyDescent="0.2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44" t="s">
        <v>113</v>
      </c>
      <c r="BM66" s="45"/>
      <c r="BN66" s="45"/>
      <c r="BO66" s="45"/>
      <c r="BP66" s="45"/>
      <c r="BQ66" s="45"/>
      <c r="BR66" s="45"/>
      <c r="BS66" s="45"/>
      <c r="BT66" s="45"/>
      <c r="BU66" s="45"/>
      <c r="BV66" s="45"/>
      <c r="BW66" s="45"/>
      <c r="BX66" s="45"/>
      <c r="BY66" s="45"/>
      <c r="BZ66" s="46"/>
    </row>
    <row r="67" spans="1:78" ht="13.5" customHeight="1" x14ac:dyDescent="0.2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44"/>
      <c r="BM67" s="45"/>
      <c r="BN67" s="45"/>
      <c r="BO67" s="45"/>
      <c r="BP67" s="45"/>
      <c r="BQ67" s="45"/>
      <c r="BR67" s="45"/>
      <c r="BS67" s="45"/>
      <c r="BT67" s="45"/>
      <c r="BU67" s="45"/>
      <c r="BV67" s="45"/>
      <c r="BW67" s="45"/>
      <c r="BX67" s="45"/>
      <c r="BY67" s="45"/>
      <c r="BZ67" s="46"/>
    </row>
    <row r="68" spans="1:78" ht="13.5" customHeight="1" x14ac:dyDescent="0.2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44"/>
      <c r="BM68" s="45"/>
      <c r="BN68" s="45"/>
      <c r="BO68" s="45"/>
      <c r="BP68" s="45"/>
      <c r="BQ68" s="45"/>
      <c r="BR68" s="45"/>
      <c r="BS68" s="45"/>
      <c r="BT68" s="45"/>
      <c r="BU68" s="45"/>
      <c r="BV68" s="45"/>
      <c r="BW68" s="45"/>
      <c r="BX68" s="45"/>
      <c r="BY68" s="45"/>
      <c r="BZ68" s="46"/>
    </row>
    <row r="69" spans="1:78" ht="13.5" customHeight="1" x14ac:dyDescent="0.2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44"/>
      <c r="BM69" s="45"/>
      <c r="BN69" s="45"/>
      <c r="BO69" s="45"/>
      <c r="BP69" s="45"/>
      <c r="BQ69" s="45"/>
      <c r="BR69" s="45"/>
      <c r="BS69" s="45"/>
      <c r="BT69" s="45"/>
      <c r="BU69" s="45"/>
      <c r="BV69" s="45"/>
      <c r="BW69" s="45"/>
      <c r="BX69" s="45"/>
      <c r="BY69" s="45"/>
      <c r="BZ69" s="46"/>
    </row>
    <row r="70" spans="1:78" ht="13.5" customHeight="1" x14ac:dyDescent="0.2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44"/>
      <c r="BM70" s="45"/>
      <c r="BN70" s="45"/>
      <c r="BO70" s="45"/>
      <c r="BP70" s="45"/>
      <c r="BQ70" s="45"/>
      <c r="BR70" s="45"/>
      <c r="BS70" s="45"/>
      <c r="BT70" s="45"/>
      <c r="BU70" s="45"/>
      <c r="BV70" s="45"/>
      <c r="BW70" s="45"/>
      <c r="BX70" s="45"/>
      <c r="BY70" s="45"/>
      <c r="BZ70" s="46"/>
    </row>
    <row r="71" spans="1:78" ht="13.5" customHeight="1" x14ac:dyDescent="0.2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44"/>
      <c r="BM71" s="45"/>
      <c r="BN71" s="45"/>
      <c r="BO71" s="45"/>
      <c r="BP71" s="45"/>
      <c r="BQ71" s="45"/>
      <c r="BR71" s="45"/>
      <c r="BS71" s="45"/>
      <c r="BT71" s="45"/>
      <c r="BU71" s="45"/>
      <c r="BV71" s="45"/>
      <c r="BW71" s="45"/>
      <c r="BX71" s="45"/>
      <c r="BY71" s="45"/>
      <c r="BZ71" s="46"/>
    </row>
    <row r="72" spans="1:78" ht="13.5" customHeight="1" x14ac:dyDescent="0.2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44"/>
      <c r="BM72" s="45"/>
      <c r="BN72" s="45"/>
      <c r="BO72" s="45"/>
      <c r="BP72" s="45"/>
      <c r="BQ72" s="45"/>
      <c r="BR72" s="45"/>
      <c r="BS72" s="45"/>
      <c r="BT72" s="45"/>
      <c r="BU72" s="45"/>
      <c r="BV72" s="45"/>
      <c r="BW72" s="45"/>
      <c r="BX72" s="45"/>
      <c r="BY72" s="45"/>
      <c r="BZ72" s="46"/>
    </row>
    <row r="73" spans="1:78" ht="13.5" customHeight="1" x14ac:dyDescent="0.2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44"/>
      <c r="BM73" s="45"/>
      <c r="BN73" s="45"/>
      <c r="BO73" s="45"/>
      <c r="BP73" s="45"/>
      <c r="BQ73" s="45"/>
      <c r="BR73" s="45"/>
      <c r="BS73" s="45"/>
      <c r="BT73" s="45"/>
      <c r="BU73" s="45"/>
      <c r="BV73" s="45"/>
      <c r="BW73" s="45"/>
      <c r="BX73" s="45"/>
      <c r="BY73" s="45"/>
      <c r="BZ73" s="46"/>
    </row>
    <row r="74" spans="1:78" ht="13.5" customHeight="1" x14ac:dyDescent="0.2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44"/>
      <c r="BM74" s="45"/>
      <c r="BN74" s="45"/>
      <c r="BO74" s="45"/>
      <c r="BP74" s="45"/>
      <c r="BQ74" s="45"/>
      <c r="BR74" s="45"/>
      <c r="BS74" s="45"/>
      <c r="BT74" s="45"/>
      <c r="BU74" s="45"/>
      <c r="BV74" s="45"/>
      <c r="BW74" s="45"/>
      <c r="BX74" s="45"/>
      <c r="BY74" s="45"/>
      <c r="BZ74" s="46"/>
    </row>
    <row r="75" spans="1:78" ht="13.5" customHeight="1" x14ac:dyDescent="0.2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44"/>
      <c r="BM75" s="45"/>
      <c r="BN75" s="45"/>
      <c r="BO75" s="45"/>
      <c r="BP75" s="45"/>
      <c r="BQ75" s="45"/>
      <c r="BR75" s="45"/>
      <c r="BS75" s="45"/>
      <c r="BT75" s="45"/>
      <c r="BU75" s="45"/>
      <c r="BV75" s="45"/>
      <c r="BW75" s="45"/>
      <c r="BX75" s="45"/>
      <c r="BY75" s="45"/>
      <c r="BZ75" s="46"/>
    </row>
    <row r="76" spans="1:78" ht="13.5" customHeight="1" x14ac:dyDescent="0.2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44"/>
      <c r="BM76" s="45"/>
      <c r="BN76" s="45"/>
      <c r="BO76" s="45"/>
      <c r="BP76" s="45"/>
      <c r="BQ76" s="45"/>
      <c r="BR76" s="45"/>
      <c r="BS76" s="45"/>
      <c r="BT76" s="45"/>
      <c r="BU76" s="45"/>
      <c r="BV76" s="45"/>
      <c r="BW76" s="45"/>
      <c r="BX76" s="45"/>
      <c r="BY76" s="45"/>
      <c r="BZ76" s="46"/>
    </row>
    <row r="77" spans="1:78" ht="13.5" customHeight="1" x14ac:dyDescent="0.2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44"/>
      <c r="BM77" s="45"/>
      <c r="BN77" s="45"/>
      <c r="BO77" s="45"/>
      <c r="BP77" s="45"/>
      <c r="BQ77" s="45"/>
      <c r="BR77" s="45"/>
      <c r="BS77" s="45"/>
      <c r="BT77" s="45"/>
      <c r="BU77" s="45"/>
      <c r="BV77" s="45"/>
      <c r="BW77" s="45"/>
      <c r="BX77" s="45"/>
      <c r="BY77" s="45"/>
      <c r="BZ77" s="46"/>
    </row>
    <row r="78" spans="1:78" ht="13.5" customHeight="1" x14ac:dyDescent="0.2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44"/>
      <c r="BM78" s="45"/>
      <c r="BN78" s="45"/>
      <c r="BO78" s="45"/>
      <c r="BP78" s="45"/>
      <c r="BQ78" s="45"/>
      <c r="BR78" s="45"/>
      <c r="BS78" s="45"/>
      <c r="BT78" s="45"/>
      <c r="BU78" s="45"/>
      <c r="BV78" s="45"/>
      <c r="BW78" s="45"/>
      <c r="BX78" s="45"/>
      <c r="BY78" s="45"/>
      <c r="BZ78" s="46"/>
    </row>
    <row r="79" spans="1:78" ht="13.5" customHeight="1" x14ac:dyDescent="0.2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44"/>
      <c r="BM79" s="45"/>
      <c r="BN79" s="45"/>
      <c r="BO79" s="45"/>
      <c r="BP79" s="45"/>
      <c r="BQ79" s="45"/>
      <c r="BR79" s="45"/>
      <c r="BS79" s="45"/>
      <c r="BT79" s="45"/>
      <c r="BU79" s="45"/>
      <c r="BV79" s="45"/>
      <c r="BW79" s="45"/>
      <c r="BX79" s="45"/>
      <c r="BY79" s="45"/>
      <c r="BZ79" s="46"/>
    </row>
    <row r="80" spans="1:78" ht="13.5" customHeight="1" x14ac:dyDescent="0.2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44"/>
      <c r="BM80" s="45"/>
      <c r="BN80" s="45"/>
      <c r="BO80" s="45"/>
      <c r="BP80" s="45"/>
      <c r="BQ80" s="45"/>
      <c r="BR80" s="45"/>
      <c r="BS80" s="45"/>
      <c r="BT80" s="45"/>
      <c r="BU80" s="45"/>
      <c r="BV80" s="45"/>
      <c r="BW80" s="45"/>
      <c r="BX80" s="45"/>
      <c r="BY80" s="45"/>
      <c r="BZ80" s="46"/>
    </row>
    <row r="81" spans="1:78" ht="13.5" customHeight="1" x14ac:dyDescent="0.2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44"/>
      <c r="BM81" s="45"/>
      <c r="BN81" s="45"/>
      <c r="BO81" s="45"/>
      <c r="BP81" s="45"/>
      <c r="BQ81" s="45"/>
      <c r="BR81" s="45"/>
      <c r="BS81" s="45"/>
      <c r="BT81" s="45"/>
      <c r="BU81" s="45"/>
      <c r="BV81" s="45"/>
      <c r="BW81" s="45"/>
      <c r="BX81" s="45"/>
      <c r="BY81" s="45"/>
      <c r="BZ81" s="46"/>
    </row>
    <row r="82" spans="1:78" ht="13.5" customHeight="1" x14ac:dyDescent="0.2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47"/>
      <c r="BM82" s="48"/>
      <c r="BN82" s="48"/>
      <c r="BO82" s="48"/>
      <c r="BP82" s="48"/>
      <c r="BQ82" s="48"/>
      <c r="BR82" s="48"/>
      <c r="BS82" s="48"/>
      <c r="BT82" s="48"/>
      <c r="BU82" s="48"/>
      <c r="BV82" s="48"/>
      <c r="BW82" s="48"/>
      <c r="BX82" s="48"/>
      <c r="BY82" s="48"/>
      <c r="BZ82" s="49"/>
    </row>
    <row r="83" spans="1:78" x14ac:dyDescent="0.2">
      <c r="C83" s="50" t="s">
        <v>30</v>
      </c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0"/>
      <c r="AM83" s="50"/>
      <c r="AN83" s="50"/>
      <c r="AO83" s="50"/>
      <c r="AP83" s="50"/>
      <c r="AQ83" s="50"/>
      <c r="AR83" s="50"/>
      <c r="AS83" s="50"/>
      <c r="AT83" s="50"/>
      <c r="AU83" s="50"/>
      <c r="AV83" s="50"/>
      <c r="AW83" s="50"/>
      <c r="AX83" s="50"/>
      <c r="AY83" s="50"/>
      <c r="AZ83" s="50"/>
      <c r="BA83" s="50"/>
      <c r="BB83" s="50"/>
      <c r="BC83" s="50"/>
      <c r="BD83" s="50"/>
      <c r="BE83" s="50"/>
      <c r="BF83" s="50"/>
      <c r="BG83" s="50"/>
      <c r="BH83" s="50"/>
      <c r="BI83" s="50"/>
      <c r="BJ83" s="50"/>
    </row>
    <row r="84" spans="1:78" hidden="1" x14ac:dyDescent="0.2">
      <c r="B84" s="12" t="s">
        <v>31</v>
      </c>
      <c r="C84" s="12"/>
      <c r="D84" s="12"/>
      <c r="E84" s="12" t="s">
        <v>32</v>
      </c>
      <c r="F84" s="12" t="s">
        <v>33</v>
      </c>
      <c r="G84" s="12" t="s">
        <v>34</v>
      </c>
      <c r="H84" s="12" t="s">
        <v>35</v>
      </c>
      <c r="I84" s="12" t="s">
        <v>36</v>
      </c>
      <c r="J84" s="12" t="s">
        <v>37</v>
      </c>
      <c r="K84" s="12" t="s">
        <v>38</v>
      </c>
      <c r="L84" s="12" t="s">
        <v>39</v>
      </c>
      <c r="M84" s="12" t="s">
        <v>40</v>
      </c>
      <c r="N84" s="12" t="s">
        <v>41</v>
      </c>
      <c r="O84" s="12" t="s">
        <v>42</v>
      </c>
    </row>
    <row r="85" spans="1:78" hidden="1" x14ac:dyDescent="0.2">
      <c r="B85" s="12"/>
      <c r="C85" s="12"/>
      <c r="D85" s="12"/>
      <c r="E85" s="12" t="str">
        <f>データ!AI6</f>
        <v>【106.11】</v>
      </c>
      <c r="F85" s="12" t="str">
        <f>データ!AT6</f>
        <v>【3.15】</v>
      </c>
      <c r="G85" s="12" t="str">
        <f>データ!BE6</f>
        <v>【73.44】</v>
      </c>
      <c r="H85" s="12" t="str">
        <f>データ!BP6</f>
        <v>【652.82】</v>
      </c>
      <c r="I85" s="12" t="str">
        <f>データ!CA6</f>
        <v>【97.61】</v>
      </c>
      <c r="J85" s="12" t="str">
        <f>データ!CL6</f>
        <v>【138.29】</v>
      </c>
      <c r="K85" s="12" t="str">
        <f>データ!CW6</f>
        <v>【59.10】</v>
      </c>
      <c r="L85" s="12" t="str">
        <f>データ!DH6</f>
        <v>【95.82】</v>
      </c>
      <c r="M85" s="12" t="str">
        <f>データ!DS6</f>
        <v>【39.74】</v>
      </c>
      <c r="N85" s="12" t="str">
        <f>データ!ED6</f>
        <v>【7.62】</v>
      </c>
      <c r="O85" s="12" t="str">
        <f>データ!EO6</f>
        <v>【0.23】</v>
      </c>
    </row>
  </sheetData>
  <sheetProtection algorithmName="SHA-512" hashValue="3eudWBd+xuP99/fJMshfT3BRn88uEiy1hOxIy3Nmtngv57STVdU6uhmPhjwBe8aw+eY0Qc3HzJNBQsvBC0G2ag==" saltValue="QL3+OeUnPOVcFhtVM8vKdg==" spinCount="100000" sheet="1" objects="1" scenarios="1" formatCells="0" formatColumns="0" formatRows="0"/>
  <mergeCells count="51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P9:V9"/>
    <mergeCell ref="W9:AC9"/>
    <mergeCell ref="AD9:AJ9"/>
    <mergeCell ref="AL8:AS8"/>
    <mergeCell ref="AL9:AS9"/>
    <mergeCell ref="AT9:BA9"/>
    <mergeCell ref="BB9:BI9"/>
    <mergeCell ref="BL9:BM9"/>
    <mergeCell ref="BL45:BZ46"/>
    <mergeCell ref="BN9:BY9"/>
    <mergeCell ref="BL11:BZ13"/>
    <mergeCell ref="B14:BJ15"/>
    <mergeCell ref="BL14:BZ15"/>
    <mergeCell ref="BL16:BZ44"/>
    <mergeCell ref="B9:H9"/>
    <mergeCell ref="B10:H10"/>
    <mergeCell ref="I10:O10"/>
    <mergeCell ref="P10:V10"/>
    <mergeCell ref="W10:AC10"/>
    <mergeCell ref="AD10:AJ10"/>
    <mergeCell ref="I9:O9"/>
    <mergeCell ref="AL10:AS10"/>
    <mergeCell ref="AT10:BA10"/>
    <mergeCell ref="BB10:BI10"/>
    <mergeCell ref="BL10:BM10"/>
    <mergeCell ref="BN10:BY10"/>
    <mergeCell ref="BL47:BZ63"/>
    <mergeCell ref="B60:BJ61"/>
    <mergeCell ref="BL64:BZ65"/>
    <mergeCell ref="BL66:BZ82"/>
    <mergeCell ref="C83:BJ83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1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R13"/>
  <sheetViews>
    <sheetView showGridLines="0" workbookViewId="0"/>
  </sheetViews>
  <sheetFormatPr defaultRowHeight="13.2" x14ac:dyDescent="0.2"/>
  <cols>
    <col min="2" max="144" width="11.88671875" customWidth="1"/>
  </cols>
  <sheetData>
    <row r="1" spans="1:148" x14ac:dyDescent="0.2">
      <c r="A1" t="s">
        <v>43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8" x14ac:dyDescent="0.2">
      <c r="A2" s="14" t="s">
        <v>44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8" x14ac:dyDescent="0.2">
      <c r="A3" s="14" t="s">
        <v>45</v>
      </c>
      <c r="B3" s="15" t="s">
        <v>46</v>
      </c>
      <c r="C3" s="15" t="s">
        <v>47</v>
      </c>
      <c r="D3" s="15" t="s">
        <v>48</v>
      </c>
      <c r="E3" s="15" t="s">
        <v>49</v>
      </c>
      <c r="F3" s="15" t="s">
        <v>50</v>
      </c>
      <c r="G3" s="15" t="s">
        <v>51</v>
      </c>
      <c r="H3" s="85" t="s">
        <v>52</v>
      </c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7"/>
      <c r="Y3" s="91" t="s">
        <v>53</v>
      </c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4"/>
      <c r="AM3" s="84"/>
      <c r="AN3" s="84"/>
      <c r="AO3" s="84"/>
      <c r="AP3" s="84"/>
      <c r="AQ3" s="84"/>
      <c r="AR3" s="84"/>
      <c r="AS3" s="84"/>
      <c r="AT3" s="84"/>
      <c r="AU3" s="84"/>
      <c r="AV3" s="84"/>
      <c r="AW3" s="84"/>
      <c r="AX3" s="84"/>
      <c r="AY3" s="84"/>
      <c r="AZ3" s="84"/>
      <c r="BA3" s="84"/>
      <c r="BB3" s="84"/>
      <c r="BC3" s="84"/>
      <c r="BD3" s="84"/>
      <c r="BE3" s="84"/>
      <c r="BF3" s="84"/>
      <c r="BG3" s="84"/>
      <c r="BH3" s="84"/>
      <c r="BI3" s="84"/>
      <c r="BJ3" s="84"/>
      <c r="BK3" s="84"/>
      <c r="BL3" s="84"/>
      <c r="BM3" s="84"/>
      <c r="BN3" s="84"/>
      <c r="BO3" s="84"/>
      <c r="BP3" s="84"/>
      <c r="BQ3" s="84"/>
      <c r="BR3" s="84"/>
      <c r="BS3" s="84"/>
      <c r="BT3" s="84"/>
      <c r="BU3" s="84"/>
      <c r="BV3" s="84"/>
      <c r="BW3" s="84"/>
      <c r="BX3" s="84"/>
      <c r="BY3" s="84"/>
      <c r="BZ3" s="84"/>
      <c r="CA3" s="84"/>
      <c r="CB3" s="84"/>
      <c r="CC3" s="84"/>
      <c r="CD3" s="84"/>
      <c r="CE3" s="84"/>
      <c r="CF3" s="84"/>
      <c r="CG3" s="84"/>
      <c r="CH3" s="84"/>
      <c r="CI3" s="84"/>
      <c r="CJ3" s="84"/>
      <c r="CK3" s="84"/>
      <c r="CL3" s="84"/>
      <c r="CM3" s="84"/>
      <c r="CN3" s="84"/>
      <c r="CO3" s="84"/>
      <c r="CP3" s="84"/>
      <c r="CQ3" s="84"/>
      <c r="CR3" s="84"/>
      <c r="CS3" s="84"/>
      <c r="CT3" s="84"/>
      <c r="CU3" s="84"/>
      <c r="CV3" s="84"/>
      <c r="CW3" s="84"/>
      <c r="CX3" s="84"/>
      <c r="CY3" s="84"/>
      <c r="CZ3" s="84"/>
      <c r="DA3" s="84"/>
      <c r="DB3" s="84"/>
      <c r="DC3" s="84"/>
      <c r="DD3" s="84"/>
      <c r="DE3" s="84"/>
      <c r="DF3" s="84"/>
      <c r="DG3" s="84"/>
      <c r="DH3" s="84"/>
      <c r="DI3" s="84" t="s">
        <v>54</v>
      </c>
      <c r="DJ3" s="84"/>
      <c r="DK3" s="84"/>
      <c r="DL3" s="84"/>
      <c r="DM3" s="84"/>
      <c r="DN3" s="84"/>
      <c r="DO3" s="84"/>
      <c r="DP3" s="84"/>
      <c r="DQ3" s="84"/>
      <c r="DR3" s="84"/>
      <c r="DS3" s="84"/>
      <c r="DT3" s="84"/>
      <c r="DU3" s="84"/>
      <c r="DV3" s="84"/>
      <c r="DW3" s="84"/>
      <c r="DX3" s="84"/>
      <c r="DY3" s="84"/>
      <c r="DZ3" s="84"/>
      <c r="EA3" s="84"/>
      <c r="EB3" s="84"/>
      <c r="EC3" s="84"/>
      <c r="ED3" s="84"/>
      <c r="EE3" s="84"/>
      <c r="EF3" s="84"/>
      <c r="EG3" s="84"/>
      <c r="EH3" s="84"/>
      <c r="EI3" s="84"/>
      <c r="EJ3" s="84"/>
      <c r="EK3" s="84"/>
      <c r="EL3" s="84"/>
      <c r="EM3" s="84"/>
      <c r="EN3" s="84"/>
      <c r="EO3" s="84"/>
    </row>
    <row r="4" spans="1:148" x14ac:dyDescent="0.2">
      <c r="A4" s="14" t="s">
        <v>55</v>
      </c>
      <c r="B4" s="16"/>
      <c r="C4" s="16"/>
      <c r="D4" s="16"/>
      <c r="E4" s="16"/>
      <c r="F4" s="16"/>
      <c r="G4" s="16"/>
      <c r="H4" s="88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90"/>
      <c r="Y4" s="84" t="s">
        <v>56</v>
      </c>
      <c r="Z4" s="84"/>
      <c r="AA4" s="84"/>
      <c r="AB4" s="84"/>
      <c r="AC4" s="84"/>
      <c r="AD4" s="84"/>
      <c r="AE4" s="84"/>
      <c r="AF4" s="84"/>
      <c r="AG4" s="84"/>
      <c r="AH4" s="84"/>
      <c r="AI4" s="84"/>
      <c r="AJ4" s="84" t="s">
        <v>57</v>
      </c>
      <c r="AK4" s="84"/>
      <c r="AL4" s="84"/>
      <c r="AM4" s="84"/>
      <c r="AN4" s="84"/>
      <c r="AO4" s="84"/>
      <c r="AP4" s="84"/>
      <c r="AQ4" s="84"/>
      <c r="AR4" s="84"/>
      <c r="AS4" s="84"/>
      <c r="AT4" s="84"/>
      <c r="AU4" s="84" t="s">
        <v>58</v>
      </c>
      <c r="AV4" s="84"/>
      <c r="AW4" s="84"/>
      <c r="AX4" s="84"/>
      <c r="AY4" s="84"/>
      <c r="AZ4" s="84"/>
      <c r="BA4" s="84"/>
      <c r="BB4" s="84"/>
      <c r="BC4" s="84"/>
      <c r="BD4" s="84"/>
      <c r="BE4" s="84"/>
      <c r="BF4" s="84" t="s">
        <v>59</v>
      </c>
      <c r="BG4" s="84"/>
      <c r="BH4" s="84"/>
      <c r="BI4" s="84"/>
      <c r="BJ4" s="84"/>
      <c r="BK4" s="84"/>
      <c r="BL4" s="84"/>
      <c r="BM4" s="84"/>
      <c r="BN4" s="84"/>
      <c r="BO4" s="84"/>
      <c r="BP4" s="84"/>
      <c r="BQ4" s="84" t="s">
        <v>60</v>
      </c>
      <c r="BR4" s="84"/>
      <c r="BS4" s="84"/>
      <c r="BT4" s="84"/>
      <c r="BU4" s="84"/>
      <c r="BV4" s="84"/>
      <c r="BW4" s="84"/>
      <c r="BX4" s="84"/>
      <c r="BY4" s="84"/>
      <c r="BZ4" s="84"/>
      <c r="CA4" s="84"/>
      <c r="CB4" s="84" t="s">
        <v>61</v>
      </c>
      <c r="CC4" s="84"/>
      <c r="CD4" s="84"/>
      <c r="CE4" s="84"/>
      <c r="CF4" s="84"/>
      <c r="CG4" s="84"/>
      <c r="CH4" s="84"/>
      <c r="CI4" s="84"/>
      <c r="CJ4" s="84"/>
      <c r="CK4" s="84"/>
      <c r="CL4" s="84"/>
      <c r="CM4" s="84" t="s">
        <v>62</v>
      </c>
      <c r="CN4" s="84"/>
      <c r="CO4" s="84"/>
      <c r="CP4" s="84"/>
      <c r="CQ4" s="84"/>
      <c r="CR4" s="84"/>
      <c r="CS4" s="84"/>
      <c r="CT4" s="84"/>
      <c r="CU4" s="84"/>
      <c r="CV4" s="84"/>
      <c r="CW4" s="84"/>
      <c r="CX4" s="84" t="s">
        <v>63</v>
      </c>
      <c r="CY4" s="84"/>
      <c r="CZ4" s="84"/>
      <c r="DA4" s="84"/>
      <c r="DB4" s="84"/>
      <c r="DC4" s="84"/>
      <c r="DD4" s="84"/>
      <c r="DE4" s="84"/>
      <c r="DF4" s="84"/>
      <c r="DG4" s="84"/>
      <c r="DH4" s="84"/>
      <c r="DI4" s="84" t="s">
        <v>64</v>
      </c>
      <c r="DJ4" s="84"/>
      <c r="DK4" s="84"/>
      <c r="DL4" s="84"/>
      <c r="DM4" s="84"/>
      <c r="DN4" s="84"/>
      <c r="DO4" s="84"/>
      <c r="DP4" s="84"/>
      <c r="DQ4" s="84"/>
      <c r="DR4" s="84"/>
      <c r="DS4" s="84"/>
      <c r="DT4" s="84" t="s">
        <v>65</v>
      </c>
      <c r="DU4" s="84"/>
      <c r="DV4" s="84"/>
      <c r="DW4" s="84"/>
      <c r="DX4" s="84"/>
      <c r="DY4" s="84"/>
      <c r="DZ4" s="84"/>
      <c r="EA4" s="84"/>
      <c r="EB4" s="84"/>
      <c r="EC4" s="84"/>
      <c r="ED4" s="84"/>
      <c r="EE4" s="84" t="s">
        <v>66</v>
      </c>
      <c r="EF4" s="84"/>
      <c r="EG4" s="84"/>
      <c r="EH4" s="84"/>
      <c r="EI4" s="84"/>
      <c r="EJ4" s="84"/>
      <c r="EK4" s="84"/>
      <c r="EL4" s="84"/>
      <c r="EM4" s="84"/>
      <c r="EN4" s="84"/>
      <c r="EO4" s="84"/>
    </row>
    <row r="5" spans="1:148" x14ac:dyDescent="0.2">
      <c r="A5" s="14" t="s">
        <v>67</v>
      </c>
      <c r="B5" s="17"/>
      <c r="C5" s="17"/>
      <c r="D5" s="17"/>
      <c r="E5" s="17"/>
      <c r="F5" s="17"/>
      <c r="G5" s="17"/>
      <c r="H5" s="18" t="s">
        <v>68</v>
      </c>
      <c r="I5" s="18" t="s">
        <v>69</v>
      </c>
      <c r="J5" s="18" t="s">
        <v>70</v>
      </c>
      <c r="K5" s="18" t="s">
        <v>71</v>
      </c>
      <c r="L5" s="18" t="s">
        <v>72</v>
      </c>
      <c r="M5" s="18" t="s">
        <v>5</v>
      </c>
      <c r="N5" s="18" t="s">
        <v>73</v>
      </c>
      <c r="O5" s="18" t="s">
        <v>74</v>
      </c>
      <c r="P5" s="18" t="s">
        <v>75</v>
      </c>
      <c r="Q5" s="18" t="s">
        <v>76</v>
      </c>
      <c r="R5" s="18" t="s">
        <v>77</v>
      </c>
      <c r="S5" s="18" t="s">
        <v>78</v>
      </c>
      <c r="T5" s="18" t="s">
        <v>79</v>
      </c>
      <c r="U5" s="18" t="s">
        <v>80</v>
      </c>
      <c r="V5" s="18" t="s">
        <v>81</v>
      </c>
      <c r="W5" s="18" t="s">
        <v>82</v>
      </c>
      <c r="X5" s="18" t="s">
        <v>83</v>
      </c>
      <c r="Y5" s="18" t="s">
        <v>84</v>
      </c>
      <c r="Z5" s="18" t="s">
        <v>85</v>
      </c>
      <c r="AA5" s="18" t="s">
        <v>86</v>
      </c>
      <c r="AB5" s="18" t="s">
        <v>87</v>
      </c>
      <c r="AC5" s="18" t="s">
        <v>88</v>
      </c>
      <c r="AD5" s="18" t="s">
        <v>89</v>
      </c>
      <c r="AE5" s="18" t="s">
        <v>90</v>
      </c>
      <c r="AF5" s="18" t="s">
        <v>91</v>
      </c>
      <c r="AG5" s="18" t="s">
        <v>92</v>
      </c>
      <c r="AH5" s="18" t="s">
        <v>93</v>
      </c>
      <c r="AI5" s="18" t="s">
        <v>31</v>
      </c>
      <c r="AJ5" s="18" t="s">
        <v>84</v>
      </c>
      <c r="AK5" s="18" t="s">
        <v>85</v>
      </c>
      <c r="AL5" s="18" t="s">
        <v>86</v>
      </c>
      <c r="AM5" s="18" t="s">
        <v>87</v>
      </c>
      <c r="AN5" s="18" t="s">
        <v>88</v>
      </c>
      <c r="AO5" s="18" t="s">
        <v>89</v>
      </c>
      <c r="AP5" s="18" t="s">
        <v>90</v>
      </c>
      <c r="AQ5" s="18" t="s">
        <v>91</v>
      </c>
      <c r="AR5" s="18" t="s">
        <v>92</v>
      </c>
      <c r="AS5" s="18" t="s">
        <v>93</v>
      </c>
      <c r="AT5" s="18" t="s">
        <v>94</v>
      </c>
      <c r="AU5" s="18" t="s">
        <v>84</v>
      </c>
      <c r="AV5" s="18" t="s">
        <v>85</v>
      </c>
      <c r="AW5" s="18" t="s">
        <v>86</v>
      </c>
      <c r="AX5" s="18" t="s">
        <v>87</v>
      </c>
      <c r="AY5" s="18" t="s">
        <v>88</v>
      </c>
      <c r="AZ5" s="18" t="s">
        <v>89</v>
      </c>
      <c r="BA5" s="18" t="s">
        <v>90</v>
      </c>
      <c r="BB5" s="18" t="s">
        <v>91</v>
      </c>
      <c r="BC5" s="18" t="s">
        <v>92</v>
      </c>
      <c r="BD5" s="18" t="s">
        <v>93</v>
      </c>
      <c r="BE5" s="18" t="s">
        <v>94</v>
      </c>
      <c r="BF5" s="18" t="s">
        <v>84</v>
      </c>
      <c r="BG5" s="18" t="s">
        <v>85</v>
      </c>
      <c r="BH5" s="18" t="s">
        <v>86</v>
      </c>
      <c r="BI5" s="18" t="s">
        <v>87</v>
      </c>
      <c r="BJ5" s="18" t="s">
        <v>88</v>
      </c>
      <c r="BK5" s="18" t="s">
        <v>89</v>
      </c>
      <c r="BL5" s="18" t="s">
        <v>90</v>
      </c>
      <c r="BM5" s="18" t="s">
        <v>91</v>
      </c>
      <c r="BN5" s="18" t="s">
        <v>92</v>
      </c>
      <c r="BO5" s="18" t="s">
        <v>93</v>
      </c>
      <c r="BP5" s="18" t="s">
        <v>94</v>
      </c>
      <c r="BQ5" s="18" t="s">
        <v>84</v>
      </c>
      <c r="BR5" s="18" t="s">
        <v>85</v>
      </c>
      <c r="BS5" s="18" t="s">
        <v>86</v>
      </c>
      <c r="BT5" s="18" t="s">
        <v>87</v>
      </c>
      <c r="BU5" s="18" t="s">
        <v>88</v>
      </c>
      <c r="BV5" s="18" t="s">
        <v>89</v>
      </c>
      <c r="BW5" s="18" t="s">
        <v>90</v>
      </c>
      <c r="BX5" s="18" t="s">
        <v>91</v>
      </c>
      <c r="BY5" s="18" t="s">
        <v>92</v>
      </c>
      <c r="BZ5" s="18" t="s">
        <v>93</v>
      </c>
      <c r="CA5" s="18" t="s">
        <v>94</v>
      </c>
      <c r="CB5" s="18" t="s">
        <v>84</v>
      </c>
      <c r="CC5" s="18" t="s">
        <v>85</v>
      </c>
      <c r="CD5" s="18" t="s">
        <v>86</v>
      </c>
      <c r="CE5" s="18" t="s">
        <v>87</v>
      </c>
      <c r="CF5" s="18" t="s">
        <v>88</v>
      </c>
      <c r="CG5" s="18" t="s">
        <v>89</v>
      </c>
      <c r="CH5" s="18" t="s">
        <v>90</v>
      </c>
      <c r="CI5" s="18" t="s">
        <v>91</v>
      </c>
      <c r="CJ5" s="18" t="s">
        <v>92</v>
      </c>
      <c r="CK5" s="18" t="s">
        <v>93</v>
      </c>
      <c r="CL5" s="18" t="s">
        <v>94</v>
      </c>
      <c r="CM5" s="18" t="s">
        <v>84</v>
      </c>
      <c r="CN5" s="18" t="s">
        <v>85</v>
      </c>
      <c r="CO5" s="18" t="s">
        <v>86</v>
      </c>
      <c r="CP5" s="18" t="s">
        <v>87</v>
      </c>
      <c r="CQ5" s="18" t="s">
        <v>88</v>
      </c>
      <c r="CR5" s="18" t="s">
        <v>89</v>
      </c>
      <c r="CS5" s="18" t="s">
        <v>90</v>
      </c>
      <c r="CT5" s="18" t="s">
        <v>91</v>
      </c>
      <c r="CU5" s="18" t="s">
        <v>92</v>
      </c>
      <c r="CV5" s="18" t="s">
        <v>93</v>
      </c>
      <c r="CW5" s="18" t="s">
        <v>94</v>
      </c>
      <c r="CX5" s="18" t="s">
        <v>84</v>
      </c>
      <c r="CY5" s="18" t="s">
        <v>85</v>
      </c>
      <c r="CZ5" s="18" t="s">
        <v>86</v>
      </c>
      <c r="DA5" s="18" t="s">
        <v>87</v>
      </c>
      <c r="DB5" s="18" t="s">
        <v>88</v>
      </c>
      <c r="DC5" s="18" t="s">
        <v>89</v>
      </c>
      <c r="DD5" s="18" t="s">
        <v>90</v>
      </c>
      <c r="DE5" s="18" t="s">
        <v>91</v>
      </c>
      <c r="DF5" s="18" t="s">
        <v>92</v>
      </c>
      <c r="DG5" s="18" t="s">
        <v>93</v>
      </c>
      <c r="DH5" s="18" t="s">
        <v>94</v>
      </c>
      <c r="DI5" s="18" t="s">
        <v>84</v>
      </c>
      <c r="DJ5" s="18" t="s">
        <v>85</v>
      </c>
      <c r="DK5" s="18" t="s">
        <v>86</v>
      </c>
      <c r="DL5" s="18" t="s">
        <v>87</v>
      </c>
      <c r="DM5" s="18" t="s">
        <v>88</v>
      </c>
      <c r="DN5" s="18" t="s">
        <v>89</v>
      </c>
      <c r="DO5" s="18" t="s">
        <v>90</v>
      </c>
      <c r="DP5" s="18" t="s">
        <v>91</v>
      </c>
      <c r="DQ5" s="18" t="s">
        <v>92</v>
      </c>
      <c r="DR5" s="18" t="s">
        <v>93</v>
      </c>
      <c r="DS5" s="18" t="s">
        <v>94</v>
      </c>
      <c r="DT5" s="18" t="s">
        <v>84</v>
      </c>
      <c r="DU5" s="18" t="s">
        <v>85</v>
      </c>
      <c r="DV5" s="18" t="s">
        <v>86</v>
      </c>
      <c r="DW5" s="18" t="s">
        <v>87</v>
      </c>
      <c r="DX5" s="18" t="s">
        <v>88</v>
      </c>
      <c r="DY5" s="18" t="s">
        <v>89</v>
      </c>
      <c r="DZ5" s="18" t="s">
        <v>90</v>
      </c>
      <c r="EA5" s="18" t="s">
        <v>91</v>
      </c>
      <c r="EB5" s="18" t="s">
        <v>92</v>
      </c>
      <c r="EC5" s="18" t="s">
        <v>93</v>
      </c>
      <c r="ED5" s="18" t="s">
        <v>94</v>
      </c>
      <c r="EE5" s="18" t="s">
        <v>84</v>
      </c>
      <c r="EF5" s="18" t="s">
        <v>85</v>
      </c>
      <c r="EG5" s="18" t="s">
        <v>86</v>
      </c>
      <c r="EH5" s="18" t="s">
        <v>87</v>
      </c>
      <c r="EI5" s="18" t="s">
        <v>88</v>
      </c>
      <c r="EJ5" s="18" t="s">
        <v>89</v>
      </c>
      <c r="EK5" s="18" t="s">
        <v>90</v>
      </c>
      <c r="EL5" s="18" t="s">
        <v>91</v>
      </c>
      <c r="EM5" s="18" t="s">
        <v>92</v>
      </c>
      <c r="EN5" s="18" t="s">
        <v>93</v>
      </c>
      <c r="EO5" s="18" t="s">
        <v>94</v>
      </c>
    </row>
    <row r="6" spans="1:148" s="22" customFormat="1" x14ac:dyDescent="0.2">
      <c r="A6" s="14" t="s">
        <v>95</v>
      </c>
      <c r="B6" s="19">
        <f>B7</f>
        <v>2022</v>
      </c>
      <c r="C6" s="19">
        <f t="shared" ref="C6:X6" si="3">C7</f>
        <v>192082</v>
      </c>
      <c r="D6" s="19">
        <f t="shared" si="3"/>
        <v>46</v>
      </c>
      <c r="E6" s="19">
        <f t="shared" si="3"/>
        <v>17</v>
      </c>
      <c r="F6" s="19">
        <f t="shared" si="3"/>
        <v>1</v>
      </c>
      <c r="G6" s="19">
        <f t="shared" si="3"/>
        <v>0</v>
      </c>
      <c r="H6" s="19" t="str">
        <f t="shared" si="3"/>
        <v>山梨県　南アルプス市</v>
      </c>
      <c r="I6" s="19" t="str">
        <f t="shared" si="3"/>
        <v>法適用</v>
      </c>
      <c r="J6" s="19" t="str">
        <f t="shared" si="3"/>
        <v>下水道事業</v>
      </c>
      <c r="K6" s="19" t="str">
        <f t="shared" si="3"/>
        <v>公共下水道</v>
      </c>
      <c r="L6" s="19" t="str">
        <f t="shared" si="3"/>
        <v>Bd2</v>
      </c>
      <c r="M6" s="19" t="str">
        <f t="shared" si="3"/>
        <v>非設置</v>
      </c>
      <c r="N6" s="20" t="str">
        <f t="shared" si="3"/>
        <v>-</v>
      </c>
      <c r="O6" s="20">
        <f t="shared" si="3"/>
        <v>54.44</v>
      </c>
      <c r="P6" s="20">
        <f t="shared" si="3"/>
        <v>56.92</v>
      </c>
      <c r="Q6" s="20">
        <f t="shared" si="3"/>
        <v>97.03</v>
      </c>
      <c r="R6" s="20">
        <f t="shared" si="3"/>
        <v>1700</v>
      </c>
      <c r="S6" s="20">
        <f t="shared" si="3"/>
        <v>71631</v>
      </c>
      <c r="T6" s="20">
        <f t="shared" si="3"/>
        <v>264.14</v>
      </c>
      <c r="U6" s="20">
        <f t="shared" si="3"/>
        <v>271.19</v>
      </c>
      <c r="V6" s="20">
        <f t="shared" si="3"/>
        <v>40661</v>
      </c>
      <c r="W6" s="20">
        <f t="shared" si="3"/>
        <v>14.37</v>
      </c>
      <c r="X6" s="20">
        <f t="shared" si="3"/>
        <v>2829.58</v>
      </c>
      <c r="Y6" s="21" t="str">
        <f>IF(Y7="",NA(),Y7)</f>
        <v>-</v>
      </c>
      <c r="Z6" s="21">
        <f t="shared" ref="Z6:AH6" si="4">IF(Z7="",NA(),Z7)</f>
        <v>63.17</v>
      </c>
      <c r="AA6" s="21">
        <f t="shared" si="4"/>
        <v>95.63</v>
      </c>
      <c r="AB6" s="21">
        <f t="shared" si="4"/>
        <v>92.95</v>
      </c>
      <c r="AC6" s="21">
        <f t="shared" si="4"/>
        <v>107.15</v>
      </c>
      <c r="AD6" s="21" t="str">
        <f t="shared" si="4"/>
        <v>-</v>
      </c>
      <c r="AE6" s="21">
        <f t="shared" si="4"/>
        <v>107.15</v>
      </c>
      <c r="AF6" s="21">
        <f t="shared" si="4"/>
        <v>109.91</v>
      </c>
      <c r="AG6" s="21">
        <f t="shared" si="4"/>
        <v>108.61</v>
      </c>
      <c r="AH6" s="21">
        <f t="shared" si="4"/>
        <v>109.58</v>
      </c>
      <c r="AI6" s="20" t="str">
        <f>IF(AI7="","",IF(AI7="-","【-】","【"&amp;SUBSTITUTE(TEXT(AI7,"#,##0.00"),"-","△")&amp;"】"))</f>
        <v>【106.11】</v>
      </c>
      <c r="AJ6" s="21" t="str">
        <f>IF(AJ7="",NA(),AJ7)</f>
        <v>-</v>
      </c>
      <c r="AK6" s="21">
        <f t="shared" ref="AK6:AS6" si="5">IF(AK7="",NA(),AK7)</f>
        <v>166.4</v>
      </c>
      <c r="AL6" s="21">
        <f t="shared" si="5"/>
        <v>29.75</v>
      </c>
      <c r="AM6" s="21">
        <f t="shared" si="5"/>
        <v>62.32</v>
      </c>
      <c r="AN6" s="21">
        <f t="shared" si="5"/>
        <v>28.49</v>
      </c>
      <c r="AO6" s="21" t="str">
        <f t="shared" si="5"/>
        <v>-</v>
      </c>
      <c r="AP6" s="21">
        <f t="shared" si="5"/>
        <v>15.68</v>
      </c>
      <c r="AQ6" s="21">
        <f t="shared" si="5"/>
        <v>9.42</v>
      </c>
      <c r="AR6" s="21">
        <f t="shared" si="5"/>
        <v>11.49</v>
      </c>
      <c r="AS6" s="21">
        <f t="shared" si="5"/>
        <v>5.35</v>
      </c>
      <c r="AT6" s="20" t="str">
        <f>IF(AT7="","",IF(AT7="-","【-】","【"&amp;SUBSTITUTE(TEXT(AT7,"#,##0.00"),"-","△")&amp;"】"))</f>
        <v>【3.15】</v>
      </c>
      <c r="AU6" s="21" t="str">
        <f>IF(AU7="",NA(),AU7)</f>
        <v>-</v>
      </c>
      <c r="AV6" s="21">
        <f t="shared" ref="AV6:BD6" si="6">IF(AV7="",NA(),AV7)</f>
        <v>32.049999999999997</v>
      </c>
      <c r="AW6" s="21">
        <f t="shared" si="6"/>
        <v>27.45</v>
      </c>
      <c r="AX6" s="21">
        <f t="shared" si="6"/>
        <v>30.51</v>
      </c>
      <c r="AY6" s="21">
        <f t="shared" si="6"/>
        <v>46.8</v>
      </c>
      <c r="AZ6" s="21" t="str">
        <f t="shared" si="6"/>
        <v>-</v>
      </c>
      <c r="BA6" s="21">
        <f t="shared" si="6"/>
        <v>46.82</v>
      </c>
      <c r="BB6" s="21">
        <f t="shared" si="6"/>
        <v>47.61</v>
      </c>
      <c r="BC6" s="21">
        <f t="shared" si="6"/>
        <v>52.69</v>
      </c>
      <c r="BD6" s="21">
        <f t="shared" si="6"/>
        <v>59.45</v>
      </c>
      <c r="BE6" s="20" t="str">
        <f>IF(BE7="","",IF(BE7="-","【-】","【"&amp;SUBSTITUTE(TEXT(BE7,"#,##0.00"),"-","△")&amp;"】"))</f>
        <v>【73.44】</v>
      </c>
      <c r="BF6" s="21" t="str">
        <f>IF(BF7="",NA(),BF7)</f>
        <v>-</v>
      </c>
      <c r="BG6" s="21">
        <f t="shared" ref="BG6:BO6" si="7">IF(BG7="",NA(),BG7)</f>
        <v>4346.63</v>
      </c>
      <c r="BH6" s="21">
        <f t="shared" si="7"/>
        <v>2364.75</v>
      </c>
      <c r="BI6" s="21">
        <f t="shared" si="7"/>
        <v>1181.8900000000001</v>
      </c>
      <c r="BJ6" s="21">
        <f t="shared" si="7"/>
        <v>1047.97</v>
      </c>
      <c r="BK6" s="21" t="str">
        <f t="shared" si="7"/>
        <v>-</v>
      </c>
      <c r="BL6" s="21">
        <f t="shared" si="7"/>
        <v>1028.05</v>
      </c>
      <c r="BM6" s="21">
        <f t="shared" si="7"/>
        <v>1092.22</v>
      </c>
      <c r="BN6" s="21">
        <f t="shared" si="7"/>
        <v>998.38</v>
      </c>
      <c r="BO6" s="21">
        <f t="shared" si="7"/>
        <v>925.32</v>
      </c>
      <c r="BP6" s="20" t="str">
        <f>IF(BP7="","",IF(BP7="-","【-】","【"&amp;SUBSTITUTE(TEXT(BP7,"#,##0.00"),"-","△")&amp;"】"))</f>
        <v>【652.82】</v>
      </c>
      <c r="BQ6" s="21" t="str">
        <f>IF(BQ7="",NA(),BQ7)</f>
        <v>-</v>
      </c>
      <c r="BR6" s="21">
        <f t="shared" ref="BR6:BZ6" si="8">IF(BR7="",NA(),BR7)</f>
        <v>54.48</v>
      </c>
      <c r="BS6" s="21">
        <f t="shared" si="8"/>
        <v>56.78</v>
      </c>
      <c r="BT6" s="21">
        <f t="shared" si="8"/>
        <v>57</v>
      </c>
      <c r="BU6" s="21">
        <f t="shared" si="8"/>
        <v>57.13</v>
      </c>
      <c r="BV6" s="21" t="str">
        <f t="shared" si="8"/>
        <v>-</v>
      </c>
      <c r="BW6" s="21">
        <f t="shared" si="8"/>
        <v>94.73</v>
      </c>
      <c r="BX6" s="21">
        <f t="shared" si="8"/>
        <v>97.53</v>
      </c>
      <c r="BY6" s="21">
        <f t="shared" si="8"/>
        <v>95.92</v>
      </c>
      <c r="BZ6" s="21">
        <f t="shared" si="8"/>
        <v>96.98</v>
      </c>
      <c r="CA6" s="20" t="str">
        <f>IF(CA7="","",IF(CA7="-","【-】","【"&amp;SUBSTITUTE(TEXT(CA7,"#,##0.00"),"-","△")&amp;"】"))</f>
        <v>【97.61】</v>
      </c>
      <c r="CB6" s="21" t="str">
        <f>IF(CB7="",NA(),CB7)</f>
        <v>-</v>
      </c>
      <c r="CC6" s="21">
        <f t="shared" ref="CC6:CK6" si="9">IF(CC7="",NA(),CC7)</f>
        <v>158.41999999999999</v>
      </c>
      <c r="CD6" s="21">
        <f t="shared" si="9"/>
        <v>151.25</v>
      </c>
      <c r="CE6" s="21">
        <f t="shared" si="9"/>
        <v>150.49</v>
      </c>
      <c r="CF6" s="21">
        <f t="shared" si="9"/>
        <v>150.44</v>
      </c>
      <c r="CG6" s="21" t="str">
        <f t="shared" si="9"/>
        <v>-</v>
      </c>
      <c r="CH6" s="21">
        <f t="shared" si="9"/>
        <v>160.91</v>
      </c>
      <c r="CI6" s="21">
        <f t="shared" si="9"/>
        <v>155.83000000000001</v>
      </c>
      <c r="CJ6" s="21">
        <f t="shared" si="9"/>
        <v>156.75</v>
      </c>
      <c r="CK6" s="21">
        <f t="shared" si="9"/>
        <v>153.54</v>
      </c>
      <c r="CL6" s="20" t="str">
        <f>IF(CL7="","",IF(CL7="-","【-】","【"&amp;SUBSTITUTE(TEXT(CL7,"#,##0.00"),"-","△")&amp;"】"))</f>
        <v>【138.29】</v>
      </c>
      <c r="CM6" s="21" t="str">
        <f>IF(CM7="",NA(),CM7)</f>
        <v>-</v>
      </c>
      <c r="CN6" s="21" t="str">
        <f t="shared" ref="CN6:CV6" si="10">IF(CN7="",NA(),CN7)</f>
        <v>-</v>
      </c>
      <c r="CO6" s="21" t="str">
        <f t="shared" si="10"/>
        <v>-</v>
      </c>
      <c r="CP6" s="21" t="str">
        <f t="shared" si="10"/>
        <v>-</v>
      </c>
      <c r="CQ6" s="21" t="str">
        <f t="shared" si="10"/>
        <v>-</v>
      </c>
      <c r="CR6" s="21" t="str">
        <f t="shared" si="10"/>
        <v>-</v>
      </c>
      <c r="CS6" s="21">
        <f t="shared" si="10"/>
        <v>61.4</v>
      </c>
      <c r="CT6" s="21">
        <f t="shared" si="10"/>
        <v>61.51</v>
      </c>
      <c r="CU6" s="21">
        <f t="shared" si="10"/>
        <v>51.2</v>
      </c>
      <c r="CV6" s="21">
        <f t="shared" si="10"/>
        <v>57.32</v>
      </c>
      <c r="CW6" s="20" t="str">
        <f>IF(CW7="","",IF(CW7="-","【-】","【"&amp;SUBSTITUTE(TEXT(CW7,"#,##0.00"),"-","△")&amp;"】"))</f>
        <v>【59.10】</v>
      </c>
      <c r="CX6" s="21" t="str">
        <f>IF(CX7="",NA(),CX7)</f>
        <v>-</v>
      </c>
      <c r="CY6" s="21">
        <f t="shared" ref="CY6:DG6" si="11">IF(CY7="",NA(),CY7)</f>
        <v>88.76</v>
      </c>
      <c r="CZ6" s="21">
        <f t="shared" si="11"/>
        <v>90.56</v>
      </c>
      <c r="DA6" s="21">
        <f t="shared" si="11"/>
        <v>87.41</v>
      </c>
      <c r="DB6" s="21">
        <f t="shared" si="11"/>
        <v>87.57</v>
      </c>
      <c r="DC6" s="21" t="str">
        <f t="shared" si="11"/>
        <v>-</v>
      </c>
      <c r="DD6" s="21">
        <f t="shared" si="11"/>
        <v>86.28</v>
      </c>
      <c r="DE6" s="21">
        <f t="shared" si="11"/>
        <v>85.82</v>
      </c>
      <c r="DF6" s="21">
        <f t="shared" si="11"/>
        <v>85.03</v>
      </c>
      <c r="DG6" s="21">
        <f t="shared" si="11"/>
        <v>85.96</v>
      </c>
      <c r="DH6" s="20" t="str">
        <f>IF(DH7="","",IF(DH7="-","【-】","【"&amp;SUBSTITUTE(TEXT(DH7,"#,##0.00"),"-","△")&amp;"】"))</f>
        <v>【95.82】</v>
      </c>
      <c r="DI6" s="21" t="str">
        <f>IF(DI7="",NA(),DI7)</f>
        <v>-</v>
      </c>
      <c r="DJ6" s="21">
        <f t="shared" ref="DJ6:DR6" si="12">IF(DJ7="",NA(),DJ7)</f>
        <v>30.32</v>
      </c>
      <c r="DK6" s="21">
        <f t="shared" si="12"/>
        <v>31.3</v>
      </c>
      <c r="DL6" s="21">
        <f t="shared" si="12"/>
        <v>32.020000000000003</v>
      </c>
      <c r="DM6" s="21">
        <f t="shared" si="12"/>
        <v>32.909999999999997</v>
      </c>
      <c r="DN6" s="21" t="str">
        <f t="shared" si="12"/>
        <v>-</v>
      </c>
      <c r="DO6" s="21">
        <f t="shared" si="12"/>
        <v>17.239999999999998</v>
      </c>
      <c r="DP6" s="21">
        <f t="shared" si="12"/>
        <v>15.29</v>
      </c>
      <c r="DQ6" s="21">
        <f t="shared" si="12"/>
        <v>17.809999999999999</v>
      </c>
      <c r="DR6" s="21">
        <f t="shared" si="12"/>
        <v>19.96</v>
      </c>
      <c r="DS6" s="20" t="str">
        <f>IF(DS7="","",IF(DS7="-","【-】","【"&amp;SUBSTITUTE(TEXT(DS7,"#,##0.00"),"-","△")&amp;"】"))</f>
        <v>【39.74】</v>
      </c>
      <c r="DT6" s="21" t="str">
        <f>IF(DT7="",NA(),DT7)</f>
        <v>-</v>
      </c>
      <c r="DU6" s="20">
        <f t="shared" ref="DU6:EC6" si="13">IF(DU7="",NA(),DU7)</f>
        <v>0</v>
      </c>
      <c r="DV6" s="20">
        <f t="shared" si="13"/>
        <v>0</v>
      </c>
      <c r="DW6" s="20">
        <f t="shared" si="13"/>
        <v>0</v>
      </c>
      <c r="DX6" s="20">
        <f t="shared" si="13"/>
        <v>0</v>
      </c>
      <c r="DY6" s="21" t="str">
        <f t="shared" si="13"/>
        <v>-</v>
      </c>
      <c r="DZ6" s="21">
        <f t="shared" si="13"/>
        <v>0.11</v>
      </c>
      <c r="EA6" s="21">
        <f t="shared" si="13"/>
        <v>0.11</v>
      </c>
      <c r="EB6" s="21">
        <f t="shared" si="13"/>
        <v>0.64</v>
      </c>
      <c r="EC6" s="21">
        <f t="shared" si="13"/>
        <v>0.83</v>
      </c>
      <c r="ED6" s="20" t="str">
        <f>IF(ED7="","",IF(ED7="-","【-】","【"&amp;SUBSTITUTE(TEXT(ED7,"#,##0.00"),"-","△")&amp;"】"))</f>
        <v>【7.62】</v>
      </c>
      <c r="EE6" s="21" t="str">
        <f>IF(EE7="",NA(),EE7)</f>
        <v>-</v>
      </c>
      <c r="EF6" s="21">
        <f t="shared" ref="EF6:EN6" si="14">IF(EF7="",NA(),EF7)</f>
        <v>2.16</v>
      </c>
      <c r="EG6" s="20">
        <f t="shared" si="14"/>
        <v>0</v>
      </c>
      <c r="EH6" s="20">
        <f t="shared" si="14"/>
        <v>0</v>
      </c>
      <c r="EI6" s="20">
        <f t="shared" si="14"/>
        <v>0</v>
      </c>
      <c r="EJ6" s="21" t="str">
        <f t="shared" si="14"/>
        <v>-</v>
      </c>
      <c r="EK6" s="21">
        <f t="shared" si="14"/>
        <v>0.12</v>
      </c>
      <c r="EL6" s="21">
        <f t="shared" si="14"/>
        <v>0.15</v>
      </c>
      <c r="EM6" s="21">
        <f t="shared" si="14"/>
        <v>0.06</v>
      </c>
      <c r="EN6" s="21">
        <f t="shared" si="14"/>
        <v>0.09</v>
      </c>
      <c r="EO6" s="20" t="str">
        <f>IF(EO7="","",IF(EO7="-","【-】","【"&amp;SUBSTITUTE(TEXT(EO7,"#,##0.00"),"-","△")&amp;"】"))</f>
        <v>【0.23】</v>
      </c>
    </row>
    <row r="7" spans="1:148" s="22" customFormat="1" x14ac:dyDescent="0.2">
      <c r="A7" s="14"/>
      <c r="B7" s="23">
        <v>2022</v>
      </c>
      <c r="C7" s="23">
        <v>192082</v>
      </c>
      <c r="D7" s="23">
        <v>46</v>
      </c>
      <c r="E7" s="23">
        <v>17</v>
      </c>
      <c r="F7" s="23">
        <v>1</v>
      </c>
      <c r="G7" s="23">
        <v>0</v>
      </c>
      <c r="H7" s="23" t="s">
        <v>96</v>
      </c>
      <c r="I7" s="23" t="s">
        <v>97</v>
      </c>
      <c r="J7" s="23" t="s">
        <v>98</v>
      </c>
      <c r="K7" s="23" t="s">
        <v>99</v>
      </c>
      <c r="L7" s="23" t="s">
        <v>100</v>
      </c>
      <c r="M7" s="23" t="s">
        <v>101</v>
      </c>
      <c r="N7" s="24" t="s">
        <v>102</v>
      </c>
      <c r="O7" s="24">
        <v>54.44</v>
      </c>
      <c r="P7" s="24">
        <v>56.92</v>
      </c>
      <c r="Q7" s="24">
        <v>97.03</v>
      </c>
      <c r="R7" s="24">
        <v>1700</v>
      </c>
      <c r="S7" s="24">
        <v>71631</v>
      </c>
      <c r="T7" s="24">
        <v>264.14</v>
      </c>
      <c r="U7" s="24">
        <v>271.19</v>
      </c>
      <c r="V7" s="24">
        <v>40661</v>
      </c>
      <c r="W7" s="24">
        <v>14.37</v>
      </c>
      <c r="X7" s="24">
        <v>2829.58</v>
      </c>
      <c r="Y7" s="24" t="s">
        <v>102</v>
      </c>
      <c r="Z7" s="24">
        <v>63.17</v>
      </c>
      <c r="AA7" s="24">
        <v>95.63</v>
      </c>
      <c r="AB7" s="24">
        <v>92.95</v>
      </c>
      <c r="AC7" s="24">
        <v>107.15</v>
      </c>
      <c r="AD7" s="24" t="s">
        <v>102</v>
      </c>
      <c r="AE7" s="24">
        <v>107.15</v>
      </c>
      <c r="AF7" s="24">
        <v>109.91</v>
      </c>
      <c r="AG7" s="24">
        <v>108.61</v>
      </c>
      <c r="AH7" s="24">
        <v>109.58</v>
      </c>
      <c r="AI7" s="24">
        <v>106.11</v>
      </c>
      <c r="AJ7" s="24" t="s">
        <v>102</v>
      </c>
      <c r="AK7" s="24">
        <v>166.4</v>
      </c>
      <c r="AL7" s="24">
        <v>29.75</v>
      </c>
      <c r="AM7" s="24">
        <v>62.32</v>
      </c>
      <c r="AN7" s="24">
        <v>28.49</v>
      </c>
      <c r="AO7" s="24" t="s">
        <v>102</v>
      </c>
      <c r="AP7" s="24">
        <v>15.68</v>
      </c>
      <c r="AQ7" s="24">
        <v>9.42</v>
      </c>
      <c r="AR7" s="24">
        <v>11.49</v>
      </c>
      <c r="AS7" s="24">
        <v>5.35</v>
      </c>
      <c r="AT7" s="24">
        <v>3.15</v>
      </c>
      <c r="AU7" s="24" t="s">
        <v>102</v>
      </c>
      <c r="AV7" s="24">
        <v>32.049999999999997</v>
      </c>
      <c r="AW7" s="24">
        <v>27.45</v>
      </c>
      <c r="AX7" s="24">
        <v>30.51</v>
      </c>
      <c r="AY7" s="24">
        <v>46.8</v>
      </c>
      <c r="AZ7" s="24" t="s">
        <v>102</v>
      </c>
      <c r="BA7" s="24">
        <v>46.82</v>
      </c>
      <c r="BB7" s="24">
        <v>47.61</v>
      </c>
      <c r="BC7" s="24">
        <v>52.69</v>
      </c>
      <c r="BD7" s="24">
        <v>59.45</v>
      </c>
      <c r="BE7" s="24">
        <v>73.44</v>
      </c>
      <c r="BF7" s="24" t="s">
        <v>102</v>
      </c>
      <c r="BG7" s="24">
        <v>4346.63</v>
      </c>
      <c r="BH7" s="24">
        <v>2364.75</v>
      </c>
      <c r="BI7" s="24">
        <v>1181.8900000000001</v>
      </c>
      <c r="BJ7" s="24">
        <v>1047.97</v>
      </c>
      <c r="BK7" s="24" t="s">
        <v>102</v>
      </c>
      <c r="BL7" s="24">
        <v>1028.05</v>
      </c>
      <c r="BM7" s="24">
        <v>1092.22</v>
      </c>
      <c r="BN7" s="24">
        <v>998.38</v>
      </c>
      <c r="BO7" s="24">
        <v>925.32</v>
      </c>
      <c r="BP7" s="24">
        <v>652.82000000000005</v>
      </c>
      <c r="BQ7" s="24" t="s">
        <v>102</v>
      </c>
      <c r="BR7" s="24">
        <v>54.48</v>
      </c>
      <c r="BS7" s="24">
        <v>56.78</v>
      </c>
      <c r="BT7" s="24">
        <v>57</v>
      </c>
      <c r="BU7" s="24">
        <v>57.13</v>
      </c>
      <c r="BV7" s="24" t="s">
        <v>102</v>
      </c>
      <c r="BW7" s="24">
        <v>94.73</v>
      </c>
      <c r="BX7" s="24">
        <v>97.53</v>
      </c>
      <c r="BY7" s="24">
        <v>95.92</v>
      </c>
      <c r="BZ7" s="24">
        <v>96.98</v>
      </c>
      <c r="CA7" s="24">
        <v>97.61</v>
      </c>
      <c r="CB7" s="24" t="s">
        <v>102</v>
      </c>
      <c r="CC7" s="24">
        <v>158.41999999999999</v>
      </c>
      <c r="CD7" s="24">
        <v>151.25</v>
      </c>
      <c r="CE7" s="24">
        <v>150.49</v>
      </c>
      <c r="CF7" s="24">
        <v>150.44</v>
      </c>
      <c r="CG7" s="24" t="s">
        <v>102</v>
      </c>
      <c r="CH7" s="24">
        <v>160.91</v>
      </c>
      <c r="CI7" s="24">
        <v>155.83000000000001</v>
      </c>
      <c r="CJ7" s="24">
        <v>156.75</v>
      </c>
      <c r="CK7" s="24">
        <v>153.54</v>
      </c>
      <c r="CL7" s="24">
        <v>138.29</v>
      </c>
      <c r="CM7" s="24" t="s">
        <v>102</v>
      </c>
      <c r="CN7" s="24" t="s">
        <v>102</v>
      </c>
      <c r="CO7" s="24" t="s">
        <v>102</v>
      </c>
      <c r="CP7" s="24" t="s">
        <v>102</v>
      </c>
      <c r="CQ7" s="24" t="s">
        <v>102</v>
      </c>
      <c r="CR7" s="24" t="s">
        <v>102</v>
      </c>
      <c r="CS7" s="24">
        <v>61.4</v>
      </c>
      <c r="CT7" s="24">
        <v>61.51</v>
      </c>
      <c r="CU7" s="24">
        <v>51.2</v>
      </c>
      <c r="CV7" s="24">
        <v>57.32</v>
      </c>
      <c r="CW7" s="24">
        <v>59.1</v>
      </c>
      <c r="CX7" s="24" t="s">
        <v>102</v>
      </c>
      <c r="CY7" s="24">
        <v>88.76</v>
      </c>
      <c r="CZ7" s="24">
        <v>90.56</v>
      </c>
      <c r="DA7" s="24">
        <v>87.41</v>
      </c>
      <c r="DB7" s="24">
        <v>87.57</v>
      </c>
      <c r="DC7" s="24" t="s">
        <v>102</v>
      </c>
      <c r="DD7" s="24">
        <v>86.28</v>
      </c>
      <c r="DE7" s="24">
        <v>85.82</v>
      </c>
      <c r="DF7" s="24">
        <v>85.03</v>
      </c>
      <c r="DG7" s="24">
        <v>85.96</v>
      </c>
      <c r="DH7" s="24">
        <v>95.82</v>
      </c>
      <c r="DI7" s="24" t="s">
        <v>102</v>
      </c>
      <c r="DJ7" s="24">
        <v>30.32</v>
      </c>
      <c r="DK7" s="24">
        <v>31.3</v>
      </c>
      <c r="DL7" s="24">
        <v>32.020000000000003</v>
      </c>
      <c r="DM7" s="24">
        <v>32.909999999999997</v>
      </c>
      <c r="DN7" s="24" t="s">
        <v>102</v>
      </c>
      <c r="DO7" s="24">
        <v>17.239999999999998</v>
      </c>
      <c r="DP7" s="24">
        <v>15.29</v>
      </c>
      <c r="DQ7" s="24">
        <v>17.809999999999999</v>
      </c>
      <c r="DR7" s="24">
        <v>19.96</v>
      </c>
      <c r="DS7" s="24">
        <v>39.74</v>
      </c>
      <c r="DT7" s="24" t="s">
        <v>102</v>
      </c>
      <c r="DU7" s="24">
        <v>0</v>
      </c>
      <c r="DV7" s="24">
        <v>0</v>
      </c>
      <c r="DW7" s="24">
        <v>0</v>
      </c>
      <c r="DX7" s="24">
        <v>0</v>
      </c>
      <c r="DY7" s="24" t="s">
        <v>102</v>
      </c>
      <c r="DZ7" s="24">
        <v>0.11</v>
      </c>
      <c r="EA7" s="24">
        <v>0.11</v>
      </c>
      <c r="EB7" s="24">
        <v>0.64</v>
      </c>
      <c r="EC7" s="24">
        <v>0.83</v>
      </c>
      <c r="ED7" s="24">
        <v>7.62</v>
      </c>
      <c r="EE7" s="24" t="s">
        <v>102</v>
      </c>
      <c r="EF7" s="24">
        <v>2.16</v>
      </c>
      <c r="EG7" s="24">
        <v>0</v>
      </c>
      <c r="EH7" s="24">
        <v>0</v>
      </c>
      <c r="EI7" s="24">
        <v>0</v>
      </c>
      <c r="EJ7" s="24" t="s">
        <v>102</v>
      </c>
      <c r="EK7" s="24">
        <v>0.12</v>
      </c>
      <c r="EL7" s="24">
        <v>0.15</v>
      </c>
      <c r="EM7" s="24">
        <v>0.06</v>
      </c>
      <c r="EN7" s="24">
        <v>0.09</v>
      </c>
      <c r="EO7" s="24">
        <v>0.23</v>
      </c>
    </row>
    <row r="8" spans="1:148" x14ac:dyDescent="0.2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</row>
    <row r="9" spans="1:148" x14ac:dyDescent="0.2">
      <c r="A9" s="26"/>
      <c r="B9" s="26" t="s">
        <v>103</v>
      </c>
      <c r="C9" s="26" t="s">
        <v>104</v>
      </c>
      <c r="D9" s="26" t="s">
        <v>105</v>
      </c>
      <c r="E9" s="26" t="s">
        <v>106</v>
      </c>
      <c r="F9" s="26" t="s">
        <v>107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8" x14ac:dyDescent="0.2">
      <c r="A10" s="26" t="s">
        <v>46</v>
      </c>
      <c r="B10" s="27">
        <f t="shared" ref="B10:C10" si="15">DATEVALUE($B7+12-B11&amp;"/1/"&amp;B12)</f>
        <v>47484</v>
      </c>
      <c r="C10" s="28">
        <f t="shared" si="15"/>
        <v>47849</v>
      </c>
      <c r="D10" s="28">
        <f>DATEVALUE($B7+12-D11&amp;"/1/"&amp;D12)</f>
        <v>48215</v>
      </c>
      <c r="E10" s="28">
        <f>DATEVALUE($B7+12-E11&amp;"/1/"&amp;E12)</f>
        <v>48582</v>
      </c>
      <c r="F10" s="28">
        <f>DATEVALUE($B7+12-F11&amp;"/1/"&amp;F12)</f>
        <v>48948</v>
      </c>
    </row>
    <row r="11" spans="1:148" x14ac:dyDescent="0.2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8" x14ac:dyDescent="0.2">
      <c r="B12">
        <v>1</v>
      </c>
      <c r="C12">
        <v>1</v>
      </c>
      <c r="D12">
        <v>2</v>
      </c>
      <c r="E12">
        <v>3</v>
      </c>
      <c r="F12">
        <v>4</v>
      </c>
      <c r="G12" t="s">
        <v>109</v>
      </c>
    </row>
    <row r="13" spans="1:148" x14ac:dyDescent="0.2">
      <c r="B13" t="s">
        <v>110</v>
      </c>
      <c r="C13" t="s">
        <v>111</v>
      </c>
      <c r="D13" t="s">
        <v>111</v>
      </c>
      <c r="E13" t="s">
        <v>111</v>
      </c>
      <c r="F13" t="s">
        <v>111</v>
      </c>
      <c r="G13" t="s">
        <v>112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Administrator</cp:lastModifiedBy>
  <cp:lastPrinted>2024-01-27T06:51:40Z</cp:lastPrinted>
  <dcterms:created xsi:type="dcterms:W3CDTF">2023-12-12T00:46:33Z</dcterms:created>
  <dcterms:modified xsi:type="dcterms:W3CDTF">2024-01-30T11:30:30Z</dcterms:modified>
  <cp:category/>
</cp:coreProperties>
</file>