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01_甲府市【】\"/>
    </mc:Choice>
  </mc:AlternateContent>
  <xr:revisionPtr revIDLastSave="0" documentId="13_ncr:1_{DDBFCB13-B9D7-4F57-889A-FB2DAA0A843A}"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40" i="10" l="1"/>
  <c r="AO39"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U40" i="10"/>
  <c r="C40" i="10"/>
  <c r="CO39" i="10"/>
  <c r="BE39" i="10"/>
  <c r="U39" i="10"/>
  <c r="C39" i="10"/>
  <c r="CO38" i="10"/>
  <c r="BE38" i="10"/>
  <c r="U38" i="10"/>
  <c r="C38" i="10"/>
  <c r="CO37" i="10"/>
  <c r="BE37" i="10"/>
  <c r="C37" i="10"/>
  <c r="BE36" i="10"/>
  <c r="BW35" i="10"/>
  <c r="BW36" i="10" s="1"/>
  <c r="BW37" i="10" s="1"/>
  <c r="BW38" i="10" s="1"/>
  <c r="BW39" i="10" s="1"/>
  <c r="BW40" i="10" s="1"/>
  <c r="BW41" i="10" s="1"/>
  <c r="BW42" i="10" s="1"/>
  <c r="BW43" i="10" s="1"/>
  <c r="BE35" i="10"/>
  <c r="CO34" i="10"/>
  <c r="CO35" i="10" s="1"/>
  <c r="CO36" i="10" s="1"/>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AM38" i="10" s="1"/>
  <c r="AM39" i="10" s="1"/>
  <c r="AM40" i="10" s="1"/>
</calcChain>
</file>

<file path=xl/sharedStrings.xml><?xml version="1.0" encoding="utf-8"?>
<sst xmlns="http://schemas.openxmlformats.org/spreadsheetml/2006/main" count="1114" uniqueCount="587">
  <si>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</si>
  <si>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</si>
  <si>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</si>
  <si>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</si>
  <si>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</si>
  <si>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</si>
  <si>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</si>
  <si>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</si>
  <si>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</si>
  <si>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</si>
  <si>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</si>
  <si>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</si>
  <si>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</si>
  <si>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</si>
  <si>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</si>
  <si>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</si>
  <si>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</si>
  <si>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</si>
  <si>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</si>
  <si>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</si>
  <si>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</si>
  <si>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</si>
  <si>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</si>
  <si>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</si>
  <si>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</si>
  <si>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</si>
  <si>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</si>
  <si>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</si>
  <si>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</si>
  <si>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</si>
  <si>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</si>
  <si>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</si>
  <si>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</si>
  <si>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</si>
  <si>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</si>
  <si>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</si>
  <si>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</si>
  <si>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</si>
  <si>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</si>
  <si>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</si>
  <si>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</si>
  <si>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</si>
  <si>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</si>
  <si>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</si>
  <si>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</si>
  <si>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</si>
  <si>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</si>
  <si>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</si>
  <si>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</si>
  <si>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</si>
  <si>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</si>
  <si>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</si>
  <si>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</si>
  <si>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</si>
  <si>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</si>
  <si>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</si>
  <si>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</si>
  <si>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</si>
  <si>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</si>
  <si>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</si>
  <si>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</si>
  <si>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</si>
  <si>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</si>
  <si>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</si>
  <si>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</si>
  <si>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</si>
  <si>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</si>
  <si>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</si>
  <si>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</si>
  <si>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</si>
  <si>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</si>
  <si>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</si>
  <si>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</si>
  <si>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</si>
  <si>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</si>
  <si>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</si>
  <si>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</si>
  <si>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</si>
  <si>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</si>
  <si>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</si>
  <si>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</si>
  <si>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</si>
  <si>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</si>
  <si>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</si>
  <si>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</si>
  <si>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</si>
  <si>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</si>
  <si>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</si>
  <si>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</si>
  <si>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</si>
  <si>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</si>
  <si>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</si>
  <si>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</si>
  <si>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</si>
  <si>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甲府市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</si>
  <si>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</si>
  <si>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</si>
  <si>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</si>
  <si>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</si>
  <si>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</si>
  <si>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</si>
  <si>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</si>
  <si>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</si>
  <si>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</si>
  <si>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</si>
  <si>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</si>
  <si>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</si>
  <si>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</si>
  <si>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</si>
  <si>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</si>
  <si>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</si>
  <si>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</si>
  <si>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</si>
  <si>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</si>
  <si>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</si>
  <si>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</si>
  <si>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</si>
  <si>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</si>
  <si>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</si>
  <si>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</si>
  <si>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</si>
  <si>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</si>
  <si>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</si>
  <si>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</si>
  <si>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</si>
  <si>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</si>
  <si>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</si>
  <si>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</si>
  <si>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</si>
  <si>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</si>
  <si>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</si>
  <si>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</si>
  <si>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</si>
  <si>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</si>
  <si>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</si>
  <si>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</si>
  <si>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</si>
  <si>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</si>
  <si>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</si>
  <si>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</si>
  <si>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</si>
  <si>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</si>
  <si>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</si>
  <si>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</si>
  <si>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</si>
  <si>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</si>
  <si>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</si>
  <si>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</si>
  <si>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</si>
  <si>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</si>
  <si>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</si>
  <si>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</si>
  <si>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</si>
  <si>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</si>
  <si>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</si>
  <si>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</si>
  <si>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</si>
  <si>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</si>
  <si>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</si>
  <si>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</si>
  <si>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</si>
  <si>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</si>
  <si>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</si>
  <si>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</si>
  <si>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</si>
  <si>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</si>
  <si>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</si>
  <si>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</si>
  <si>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</si>
  <si>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</si>
  <si>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</si>
  <si>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</si>
  <si>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</si>
  <si>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</si>
  <si>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</si>
  <si>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</si>
  <si>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</si>
  <si>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</si>
  <si>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</si>
  <si>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</si>
  <si>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</si>
  <si>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</si>
  <si>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</si>
  <si>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</si>
  <si>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</si>
  <si>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</si>
  <si>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</si>
  <si>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</si>
  <si>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</si>
  <si>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</si>
  <si>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</si>
  <si>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</si>
  <si>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</si>
  <si>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</si>
  <si>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</si>
  <si>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</si>
  <si>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</si>
  <si>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</si>
  <si>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</si>
  <si>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</si>
  <si>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</si>
  <si>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</si>
  <si>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</si>
  <si>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山梨県甲府市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</si>
  <si>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</si>
  <si>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</si>
  <si>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</si>
  <si>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</si>
  <si>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</si>
  <si>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</si>
  <si>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</si>
  <si>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</si>
  <si>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</si>
  <si>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</si>
  <si>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</si>
  <si>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</si>
  <si>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</si>
  <si>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</si>
  <si>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</si>
  <si>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</si>
  <si>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</si>
  <si>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</si>
  <si>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</si>
  <si>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</si>
  <si>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</si>
  <si>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</si>
  <si>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</si>
  <si>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</si>
  <si>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</si>
  <si>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</si>
  <si>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</si>
  <si>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</si>
  <si>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</si>
  <si>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</si>
  <si>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</si>
  <si>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</si>
  <si>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</si>
  <si>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</si>
  <si>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</si>
  <si>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</si>
  <si>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</si>
  <si>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</si>
  <si>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</si>
  <si>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</si>
  <si>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</si>
  <si>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</si>
  <si>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</si>
  <si>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</si>
  <si>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</si>
  <si>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</si>
  <si>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</si>
  <si>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</si>
  <si>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</si>
  <si>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</si>
  <si>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</si>
  <si>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</si>
  <si>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</si>
  <si>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</si>
  <si>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</si>
  <si>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</si>
  <si>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</si>
  <si>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</si>
  <si>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</si>
  <si>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</si>
  <si>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</si>
  <si>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</si>
  <si>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</si>
  <si>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</si>
  <si>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</si>
  <si>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</si>
  <si>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</si>
  <si>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</si>
  <si>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</si>
  <si>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</si>
  <si>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</si>
  <si>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</si>
  <si>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</si>
  <si>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</si>
  <si>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</si>
  <si>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</si>
  <si>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</si>
  <si>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</si>
  <si>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</si>
  <si>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</si>
  <si>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</si>
  <si>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</si>
  <si>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</si>
  <si>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</si>
  <si>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</si>
  <si>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</si>
  <si>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</si>
  <si>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</si>
  <si>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</si>
  <si>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</si>
  <si>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</si>
  <si>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</si>
  <si>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</si>
  <si>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</si>
  <si>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</si>
  <si>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</si>
  <si>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</si>
  <si>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</si>
  <si>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</si>
  <si>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</si>
  <si>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</si>
  <si>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</si>
  <si>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</si>
  <si>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</si>
  <si>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</si>
  <si>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</si>
  <si>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</si>
  <si>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</si>
  <si>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</si>
  <si>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</si>
  <si>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</si>
  <si>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</si>
  <si>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</si>
  <si>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</si>
  <si>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</si>
  <si>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</si>
  <si>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</si>
  <si>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</si>
  <si>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</si>
  <si>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</si>
  <si>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</si>
  <si>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</si>
  <si>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</si>
  <si>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</si>
  <si>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</si>
  <si>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</si>
  <si>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</si>
  <si>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</si>
  <si>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</si>
  <si>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</si>
  <si>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</si>
  <si>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</si>
  <si>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</si>
  <si>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</si>
  <si>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</si>
  <si>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</si>
  <si>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</si>
  <si>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</si>
  <si>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</si>
  <si>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</si>
  <si>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</si>
  <si>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</si>
  <si>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</si>
  <si>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</si>
  <si>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</si>
  <si>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</si>
  <si>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</si>
  <si>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</si>
  <si>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</si>
  <si>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</si>
  <si>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山梨県甲府市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</si>
  <si>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</si>
  <si>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</si>
  <si>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</si>
  <si>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</si>
  <si>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</si>
  <si>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</si>
  <si>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</si>
  <si>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</si>
  <si>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</si>
  <si>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</si>
  <si>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</si>
  <si>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</si>
  <si>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</si>
  <si>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</si>
  <si>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</si>
  <si>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</si>
  <si>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</si>
  <si>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</si>
  <si>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</si>
  <si>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</si>
  <si>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</si>
  <si>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</si>
  <si>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</si>
  <si>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</si>
  <si>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</si>
  <si>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</si>
  <si>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</si>
  <si>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</si>
  <si>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</si>
  <si>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</si>
  <si>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</si>
  <si>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</si>
  <si>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</si>
  <si>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</si>
  <si>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</si>
  <si>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</si>
  <si>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</si>
  <si>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</si>
  <si>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交通災害共済事業特別会計</t>
    <phoneticPr fontId="5"/>
  </si>
  <si>
    <t>水道事業会計</t>
    <phoneticPr fontId="5"/>
  </si>
  <si>
    <t>法適用企業</t>
    <phoneticPr fontId="5"/>
  </si>
  <si>
    <t>病院事業会計</t>
    <phoneticPr fontId="5"/>
  </si>
  <si>
    <t>地方卸売市場事業会計</t>
    <phoneticPr fontId="5"/>
  </si>
  <si>
    <t>下水道事業会計</t>
    <phoneticPr fontId="5"/>
  </si>
  <si>
    <t>簡易水道等事業会計</t>
    <phoneticPr fontId="5"/>
  </si>
  <si>
    <t>農業集落排水事業会計</t>
    <phoneticPr fontId="5"/>
  </si>
  <si>
    <t>浄化槽事業会計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</si>
  <si>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</si>
  <si>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</si>
  <si>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</si>
  <si>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</si>
  <si>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</si>
  <si>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</si>
  <si>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</si>
  <si>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</si>
  <si>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</si>
  <si>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</si>
  <si>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</si>
  <si>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</si>
  <si>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</si>
  <si>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</si>
  <si>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</si>
  <si>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</si>
  <si>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</si>
  <si>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</si>
  <si>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</si>
  <si>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</si>
  <si>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</si>
  <si>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</si>
  <si>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</si>
  <si>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</si>
  <si>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</si>
  <si>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</si>
  <si>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</si>
  <si>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</si>
  <si>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</si>
  <si>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</si>
  <si>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</si>
  <si>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</si>
  <si>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</si>
  <si>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</si>
  <si>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</si>
  <si>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</si>
  <si>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</si>
  <si>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</si>
  <si>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</si>
  <si>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</si>
  <si>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</si>
  <si>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</si>
  <si>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</si>
  <si>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</si>
  <si>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</si>
  <si>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</si>
  <si>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</si>
  <si>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</si>
  <si>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</si>
  <si>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</si>
  <si>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</si>
  <si>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</si>
  <si>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</si>
  <si>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</si>
  <si>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</si>
  <si>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</si>
  <si>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</si>
  <si>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</si>
  <si>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</si>
  <si>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</si>
  <si>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</si>
  <si>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</si>
  <si>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</si>
  <si>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</si>
  <si>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</si>
  <si>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</si>
  <si>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</si>
  <si>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</si>
  <si>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</si>
  <si>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</si>
  <si>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</si>
  <si>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</si>
  <si>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</si>
  <si>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</si>
  <si>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</si>
  <si>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</si>
  <si>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</si>
  <si>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</si>
  <si>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</si>
  <si>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</si>
  <si>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</si>
  <si>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</si>
  <si>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</si>
  <si>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</si>
  <si>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</si>
  <si>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</si>
  <si>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</si>
  <si>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</si>
  <si>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</si>
  <si>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</si>
  <si>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</si>
  <si>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</si>
  <si>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</si>
  <si>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</si>
  <si>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</si>
  <si>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</si>
  <si>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</si>
  <si>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</si>
  <si>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</si>
  <si>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</si>
  <si>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</si>
  <si>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</si>
  <si>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</si>
  <si>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</si>
  <si>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</si>
  <si>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</si>
  <si>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</si>
  <si>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</si>
  <si>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</si>
  <si>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</si>
  <si>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</si>
  <si>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</si>
  <si>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</si>
  <si>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</si>
  <si>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</si>
  <si>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</si>
  <si>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</si>
  <si>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</si>
  <si>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</si>
  <si>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</si>
  <si>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</si>
  <si>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</si>
  <si>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</si>
  <si>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</si>
  <si>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</si>
  <si>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</si>
  <si>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</si>
  <si>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</si>
  <si>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</si>
  <si>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</si>
  <si>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</si>
  <si>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</si>
  <si>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</si>
  <si>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</si>
  <si>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</si>
  <si>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4.17</t>
  </si>
  <si>
    <t>▲ 0.00</t>
  </si>
  <si>
    <t>▲ 1.68</t>
  </si>
  <si>
    <t>水道事業会計</t>
  </si>
  <si>
    <t>下水道事業会計</t>
  </si>
  <si>
    <t>一般会計</t>
  </si>
  <si>
    <t>介護保険事業特別会計</t>
  </si>
  <si>
    <t>地方卸売市場事業会計</t>
  </si>
  <si>
    <t>国民健康保険事業特別会計</t>
  </si>
  <si>
    <t>病院事業会計</t>
  </si>
  <si>
    <t>▲ 1.32</t>
  </si>
  <si>
    <t>簡易水道等事業会計</t>
  </si>
  <si>
    <t>その他会計（赤字）</t>
  </si>
  <si>
    <t>その他会計（黒字）</t>
  </si>
  <si>
    <t>R02</t>
    <phoneticPr fontId="5"/>
  </si>
  <si>
    <t>R03</t>
    <phoneticPr fontId="5"/>
  </si>
  <si>
    <t>R04</t>
    <phoneticPr fontId="5"/>
  </si>
  <si>
    <t>R05</t>
    <phoneticPr fontId="5"/>
  </si>
  <si>
    <t>R06</t>
    <phoneticPr fontId="5"/>
  </si>
  <si>
    <t>-</t>
    <phoneticPr fontId="2"/>
  </si>
  <si>
    <t>甲府地区広域行政事務組合
（一般会計）</t>
    <rPh sb="0" eb="2">
      <t>コウフ</t>
    </rPh>
    <rPh sb="2" eb="4">
      <t>チク</t>
    </rPh>
    <rPh sb="4" eb="6">
      <t>コウイキ</t>
    </rPh>
    <rPh sb="6" eb="8">
      <t>ギョウセイ</t>
    </rPh>
    <rPh sb="8" eb="10">
      <t>ジム</t>
    </rPh>
    <rPh sb="10" eb="12">
      <t>クミアイ</t>
    </rPh>
    <rPh sb="14" eb="16">
      <t>イッパン</t>
    </rPh>
    <rPh sb="16" eb="18">
      <t>カイケイ</t>
    </rPh>
    <phoneticPr fontId="5"/>
  </si>
  <si>
    <t>甲府地区広域行政事務組合
（ふるさと市町村圏事業特別会計）</t>
    <rPh sb="0" eb="2">
      <t>コウフ</t>
    </rPh>
    <rPh sb="2" eb="4">
      <t>チク</t>
    </rPh>
    <rPh sb="4" eb="6">
      <t>コウイキ</t>
    </rPh>
    <rPh sb="6" eb="8">
      <t>ギョウセイ</t>
    </rPh>
    <rPh sb="8" eb="10">
      <t>ジム</t>
    </rPh>
    <rPh sb="10" eb="12">
      <t>クミアイ</t>
    </rPh>
    <rPh sb="18" eb="21">
      <t>シチョウソン</t>
    </rPh>
    <rPh sb="21" eb="22">
      <t>ケン</t>
    </rPh>
    <rPh sb="22" eb="24">
      <t>ジギョウ</t>
    </rPh>
    <rPh sb="24" eb="26">
      <t>トクベツ</t>
    </rPh>
    <rPh sb="26" eb="27">
      <t>カイ</t>
    </rPh>
    <rPh sb="27" eb="28">
      <t>ケイ</t>
    </rPh>
    <phoneticPr fontId="5"/>
  </si>
  <si>
    <t>甲府地区広域行政事務組合
（消防事業特別会計）</t>
    <rPh sb="0" eb="2">
      <t>コウフ</t>
    </rPh>
    <rPh sb="2" eb="4">
      <t>チク</t>
    </rPh>
    <rPh sb="4" eb="6">
      <t>コウイキ</t>
    </rPh>
    <rPh sb="6" eb="8">
      <t>ギョウセイ</t>
    </rPh>
    <rPh sb="8" eb="10">
      <t>ジム</t>
    </rPh>
    <rPh sb="10" eb="12">
      <t>クミアイ</t>
    </rPh>
    <rPh sb="14" eb="16">
      <t>ショウボウ</t>
    </rPh>
    <rPh sb="16" eb="18">
      <t>ジギョウ</t>
    </rPh>
    <rPh sb="18" eb="20">
      <t>トクベツ</t>
    </rPh>
    <rPh sb="20" eb="21">
      <t>カイ</t>
    </rPh>
    <rPh sb="21" eb="22">
      <t>ケイ</t>
    </rPh>
    <phoneticPr fontId="5"/>
  </si>
  <si>
    <t>甲府地区広域行政事務組合
（視聴覚ライブラリー事業特別会計）</t>
    <rPh sb="0" eb="2">
      <t>コウフ</t>
    </rPh>
    <rPh sb="2" eb="4">
      <t>チク</t>
    </rPh>
    <rPh sb="4" eb="6">
      <t>コウイキ</t>
    </rPh>
    <rPh sb="6" eb="8">
      <t>ギョウセイ</t>
    </rPh>
    <rPh sb="8" eb="10">
      <t>ジム</t>
    </rPh>
    <rPh sb="10" eb="12">
      <t>クミアイ</t>
    </rPh>
    <rPh sb="14" eb="17">
      <t>シチョウカク</t>
    </rPh>
    <rPh sb="23" eb="25">
      <t>ジギョウ</t>
    </rPh>
    <rPh sb="25" eb="27">
      <t>トクベツ</t>
    </rPh>
    <rPh sb="27" eb="28">
      <t>カイ</t>
    </rPh>
    <rPh sb="28" eb="29">
      <t>ケイ</t>
    </rPh>
    <phoneticPr fontId="5"/>
  </si>
  <si>
    <t>甲府地区広域行政事務組合
（国母公園管理事業特別会計）</t>
    <rPh sb="0" eb="2">
      <t>コウフ</t>
    </rPh>
    <rPh sb="2" eb="4">
      <t>チク</t>
    </rPh>
    <rPh sb="4" eb="6">
      <t>コウイキ</t>
    </rPh>
    <rPh sb="6" eb="8">
      <t>ギョウセイ</t>
    </rPh>
    <rPh sb="8" eb="10">
      <t>ジム</t>
    </rPh>
    <rPh sb="10" eb="12">
      <t>クミアイ</t>
    </rPh>
    <rPh sb="14" eb="16">
      <t>コクボ</t>
    </rPh>
    <rPh sb="16" eb="18">
      <t>コウエン</t>
    </rPh>
    <rPh sb="18" eb="20">
      <t>カンリ</t>
    </rPh>
    <rPh sb="20" eb="22">
      <t>ジギョウ</t>
    </rPh>
    <rPh sb="22" eb="24">
      <t>トクベツ</t>
    </rPh>
    <rPh sb="24" eb="25">
      <t>カイ</t>
    </rPh>
    <rPh sb="25" eb="26">
      <t>ケイ</t>
    </rPh>
    <phoneticPr fontId="5"/>
  </si>
  <si>
    <t>中巨摩地区広域行政事務組合
（一般会計）</t>
    <rPh sb="0" eb="3">
      <t>ナカコマ</t>
    </rPh>
    <rPh sb="3" eb="5">
      <t>チク</t>
    </rPh>
    <rPh sb="5" eb="7">
      <t>コウイキ</t>
    </rPh>
    <rPh sb="7" eb="9">
      <t>ギョウセイ</t>
    </rPh>
    <rPh sb="9" eb="11">
      <t>ジム</t>
    </rPh>
    <rPh sb="11" eb="13">
      <t>クミアイ</t>
    </rPh>
    <rPh sb="15" eb="17">
      <t>イッパン</t>
    </rPh>
    <rPh sb="17" eb="19">
      <t>カイケイ</t>
    </rPh>
    <phoneticPr fontId="5"/>
  </si>
  <si>
    <t>中巨摩地区広域行政事務組合
（ごみ処理事業特別会計）</t>
    <rPh sb="0" eb="3">
      <t>ナカコマ</t>
    </rPh>
    <rPh sb="3" eb="5">
      <t>チク</t>
    </rPh>
    <rPh sb="5" eb="7">
      <t>コウイキ</t>
    </rPh>
    <rPh sb="7" eb="9">
      <t>ギョウセイ</t>
    </rPh>
    <rPh sb="9" eb="11">
      <t>ジム</t>
    </rPh>
    <rPh sb="11" eb="13">
      <t>クミアイ</t>
    </rPh>
    <rPh sb="17" eb="19">
      <t>ショリ</t>
    </rPh>
    <rPh sb="19" eb="21">
      <t>ジギョウ</t>
    </rPh>
    <rPh sb="21" eb="23">
      <t>トクベツ</t>
    </rPh>
    <rPh sb="23" eb="24">
      <t>カイ</t>
    </rPh>
    <rPh sb="24" eb="25">
      <t>ケイ</t>
    </rPh>
    <phoneticPr fontId="5"/>
  </si>
  <si>
    <t>中巨摩地区広域行政事務組合
（地区公園事業特別会計）</t>
    <rPh sb="0" eb="3">
      <t>ナカコマ</t>
    </rPh>
    <rPh sb="3" eb="5">
      <t>チク</t>
    </rPh>
    <rPh sb="5" eb="7">
      <t>コウイキ</t>
    </rPh>
    <rPh sb="7" eb="9">
      <t>ギョウセイ</t>
    </rPh>
    <rPh sb="9" eb="11">
      <t>ジム</t>
    </rPh>
    <rPh sb="11" eb="13">
      <t>クミアイ</t>
    </rPh>
    <rPh sb="15" eb="17">
      <t>チク</t>
    </rPh>
    <rPh sb="17" eb="19">
      <t>コウエン</t>
    </rPh>
    <rPh sb="19" eb="21">
      <t>ジギョウ</t>
    </rPh>
    <rPh sb="21" eb="23">
      <t>トクベツ</t>
    </rPh>
    <rPh sb="23" eb="24">
      <t>カイ</t>
    </rPh>
    <rPh sb="24" eb="25">
      <t>ケイ</t>
    </rPh>
    <phoneticPr fontId="5"/>
  </si>
  <si>
    <t>中巨摩地区広域行政事務組合
（老人福祉事業特別会計）</t>
    <rPh sb="0" eb="3">
      <t>ナカコマ</t>
    </rPh>
    <rPh sb="3" eb="5">
      <t>チク</t>
    </rPh>
    <rPh sb="5" eb="7">
      <t>コウイキ</t>
    </rPh>
    <rPh sb="7" eb="9">
      <t>ギョウセイ</t>
    </rPh>
    <rPh sb="9" eb="11">
      <t>ジム</t>
    </rPh>
    <rPh sb="11" eb="13">
      <t>クミアイ</t>
    </rPh>
    <rPh sb="15" eb="17">
      <t>ロウジン</t>
    </rPh>
    <rPh sb="17" eb="19">
      <t>フクシ</t>
    </rPh>
    <rPh sb="19" eb="21">
      <t>ジギョウ</t>
    </rPh>
    <rPh sb="21" eb="23">
      <t>トクベツ</t>
    </rPh>
    <rPh sb="23" eb="24">
      <t>カイ</t>
    </rPh>
    <rPh sb="24" eb="25">
      <t>ケイ</t>
    </rPh>
    <phoneticPr fontId="5"/>
  </si>
  <si>
    <t>中巨摩地区広域行政事務組合
（勤労青年センター事業特別会計）</t>
    <rPh sb="0" eb="3">
      <t>ナカコマ</t>
    </rPh>
    <rPh sb="3" eb="5">
      <t>チク</t>
    </rPh>
    <rPh sb="5" eb="7">
      <t>コウイキ</t>
    </rPh>
    <rPh sb="7" eb="9">
      <t>ギョウセイ</t>
    </rPh>
    <rPh sb="9" eb="11">
      <t>ジム</t>
    </rPh>
    <rPh sb="11" eb="13">
      <t>クミアイ</t>
    </rPh>
    <rPh sb="15" eb="17">
      <t>キンロウ</t>
    </rPh>
    <rPh sb="17" eb="19">
      <t>セイネン</t>
    </rPh>
    <rPh sb="23" eb="25">
      <t>ジギョウ</t>
    </rPh>
    <rPh sb="25" eb="27">
      <t>トクベツ</t>
    </rPh>
    <rPh sb="27" eb="28">
      <t>カイ</t>
    </rPh>
    <rPh sb="28" eb="29">
      <t>ケイ</t>
    </rPh>
    <phoneticPr fontId="5"/>
  </si>
  <si>
    <t>中巨摩地区広域行政事務組合
（し尿処理事業特別会計）</t>
    <rPh sb="0" eb="3">
      <t>ナカコマ</t>
    </rPh>
    <rPh sb="3" eb="5">
      <t>チク</t>
    </rPh>
    <rPh sb="5" eb="7">
      <t>コウイキ</t>
    </rPh>
    <rPh sb="7" eb="9">
      <t>ギョウセイ</t>
    </rPh>
    <rPh sb="9" eb="11">
      <t>ジム</t>
    </rPh>
    <rPh sb="11" eb="13">
      <t>クミアイ</t>
    </rPh>
    <rPh sb="16" eb="17">
      <t>ニョウ</t>
    </rPh>
    <rPh sb="17" eb="19">
      <t>ショリ</t>
    </rPh>
    <rPh sb="19" eb="21">
      <t>ジギョウ</t>
    </rPh>
    <rPh sb="21" eb="23">
      <t>トクベツ</t>
    </rPh>
    <rPh sb="23" eb="24">
      <t>カイ</t>
    </rPh>
    <rPh sb="24" eb="25">
      <t>ケイ</t>
    </rPh>
    <phoneticPr fontId="5"/>
  </si>
  <si>
    <t>東八代地区広域行政事務組合
（一般会計）</t>
    <rPh sb="0" eb="3">
      <t>ヒガシヤツシロ</t>
    </rPh>
    <rPh sb="3" eb="5">
      <t>チク</t>
    </rPh>
    <rPh sb="5" eb="7">
      <t>コウイキ</t>
    </rPh>
    <rPh sb="7" eb="9">
      <t>ギョウセイ</t>
    </rPh>
    <rPh sb="9" eb="11">
      <t>ジム</t>
    </rPh>
    <rPh sb="11" eb="13">
      <t>クミアイ</t>
    </rPh>
    <rPh sb="15" eb="17">
      <t>イッパン</t>
    </rPh>
    <rPh sb="17" eb="19">
      <t>カイケイ</t>
    </rPh>
    <phoneticPr fontId="5"/>
  </si>
  <si>
    <t>山梨県後期高齢者医療広域連合
（一般会計）</t>
    <rPh sb="0" eb="3">
      <t>ヤマナシケン</t>
    </rPh>
    <rPh sb="3" eb="5">
      <t>コウキ</t>
    </rPh>
    <rPh sb="5" eb="8">
      <t>コウレイシャ</t>
    </rPh>
    <rPh sb="8" eb="10">
      <t>イリョウ</t>
    </rPh>
    <rPh sb="10" eb="12">
      <t>コウイキ</t>
    </rPh>
    <rPh sb="12" eb="14">
      <t>レンゴウ</t>
    </rPh>
    <rPh sb="16" eb="18">
      <t>イッパン</t>
    </rPh>
    <rPh sb="18" eb="20">
      <t>カイケイ</t>
    </rPh>
    <phoneticPr fontId="5"/>
  </si>
  <si>
    <t>山梨県後期高齢者医療広域連合
（後期高齢者医療特別会計）</t>
    <rPh sb="0" eb="3">
      <t>ヤマナシケン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6">
      <t>カイ</t>
    </rPh>
    <rPh sb="26" eb="27">
      <t>ケイ</t>
    </rPh>
    <phoneticPr fontId="5"/>
  </si>
  <si>
    <t>甲府・峡東地区ごみ処理施設事務組合
（一般会計）</t>
    <rPh sb="0" eb="2">
      <t>コウフ</t>
    </rPh>
    <rPh sb="3" eb="4">
      <t>キョウ</t>
    </rPh>
    <rPh sb="4" eb="5">
      <t>ヒガシ</t>
    </rPh>
    <rPh sb="5" eb="7">
      <t>チク</t>
    </rPh>
    <rPh sb="9" eb="11">
      <t>ショリ</t>
    </rPh>
    <rPh sb="11" eb="13">
      <t>シセツ</t>
    </rPh>
    <rPh sb="13" eb="15">
      <t>ジム</t>
    </rPh>
    <rPh sb="15" eb="17">
      <t>クミアイ</t>
    </rPh>
    <rPh sb="19" eb="21">
      <t>イッパン</t>
    </rPh>
    <rPh sb="21" eb="23">
      <t>カイケイ</t>
    </rPh>
    <phoneticPr fontId="5"/>
  </si>
  <si>
    <t>山梨県市町村総合事務組合
（一般会計）</t>
    <rPh sb="0" eb="3">
      <t>ヤマナシケン</t>
    </rPh>
    <rPh sb="3" eb="6">
      <t>シチョウソン</t>
    </rPh>
    <rPh sb="6" eb="8">
      <t>ソウゴウ</t>
    </rPh>
    <rPh sb="8" eb="10">
      <t>ジム</t>
    </rPh>
    <rPh sb="10" eb="12">
      <t>クミアイ</t>
    </rPh>
    <rPh sb="14" eb="16">
      <t>イッパン</t>
    </rPh>
    <rPh sb="16" eb="18">
      <t>カイケイ</t>
    </rPh>
    <phoneticPr fontId="5"/>
  </si>
  <si>
    <t>山梨県市町村総合事務組合
（電子化事業及び会館管理・研修事業特別会計）</t>
    <rPh sb="0" eb="3">
      <t>ヤマナシケン</t>
    </rPh>
    <rPh sb="3" eb="6">
      <t>シチョウソン</t>
    </rPh>
    <rPh sb="6" eb="8">
      <t>ソウゴウ</t>
    </rPh>
    <rPh sb="8" eb="10">
      <t>ジム</t>
    </rPh>
    <rPh sb="10" eb="12">
      <t>クミアイ</t>
    </rPh>
    <rPh sb="14" eb="17">
      <t>デンシカ</t>
    </rPh>
    <rPh sb="17" eb="19">
      <t>ジギョウ</t>
    </rPh>
    <rPh sb="19" eb="20">
      <t>オヨ</t>
    </rPh>
    <rPh sb="21" eb="23">
      <t>カイカン</t>
    </rPh>
    <rPh sb="23" eb="25">
      <t>カンリ</t>
    </rPh>
    <rPh sb="26" eb="28">
      <t>ケンシュウ</t>
    </rPh>
    <rPh sb="28" eb="30">
      <t>ジギョウ</t>
    </rPh>
    <rPh sb="30" eb="32">
      <t>トクベツ</t>
    </rPh>
    <rPh sb="32" eb="33">
      <t>カイ</t>
    </rPh>
    <rPh sb="33" eb="34">
      <t>ケイ</t>
    </rPh>
    <phoneticPr fontId="5"/>
  </si>
  <si>
    <t>山梨県市町村総合事務組合
（一般廃棄物最終処分場事業特別会計）</t>
    <rPh sb="0" eb="3">
      <t>ヤマナシケン</t>
    </rPh>
    <rPh sb="3" eb="6">
      <t>シチョウソン</t>
    </rPh>
    <rPh sb="6" eb="8">
      <t>ソウゴウ</t>
    </rPh>
    <rPh sb="8" eb="10">
      <t>ジム</t>
    </rPh>
    <rPh sb="10" eb="12">
      <t>クミアイ</t>
    </rPh>
    <rPh sb="14" eb="16">
      <t>イッパン</t>
    </rPh>
    <rPh sb="16" eb="19">
      <t>ハイキブツ</t>
    </rPh>
    <rPh sb="19" eb="21">
      <t>サイシュウ</t>
    </rPh>
    <rPh sb="21" eb="24">
      <t>ショブンジョウ</t>
    </rPh>
    <rPh sb="24" eb="26">
      <t>ジギョウ</t>
    </rPh>
    <rPh sb="26" eb="28">
      <t>トクベツ</t>
    </rPh>
    <rPh sb="28" eb="29">
      <t>カイ</t>
    </rPh>
    <rPh sb="29" eb="30">
      <t>ケイ</t>
    </rPh>
    <phoneticPr fontId="5"/>
  </si>
  <si>
    <t>山梨県市町村総合事務組合
（入札参加資格審査事業費特別会計）</t>
    <rPh sb="0" eb="3">
      <t>ヤマナシケン</t>
    </rPh>
    <rPh sb="3" eb="6">
      <t>シチョウソン</t>
    </rPh>
    <rPh sb="6" eb="8">
      <t>ソウゴウ</t>
    </rPh>
    <rPh sb="8" eb="10">
      <t>ジム</t>
    </rPh>
    <rPh sb="10" eb="12">
      <t>クミアイ</t>
    </rPh>
    <rPh sb="14" eb="16">
      <t>ニュウサツ</t>
    </rPh>
    <rPh sb="16" eb="18">
      <t>サンカ</t>
    </rPh>
    <rPh sb="18" eb="20">
      <t>シカク</t>
    </rPh>
    <rPh sb="20" eb="22">
      <t>シンサ</t>
    </rPh>
    <rPh sb="22" eb="24">
      <t>ジギョウ</t>
    </rPh>
    <rPh sb="24" eb="25">
      <t>ヒ</t>
    </rPh>
    <rPh sb="25" eb="27">
      <t>トクベツ</t>
    </rPh>
    <rPh sb="27" eb="29">
      <t>カイケイ</t>
    </rPh>
    <phoneticPr fontId="5"/>
  </si>
  <si>
    <t>山梨県市町村総合事務組合
（交通災害共済事業特別会計）</t>
    <rPh sb="0" eb="3">
      <t>ヤマナシケン</t>
    </rPh>
    <rPh sb="3" eb="6">
      <t>シチョウソン</t>
    </rPh>
    <rPh sb="6" eb="8">
      <t>ソウゴウ</t>
    </rPh>
    <rPh sb="8" eb="10">
      <t>ジム</t>
    </rPh>
    <rPh sb="10" eb="12">
      <t>クミアイ</t>
    </rPh>
    <rPh sb="14" eb="16">
      <t>コウツウ</t>
    </rPh>
    <rPh sb="16" eb="18">
      <t>サイガイ</t>
    </rPh>
    <rPh sb="18" eb="20">
      <t>キョウサイ</t>
    </rPh>
    <rPh sb="20" eb="22">
      <t>ジギョウ</t>
    </rPh>
    <rPh sb="22" eb="24">
      <t>トクベツ</t>
    </rPh>
    <rPh sb="24" eb="26">
      <t>カイケイ</t>
    </rPh>
    <phoneticPr fontId="5"/>
  </si>
  <si>
    <t>-</t>
    <phoneticPr fontId="2"/>
  </si>
  <si>
    <t>甲府市スポーツ協会</t>
    <rPh sb="0" eb="3">
      <t>コウフシ</t>
    </rPh>
    <rPh sb="7" eb="9">
      <t>キョウカイ</t>
    </rPh>
    <phoneticPr fontId="2"/>
  </si>
  <si>
    <t>甲府市勤労者福祉サービスセンター</t>
    <rPh sb="0" eb="3">
      <t>コウフシ</t>
    </rPh>
    <rPh sb="3" eb="6">
      <t>キンロウシャ</t>
    </rPh>
    <rPh sb="6" eb="8">
      <t>フクシ</t>
    </rPh>
    <phoneticPr fontId="2"/>
  </si>
  <si>
    <t>甲府市土地開発公社</t>
  </si>
  <si>
    <t>-</t>
    <phoneticPr fontId="2"/>
  </si>
  <si>
    <t>地域振興基金</t>
    <rPh sb="0" eb="2">
      <t>チイキ</t>
    </rPh>
    <rPh sb="2" eb="4">
      <t>シンコウ</t>
    </rPh>
    <rPh sb="4" eb="6">
      <t>キキン</t>
    </rPh>
    <phoneticPr fontId="5"/>
  </si>
  <si>
    <t>社会福祉事業基金</t>
    <rPh sb="0" eb="2">
      <t>シャカイ</t>
    </rPh>
    <rPh sb="2" eb="4">
      <t>フクシ</t>
    </rPh>
    <rPh sb="4" eb="6">
      <t>ジギョウ</t>
    </rPh>
    <rPh sb="6" eb="8">
      <t>キキン</t>
    </rPh>
    <phoneticPr fontId="5"/>
  </si>
  <si>
    <t>公共施設整備事業等基金</t>
    <rPh sb="0" eb="2">
      <t>コウキョウ</t>
    </rPh>
    <rPh sb="2" eb="4">
      <t>シセツ</t>
    </rPh>
    <rPh sb="4" eb="6">
      <t>セイビ</t>
    </rPh>
    <rPh sb="6" eb="8">
      <t>ジギョウ</t>
    </rPh>
    <rPh sb="8" eb="9">
      <t>トウ</t>
    </rPh>
    <rPh sb="9" eb="11">
      <t>キキン</t>
    </rPh>
    <phoneticPr fontId="5"/>
  </si>
  <si>
    <t>庁舎整備基金</t>
    <rPh sb="0" eb="2">
      <t>チョウシャ</t>
    </rPh>
    <rPh sb="2" eb="4">
      <t>セイビ</t>
    </rPh>
    <rPh sb="4" eb="6">
      <t>キキン</t>
    </rPh>
    <phoneticPr fontId="5"/>
  </si>
  <si>
    <t>新しい時代を担う人づくり基金</t>
    <rPh sb="0" eb="1">
      <t>アタラ</t>
    </rPh>
    <rPh sb="3" eb="5">
      <t>ジダイ</t>
    </rPh>
    <rPh sb="6" eb="7">
      <t>ニナ</t>
    </rPh>
    <rPh sb="8" eb="9">
      <t>ヒト</t>
    </rPh>
    <rPh sb="12" eb="14">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</si>
</sst>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3DB1-4EE7-83B0-D17D2BDD832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41428</c:v>
                </c:pt>
                <c:pt idx="1">
                  <c:v>23358</c:v>
                </c:pt>
                <c:pt idx="2">
                  <c:v>30509</c:v>
                </c:pt>
                <c:pt idx="3">
                  <c:v>30815</c:v>
                </c:pt>
                <c:pt idx="4">
                  <c:v>36362</c:v>
                </c:pt>
              </c:numCache>
            </c:numRef>
          </c:val>
          <c:smooth val="0"/>
          <c:extLst>
            <c:ext xmlns:c16="http://schemas.microsoft.com/office/drawing/2014/chart" uri="{C3380CC4-5D6E-409C-BE32-E72D297353CC}">
              <c16:uniqueId val="{00000001-3DB1-4EE7-83B0-D17D2BDD832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3.39</c:v>
                </c:pt>
                <c:pt idx="1">
                  <c:v>7.97</c:v>
                </c:pt>
                <c:pt idx="2">
                  <c:v>3.98</c:v>
                </c:pt>
                <c:pt idx="3">
                  <c:v>3.91</c:v>
                </c:pt>
                <c:pt idx="4">
                  <c:v>2.57</c:v>
                </c:pt>
              </c:numCache>
            </c:numRef>
          </c:val>
          <c:extLst>
            <c:ext xmlns:c16="http://schemas.microsoft.com/office/drawing/2014/chart" uri="{C3380CC4-5D6E-409C-BE32-E72D297353CC}">
              <c16:uniqueId val="{00000000-7033-44C4-8697-D0BF8B49C5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6.37</c:v>
                </c:pt>
                <c:pt idx="1">
                  <c:v>7.75</c:v>
                </c:pt>
                <c:pt idx="2">
                  <c:v>11.98</c:v>
                </c:pt>
                <c:pt idx="3">
                  <c:v>13.71</c:v>
                </c:pt>
                <c:pt idx="4">
                  <c:v>14.95</c:v>
                </c:pt>
              </c:numCache>
            </c:numRef>
          </c:val>
          <c:extLst>
            <c:ext xmlns:c16="http://schemas.microsoft.com/office/drawing/2014/chart" uri="{C3380CC4-5D6E-409C-BE32-E72D297353CC}">
              <c16:uniqueId val="{00000001-7033-44C4-8697-D0BF8B49C5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2.15</c:v>
                </c:pt>
                <c:pt idx="1">
                  <c:v>4.71</c:v>
                </c:pt>
                <c:pt idx="2">
                  <c:v>-4.17</c:v>
                </c:pt>
                <c:pt idx="3">
                  <c:v>0</c:v>
                </c:pt>
                <c:pt idx="4">
                  <c:v>-1.68</c:v>
                </c:pt>
              </c:numCache>
            </c:numRef>
          </c:val>
          <c:smooth val="0"/>
          <c:extLst>
            <c:ext xmlns:c16="http://schemas.microsoft.com/office/drawing/2014/chart" uri="{C3380CC4-5D6E-409C-BE32-E72D297353CC}">
              <c16:uniqueId val="{00000002-7033-44C4-8697-D0BF8B49C5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0.05</c:v>
                </c:pt>
                <c:pt idx="2">
                  <c:v>#N/A</c:v>
                </c:pt>
                <c:pt idx="3">
                  <c:v>7.0000000000000007E-2</c:v>
                </c:pt>
                <c:pt idx="4">
                  <c:v>#N/A</c:v>
                </c:pt>
                <c:pt idx="5">
                  <c:v>0.12</c:v>
                </c:pt>
                <c:pt idx="6">
                  <c:v>#N/A</c:v>
                </c:pt>
                <c:pt idx="7">
                  <c:v>0.06</c:v>
                </c:pt>
                <c:pt idx="8">
                  <c:v>#N/A</c:v>
                </c:pt>
                <c:pt idx="9">
                  <c:v>0.02</c:v>
                </c:pt>
              </c:numCache>
            </c:numRef>
          </c:val>
          <c:extLst>
            <c:ext xmlns:c16="http://schemas.microsoft.com/office/drawing/2014/chart" uri="{C3380CC4-5D6E-409C-BE32-E72D297353CC}">
              <c16:uniqueId val="{00000000-CD87-458D-810C-125DCD0EC4D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D87-458D-810C-125DCD0EC4D1}"/>
            </c:ext>
          </c:extLst>
        </c:ser>
        <c:ser>
          <c:idx val="2"/>
          <c:order val="2"/>
          <c:tx>
            <c:strRef>
              <c:f>データシート!$A$29</c:f>
              <c:strCache>
                <c:ptCount val="1"/>
                <c:pt idx="0">
                  <c:v>簡易水道等事業会計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0.04</c:v>
                </c:pt>
                <c:pt idx="4">
                  <c:v>#N/A</c:v>
                </c:pt>
                <c:pt idx="5">
                  <c:v>0.05</c:v>
                </c:pt>
                <c:pt idx="6">
                  <c:v>#N/A</c:v>
                </c:pt>
                <c:pt idx="7">
                  <c:v>0.06</c:v>
                </c:pt>
                <c:pt idx="8">
                  <c:v>#N/A</c:v>
                </c:pt>
                <c:pt idx="9">
                  <c:v>0.06</c:v>
                </c:pt>
              </c:numCache>
            </c:numRef>
          </c:val>
          <c:extLst>
            <c:ext xmlns:c16="http://schemas.microsoft.com/office/drawing/2014/chart" uri="{C3380CC4-5D6E-409C-BE32-E72D297353CC}">
              <c16:uniqueId val="{00000002-CD87-458D-810C-125DCD0EC4D1}"/>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1.32</c:v>
                </c:pt>
                <c:pt idx="1">
                  <c:v>#N/A</c:v>
                </c:pt>
                <c:pt idx="2">
                  <c:v>#N/A</c:v>
                </c:pt>
                <c:pt idx="3">
                  <c:v>0</c:v>
                </c:pt>
                <c:pt idx="4">
                  <c:v>#N/A</c:v>
                </c:pt>
                <c:pt idx="5">
                  <c:v>1.99</c:v>
                </c:pt>
                <c:pt idx="6">
                  <c:v>#N/A</c:v>
                </c:pt>
                <c:pt idx="7">
                  <c:v>0.88</c:v>
                </c:pt>
                <c:pt idx="8">
                  <c:v>#N/A</c:v>
                </c:pt>
                <c:pt idx="9">
                  <c:v>0.18</c:v>
                </c:pt>
              </c:numCache>
            </c:numRef>
          </c:val>
          <c:extLst>
            <c:ext xmlns:c16="http://schemas.microsoft.com/office/drawing/2014/chart" uri="{C3380CC4-5D6E-409C-BE32-E72D297353CC}">
              <c16:uniqueId val="{00000003-CD87-458D-810C-125DCD0EC4D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1.32</c:v>
                </c:pt>
                <c:pt idx="2">
                  <c:v>#N/A</c:v>
                </c:pt>
                <c:pt idx="3">
                  <c:v>1.72</c:v>
                </c:pt>
                <c:pt idx="4">
                  <c:v>#N/A</c:v>
                </c:pt>
                <c:pt idx="5">
                  <c:v>1.53</c:v>
                </c:pt>
                <c:pt idx="6">
                  <c:v>#N/A</c:v>
                </c:pt>
                <c:pt idx="7">
                  <c:v>0.51</c:v>
                </c:pt>
                <c:pt idx="8">
                  <c:v>#N/A</c:v>
                </c:pt>
                <c:pt idx="9">
                  <c:v>0.32</c:v>
                </c:pt>
              </c:numCache>
            </c:numRef>
          </c:val>
          <c:extLst>
            <c:ext xmlns:c16="http://schemas.microsoft.com/office/drawing/2014/chart" uri="{C3380CC4-5D6E-409C-BE32-E72D297353CC}">
              <c16:uniqueId val="{00000004-CD87-458D-810C-125DCD0EC4D1}"/>
            </c:ext>
          </c:extLst>
        </c:ser>
        <c:ser>
          <c:idx val="5"/>
          <c:order val="5"/>
          <c:tx>
            <c:strRef>
              <c:f>データシート!$A$32</c:f>
              <c:strCache>
                <c:ptCount val="1"/>
                <c:pt idx="0">
                  <c:v>地方卸売市場事業会計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1.19</c:v>
                </c:pt>
                <c:pt idx="2">
                  <c:v>#N/A</c:v>
                </c:pt>
                <c:pt idx="3">
                  <c:v>0.52</c:v>
                </c:pt>
                <c:pt idx="4">
                  <c:v>#N/A</c:v>
                </c:pt>
                <c:pt idx="5">
                  <c:v>0.47</c:v>
                </c:pt>
                <c:pt idx="6">
                  <c:v>#N/A</c:v>
                </c:pt>
                <c:pt idx="7">
                  <c:v>0.46</c:v>
                </c:pt>
                <c:pt idx="8">
                  <c:v>#N/A</c:v>
                </c:pt>
                <c:pt idx="9">
                  <c:v>0.49</c:v>
                </c:pt>
              </c:numCache>
            </c:numRef>
          </c:val>
          <c:extLst>
            <c:ext xmlns:c16="http://schemas.microsoft.com/office/drawing/2014/chart" uri="{C3380CC4-5D6E-409C-BE32-E72D297353CC}">
              <c16:uniqueId val="{00000005-CD87-458D-810C-125DCD0EC4D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1.26</c:v>
                </c:pt>
                <c:pt idx="4">
                  <c:v>#N/A</c:v>
                </c:pt>
                <c:pt idx="5">
                  <c:v>2.09</c:v>
                </c:pt>
                <c:pt idx="6">
                  <c:v>#N/A</c:v>
                </c:pt>
                <c:pt idx="7">
                  <c:v>1.9</c:v>
                </c:pt>
                <c:pt idx="8">
                  <c:v>#N/A</c:v>
                </c:pt>
                <c:pt idx="9">
                  <c:v>0.66</c:v>
                </c:pt>
              </c:numCache>
            </c:numRef>
          </c:val>
          <c:extLst>
            <c:ext xmlns:c16="http://schemas.microsoft.com/office/drawing/2014/chart" uri="{C3380CC4-5D6E-409C-BE32-E72D297353CC}">
              <c16:uniqueId val="{00000006-CD87-458D-810C-125DCD0EC4D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3.34</c:v>
                </c:pt>
                <c:pt idx="2">
                  <c:v>#N/A</c:v>
                </c:pt>
                <c:pt idx="3">
                  <c:v>7.9</c:v>
                </c:pt>
                <c:pt idx="4">
                  <c:v>#N/A</c:v>
                </c:pt>
                <c:pt idx="5">
                  <c:v>3.89</c:v>
                </c:pt>
                <c:pt idx="6">
                  <c:v>#N/A</c:v>
                </c:pt>
                <c:pt idx="7">
                  <c:v>3.85</c:v>
                </c:pt>
                <c:pt idx="8">
                  <c:v>#N/A</c:v>
                </c:pt>
                <c:pt idx="9">
                  <c:v>2.56</c:v>
                </c:pt>
              </c:numCache>
            </c:numRef>
          </c:val>
          <c:extLst>
            <c:ext xmlns:c16="http://schemas.microsoft.com/office/drawing/2014/chart" uri="{C3380CC4-5D6E-409C-BE32-E72D297353CC}">
              <c16:uniqueId val="{00000007-CD87-458D-810C-125DCD0EC4D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4.97</c:v>
                </c:pt>
                <c:pt idx="2">
                  <c:v>#N/A</c:v>
                </c:pt>
                <c:pt idx="3">
                  <c:v>5.19</c:v>
                </c:pt>
                <c:pt idx="4">
                  <c:v>#N/A</c:v>
                </c:pt>
                <c:pt idx="5">
                  <c:v>6.05</c:v>
                </c:pt>
                <c:pt idx="6">
                  <c:v>#N/A</c:v>
                </c:pt>
                <c:pt idx="7">
                  <c:v>6.99</c:v>
                </c:pt>
                <c:pt idx="8">
                  <c:v>#N/A</c:v>
                </c:pt>
                <c:pt idx="9">
                  <c:v>8.16</c:v>
                </c:pt>
              </c:numCache>
            </c:numRef>
          </c:val>
          <c:extLst>
            <c:ext xmlns:c16="http://schemas.microsoft.com/office/drawing/2014/chart" uri="{C3380CC4-5D6E-409C-BE32-E72D297353CC}">
              <c16:uniqueId val="{00000008-CD87-458D-810C-125DCD0EC4D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9.66</c:v>
                </c:pt>
                <c:pt idx="2">
                  <c:v>#N/A</c:v>
                </c:pt>
                <c:pt idx="3">
                  <c:v>9.66</c:v>
                </c:pt>
                <c:pt idx="4">
                  <c:v>#N/A</c:v>
                </c:pt>
                <c:pt idx="5">
                  <c:v>11.45</c:v>
                </c:pt>
                <c:pt idx="6">
                  <c:v>#N/A</c:v>
                </c:pt>
                <c:pt idx="7">
                  <c:v>12.62</c:v>
                </c:pt>
                <c:pt idx="8">
                  <c:v>#N/A</c:v>
                </c:pt>
                <c:pt idx="9">
                  <c:v>13.71</c:v>
                </c:pt>
              </c:numCache>
            </c:numRef>
          </c:val>
          <c:extLst>
            <c:ext xmlns:c16="http://schemas.microsoft.com/office/drawing/2014/chart" uri="{C3380CC4-5D6E-409C-BE32-E72D297353CC}">
              <c16:uniqueId val="{00000009-CD87-458D-810C-125DCD0EC4D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9233</c:v>
                </c:pt>
                <c:pt idx="5">
                  <c:v>9229</c:v>
                </c:pt>
                <c:pt idx="8">
                  <c:v>9293</c:v>
                </c:pt>
                <c:pt idx="11">
                  <c:v>9188</c:v>
                </c:pt>
                <c:pt idx="14">
                  <c:v>8959</c:v>
                </c:pt>
              </c:numCache>
            </c:numRef>
          </c:val>
          <c:extLst>
            <c:ext xmlns:c16="http://schemas.microsoft.com/office/drawing/2014/chart" uri="{C3380CC4-5D6E-409C-BE32-E72D297353CC}">
              <c16:uniqueId val="{00000000-7F3A-4934-9C7D-AD0767B9CF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3A-4934-9C7D-AD0767B9CF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53</c:v>
                </c:pt>
                <c:pt idx="12">
                  <c:v>91</c:v>
                </c:pt>
              </c:numCache>
            </c:numRef>
          </c:val>
          <c:extLst>
            <c:ext xmlns:c16="http://schemas.microsoft.com/office/drawing/2014/chart" uri="{C3380CC4-5D6E-409C-BE32-E72D297353CC}">
              <c16:uniqueId val="{00000002-7F3A-4934-9C7D-AD0767B9CF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706</c:v>
                </c:pt>
                <c:pt idx="3">
                  <c:v>708</c:v>
                </c:pt>
                <c:pt idx="6">
                  <c:v>707</c:v>
                </c:pt>
                <c:pt idx="9">
                  <c:v>700</c:v>
                </c:pt>
                <c:pt idx="12">
                  <c:v>651</c:v>
                </c:pt>
              </c:numCache>
            </c:numRef>
          </c:val>
          <c:extLst>
            <c:ext xmlns:c16="http://schemas.microsoft.com/office/drawing/2014/chart" uri="{C3380CC4-5D6E-409C-BE32-E72D297353CC}">
              <c16:uniqueId val="{00000003-7F3A-4934-9C7D-AD0767B9CF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3649</c:v>
                </c:pt>
                <c:pt idx="3">
                  <c:v>3617</c:v>
                </c:pt>
                <c:pt idx="6">
                  <c:v>3499</c:v>
                </c:pt>
                <c:pt idx="9">
                  <c:v>3392</c:v>
                </c:pt>
                <c:pt idx="12">
                  <c:v>3327</c:v>
                </c:pt>
              </c:numCache>
            </c:numRef>
          </c:val>
          <c:extLst>
            <c:ext xmlns:c16="http://schemas.microsoft.com/office/drawing/2014/chart" uri="{C3380CC4-5D6E-409C-BE32-E72D297353CC}">
              <c16:uniqueId val="{00000004-7F3A-4934-9C7D-AD0767B9CF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F3A-4934-9C7D-AD0767B9CF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3A-4934-9C7D-AD0767B9CF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7544</c:v>
                </c:pt>
                <c:pt idx="3">
                  <c:v>7989</c:v>
                </c:pt>
                <c:pt idx="6">
                  <c:v>8385</c:v>
                </c:pt>
                <c:pt idx="9">
                  <c:v>8255</c:v>
                </c:pt>
                <c:pt idx="12">
                  <c:v>8145</c:v>
                </c:pt>
              </c:numCache>
            </c:numRef>
          </c:val>
          <c:extLst>
            <c:ext xmlns:c16="http://schemas.microsoft.com/office/drawing/2014/chart" uri="{C3380CC4-5D6E-409C-BE32-E72D297353CC}">
              <c16:uniqueId val="{00000007-7F3A-4934-9C7D-AD0767B9CF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2666</c:v>
                </c:pt>
                <c:pt idx="2">
                  <c:v>#N/A</c:v>
                </c:pt>
                <c:pt idx="3">
                  <c:v>#N/A</c:v>
                </c:pt>
                <c:pt idx="4">
                  <c:v>3085</c:v>
                </c:pt>
                <c:pt idx="5">
                  <c:v>#N/A</c:v>
                </c:pt>
                <c:pt idx="6">
                  <c:v>#N/A</c:v>
                </c:pt>
                <c:pt idx="7">
                  <c:v>3298</c:v>
                </c:pt>
                <c:pt idx="8">
                  <c:v>#N/A</c:v>
                </c:pt>
                <c:pt idx="9">
                  <c:v>#N/A</c:v>
                </c:pt>
                <c:pt idx="10">
                  <c:v>3212</c:v>
                </c:pt>
                <c:pt idx="11">
                  <c:v>#N/A</c:v>
                </c:pt>
                <c:pt idx="12">
                  <c:v>#N/A</c:v>
                </c:pt>
                <c:pt idx="13">
                  <c:v>3255</c:v>
                </c:pt>
                <c:pt idx="14">
                  <c:v>#N/A</c:v>
                </c:pt>
              </c:numCache>
            </c:numRef>
          </c:val>
          <c:smooth val="0"/>
          <c:extLst>
            <c:ext xmlns:c16="http://schemas.microsoft.com/office/drawing/2014/chart" uri="{C3380CC4-5D6E-409C-BE32-E72D297353CC}">
              <c16:uniqueId val="{00000008-7F3A-4934-9C7D-AD0767B9CF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80689</c:v>
                </c:pt>
                <c:pt idx="5">
                  <c:v>77914</c:v>
                </c:pt>
                <c:pt idx="8">
                  <c:v>73832</c:v>
                </c:pt>
                <c:pt idx="11">
                  <c:v>69170</c:v>
                </c:pt>
                <c:pt idx="14">
                  <c:v>63831</c:v>
                </c:pt>
              </c:numCache>
            </c:numRef>
          </c:val>
          <c:extLst>
            <c:ext xmlns:c16="http://schemas.microsoft.com/office/drawing/2014/chart" uri="{C3380CC4-5D6E-409C-BE32-E72D297353CC}">
              <c16:uniqueId val="{00000000-E294-413F-B4EF-DE19605C5EE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16539</c:v>
                </c:pt>
                <c:pt idx="5">
                  <c:v>15516</c:v>
                </c:pt>
                <c:pt idx="8">
                  <c:v>14537</c:v>
                </c:pt>
                <c:pt idx="11">
                  <c:v>13427</c:v>
                </c:pt>
                <c:pt idx="14">
                  <c:v>12728</c:v>
                </c:pt>
              </c:numCache>
            </c:numRef>
          </c:val>
          <c:extLst>
            <c:ext xmlns:c16="http://schemas.microsoft.com/office/drawing/2014/chart" uri="{C3380CC4-5D6E-409C-BE32-E72D297353CC}">
              <c16:uniqueId val="{00000001-E294-413F-B4EF-DE19605C5EE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10522</c:v>
                </c:pt>
                <c:pt idx="5">
                  <c:v>14491</c:v>
                </c:pt>
                <c:pt idx="8">
                  <c:v>18941</c:v>
                </c:pt>
                <c:pt idx="11">
                  <c:v>21653</c:v>
                </c:pt>
                <c:pt idx="14">
                  <c:v>25056</c:v>
                </c:pt>
              </c:numCache>
            </c:numRef>
          </c:val>
          <c:extLst>
            <c:ext xmlns:c16="http://schemas.microsoft.com/office/drawing/2014/chart" uri="{C3380CC4-5D6E-409C-BE32-E72D297353CC}">
              <c16:uniqueId val="{00000002-E294-413F-B4EF-DE19605C5EE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94-413F-B4EF-DE19605C5EE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94-413F-B4EF-DE19605C5EE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11</c:v>
                </c:pt>
                <c:pt idx="3">
                  <c:v>10</c:v>
                </c:pt>
                <c:pt idx="6">
                  <c:v>9</c:v>
                </c:pt>
                <c:pt idx="9">
                  <c:v>8</c:v>
                </c:pt>
                <c:pt idx="12">
                  <c:v>8</c:v>
                </c:pt>
              </c:numCache>
            </c:numRef>
          </c:val>
          <c:extLst>
            <c:ext xmlns:c16="http://schemas.microsoft.com/office/drawing/2014/chart" uri="{C3380CC4-5D6E-409C-BE32-E72D297353CC}">
              <c16:uniqueId val="{00000005-E294-413F-B4EF-DE19605C5EE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11793</c:v>
                </c:pt>
                <c:pt idx="3">
                  <c:v>11620</c:v>
                </c:pt>
                <c:pt idx="6">
                  <c:v>11457</c:v>
                </c:pt>
                <c:pt idx="9">
                  <c:v>11824</c:v>
                </c:pt>
                <c:pt idx="12">
                  <c:v>12096</c:v>
                </c:pt>
              </c:numCache>
            </c:numRef>
          </c:val>
          <c:extLst>
            <c:ext xmlns:c16="http://schemas.microsoft.com/office/drawing/2014/chart" uri="{C3380CC4-5D6E-409C-BE32-E72D297353CC}">
              <c16:uniqueId val="{00000006-E294-413F-B4EF-DE19605C5EE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7416</c:v>
                </c:pt>
                <c:pt idx="3">
                  <c:v>6299</c:v>
                </c:pt>
                <c:pt idx="6">
                  <c:v>5701</c:v>
                </c:pt>
                <c:pt idx="9">
                  <c:v>4992</c:v>
                </c:pt>
                <c:pt idx="12">
                  <c:v>4360</c:v>
                </c:pt>
              </c:numCache>
            </c:numRef>
          </c:val>
          <c:extLst>
            <c:ext xmlns:c16="http://schemas.microsoft.com/office/drawing/2014/chart" uri="{C3380CC4-5D6E-409C-BE32-E72D297353CC}">
              <c16:uniqueId val="{00000007-E294-413F-B4EF-DE19605C5EE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31811</c:v>
                </c:pt>
                <c:pt idx="3">
                  <c:v>29405</c:v>
                </c:pt>
                <c:pt idx="6">
                  <c:v>26915</c:v>
                </c:pt>
                <c:pt idx="9">
                  <c:v>25898</c:v>
                </c:pt>
                <c:pt idx="12">
                  <c:v>25545</c:v>
                </c:pt>
              </c:numCache>
            </c:numRef>
          </c:val>
          <c:extLst>
            <c:ext xmlns:c16="http://schemas.microsoft.com/office/drawing/2014/chart" uri="{C3380CC4-5D6E-409C-BE32-E72D297353CC}">
              <c16:uniqueId val="{00000008-E294-413F-B4EF-DE19605C5EE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586</c:v>
                </c:pt>
                <c:pt idx="12">
                  <c:v>1017</c:v>
                </c:pt>
              </c:numCache>
            </c:numRef>
          </c:val>
          <c:extLst>
            <c:ext xmlns:c16="http://schemas.microsoft.com/office/drawing/2014/chart" uri="{C3380CC4-5D6E-409C-BE32-E72D297353CC}">
              <c16:uniqueId val="{00000009-E294-413F-B4EF-DE19605C5EE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78193</c:v>
                </c:pt>
                <c:pt idx="3">
                  <c:v>76641</c:v>
                </c:pt>
                <c:pt idx="6">
                  <c:v>72352</c:v>
                </c:pt>
                <c:pt idx="9">
                  <c:v>66947</c:v>
                </c:pt>
                <c:pt idx="12">
                  <c:v>61173</c:v>
                </c:pt>
              </c:numCache>
            </c:numRef>
          </c:val>
          <c:extLst>
            <c:ext xmlns:c16="http://schemas.microsoft.com/office/drawing/2014/chart" uri="{C3380CC4-5D6E-409C-BE32-E72D297353CC}">
              <c16:uniqueId val="{0000000A-E294-413F-B4EF-DE19605C5EE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21475</c:v>
                </c:pt>
                <c:pt idx="2">
                  <c:v>#N/A</c:v>
                </c:pt>
                <c:pt idx="3">
                  <c:v>#N/A</c:v>
                </c:pt>
                <c:pt idx="4">
                  <c:v>16055</c:v>
                </c:pt>
                <c:pt idx="5">
                  <c:v>#N/A</c:v>
                </c:pt>
                <c:pt idx="6">
                  <c:v>#N/A</c:v>
                </c:pt>
                <c:pt idx="7">
                  <c:v>9124</c:v>
                </c:pt>
                <c:pt idx="8">
                  <c:v>#N/A</c:v>
                </c:pt>
                <c:pt idx="9">
                  <c:v>#N/A</c:v>
                </c:pt>
                <c:pt idx="10">
                  <c:v>6007</c:v>
                </c:pt>
                <c:pt idx="11">
                  <c:v>#N/A</c:v>
                </c:pt>
                <c:pt idx="12">
                  <c:v>#N/A</c:v>
                </c:pt>
                <c:pt idx="13">
                  <c:v>2583</c:v>
                </c:pt>
                <c:pt idx="14">
                  <c:v>#N/A</c:v>
                </c:pt>
              </c:numCache>
            </c:numRef>
          </c:val>
          <c:smooth val="0"/>
          <c:extLst>
            <c:ext xmlns:c16="http://schemas.microsoft.com/office/drawing/2014/chart" uri="{C3380CC4-5D6E-409C-BE32-E72D297353CC}">
              <c16:uniqueId val="{0000000B-E294-413F-B4EF-DE19605C5EE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5373</c:v>
                </c:pt>
                <c:pt idx="1">
                  <c:v>6249</c:v>
                </c:pt>
                <c:pt idx="2">
                  <c:v>6952</c:v>
                </c:pt>
              </c:numCache>
            </c:numRef>
          </c:val>
          <c:extLst>
            <c:ext xmlns:c16="http://schemas.microsoft.com/office/drawing/2014/chart" uri="{C3380CC4-5D6E-409C-BE32-E72D297353CC}">
              <c16:uniqueId val="{00000000-CDC7-4AC6-B76F-EC554E63D6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1222</c:v>
                </c:pt>
                <c:pt idx="1">
                  <c:v>1222</c:v>
                </c:pt>
                <c:pt idx="2">
                  <c:v>1547</c:v>
                </c:pt>
              </c:numCache>
            </c:numRef>
          </c:val>
          <c:extLst>
            <c:ext xmlns:c16="http://schemas.microsoft.com/office/drawing/2014/chart" uri="{C3380CC4-5D6E-409C-BE32-E72D297353CC}">
              <c16:uniqueId val="{00000001-CDC7-4AC6-B76F-EC554E63D6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8030</c:v>
                </c:pt>
                <c:pt idx="1">
                  <c:v>8894</c:v>
                </c:pt>
                <c:pt idx="2">
                  <c:v>10753</c:v>
                </c:pt>
              </c:numCache>
            </c:numRef>
          </c:val>
          <c:extLst>
            <c:ext xmlns:c16="http://schemas.microsoft.com/office/drawing/2014/chart" uri="{C3380CC4-5D6E-409C-BE32-E72D297353CC}">
              <c16:uniqueId val="{00000002-CDC7-4AC6-B76F-EC554E63D6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元金償還終了となるものが償還開始となるものを上回ることに伴い、元利償還金が前年度比で</a:t>
          </a:r>
          <a:r>
            <a:rPr kumimoji="1" lang="en-US" altLang="ja-JP" sz="1400">
              <a:latin typeface="ＭＳ ゴシック" pitchFamily="49" charset="-128"/>
              <a:ea typeface="ＭＳ ゴシック" pitchFamily="49" charset="-128"/>
            </a:rPr>
            <a:t>110</a:t>
          </a:r>
          <a:r>
            <a:rPr kumimoji="1" lang="ja-JP" altLang="en-US" sz="1400">
              <a:latin typeface="ＭＳ ゴシック" pitchFamily="49" charset="-128"/>
              <a:ea typeface="ＭＳ ゴシック" pitchFamily="49" charset="-128"/>
            </a:rPr>
            <a:t>百万円の減少となったが、算入公債費等が</a:t>
          </a:r>
          <a:r>
            <a:rPr kumimoji="1" lang="en-US" altLang="ja-JP" sz="1400">
              <a:latin typeface="ＭＳ ゴシック" pitchFamily="49" charset="-128"/>
              <a:ea typeface="ＭＳ ゴシック" pitchFamily="49" charset="-128"/>
            </a:rPr>
            <a:t>229</a:t>
          </a:r>
          <a:r>
            <a:rPr kumimoji="1" lang="ja-JP" altLang="en-US" sz="1400">
              <a:latin typeface="ＭＳ ゴシック" pitchFamily="49" charset="-128"/>
              <a:ea typeface="ＭＳ ゴシック" pitchFamily="49" charset="-128"/>
            </a:rPr>
            <a:t>百万円減少したことから、実質公債費比率の分子は前年度比で</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百万円の増加となった。</a:t>
          </a:r>
        </a:p>
        <a:p>
          <a:r>
            <a:rPr kumimoji="1" lang="ja-JP" altLang="en-US" sz="1400">
              <a:latin typeface="ＭＳ ゴシック" pitchFamily="49" charset="-128"/>
              <a:ea typeface="ＭＳ ゴシック" pitchFamily="49" charset="-128"/>
            </a:rPr>
            <a:t>　今後も引き続き、計画的な市債発行による公債費の抑制に努める。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満期一括償還地方債の償還は無く、減債基金も利用していない。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a:t>
          </a:r>
        </a:p>
        <a:p>
          <a:r>
            <a:rPr kumimoji="1" lang="ja-JP" altLang="en-US" sz="1400">
              <a:latin typeface="ＭＳ ゴシック" pitchFamily="49" charset="-128"/>
              <a:ea typeface="ＭＳ ゴシック" pitchFamily="49" charset="-128"/>
            </a:rPr>
            <a:t>　臨時財政対策債や合併特例債などの地方債の償還が進んだことにより、一般会計等に係る地方債の現在高が前年度比で</a:t>
          </a:r>
          <a:r>
            <a:rPr kumimoji="1" lang="en-US" altLang="ja-JP" sz="1400">
              <a:latin typeface="ＭＳ ゴシック" pitchFamily="49" charset="-128"/>
              <a:ea typeface="ＭＳ ゴシック" pitchFamily="49" charset="-128"/>
            </a:rPr>
            <a:t>5,774</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一方、充当可能財源等については、</a:t>
          </a:r>
        </a:p>
        <a:p>
          <a:r>
            <a:rPr kumimoji="1" lang="ja-JP" altLang="en-US" sz="1400">
              <a:latin typeface="ＭＳ ゴシック" pitchFamily="49" charset="-128"/>
              <a:ea typeface="ＭＳ ゴシック" pitchFamily="49" charset="-128"/>
            </a:rPr>
            <a:t>　ふるさと納税の増などによる充当可能基金が、前年度比で</a:t>
          </a:r>
          <a:r>
            <a:rPr kumimoji="1" lang="en-US" altLang="ja-JP" sz="1400">
              <a:latin typeface="ＭＳ ゴシック" pitchFamily="49" charset="-128"/>
              <a:ea typeface="ＭＳ ゴシック" pitchFamily="49" charset="-128"/>
            </a:rPr>
            <a:t>3,403</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今後、大型事業の実施を見据えて、借入額と返済額のバランスに配慮した計画的な市債発行及び償還に努める。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山梨県甲府市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年度に基金残高が増加した主な理由は、決算剰余金等である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百万円を積み立てたことによる財政調整基金の増や、ふるさと納税の増加による地域振興基金の増などによるものであり、前年度と比較すると基金全体としては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19,252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引き続き、事業精査を行う中で、財政調整基金に頼らない財政運営を行っていく必要がある。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また、ふるさと納税などの地域振興基金等について、計画的で効果的かつ効率的な運用により活用していく。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「地域振興基金」については、「地域の振興に資する」事業に基金を使用した。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「公共施設整備事業等基金」については、緑が丘スポーツ公園整備などの公共施設の整備に係る事業に基金を使用した。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基金残高が増加した主な理由は、ふるさと納税を活用するのための取崩しがあったものの寄附額が上回ったことにより地域振興基金が増加したことなどから、前年度と比較すると</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10,753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特定目的基金は、ふるさと納税などの活用による地域振興基金等について、計画的で効果的かつ効率的な運用により活用していく。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年度においては、公共施設における光熱水費高騰等への対応としての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百万円の取崩しを行ったが、決算剰余金等を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百万円積み立てたことから、年度末残高が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増加したものの、今後においても災害や経済事情の変動などによる著しい財源不足などに対応できるよう、歳入の確保と歳出の削減を図り、実質収支額を確保することで財政調整基金へ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年度においては、臨時財政対策債償還基金費分として交付された普通交付税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百万円を積み立てたことから、年度末残高が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1,547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今後においても、基金の効果的な運用を進めていくとともに、財政調整基金同様に、減債基金に頼らない財政運営を行っていく必要がある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183,850
176,249
212.47
91,088,026
89,478,327
1,195,375
46,496,323
61,172,225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社会経済情勢の正常化の進展による税収の増に伴い、基準財政収入額が増加し単年度指数は上昇したものの、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か年平均では前年度と比較すると</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今後、更なる市税収納率の向上、ふるさと納税の確保、広告収入の確保などの歳入確保に努める。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おいては、人件費などが増となったものの、ふるさと納税の充当増や公債費の減などにより経常経費充当一般財源額が減少し、歳入においては、地方交付税の増額や定額減税減収補填特例交付金を踏まえた実質的な地方税の増等により経常一般財源額が増加したことで、経常収支比率は昨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引き続き、経常経費の削減や市税収納率の向上等により、経常一般財源の安定的確保に努め、更なる比率の低下を目指す。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16721</xdr:rowOff>
    </xdr:from>
    <xdr:to>
      <xdr:col>23</xdr:col>
      <xdr:colOff>133350</xdr:colOff>
      <xdr:row>65</xdr:row>
      <xdr:rowOff>121285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160971"/>
          <a:ext cx="8382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121285</xdr:rowOff>
    </xdr:from>
    <xdr:to>
      <xdr:col>19</xdr:col>
      <xdr:colOff>133350</xdr:colOff>
      <xdr:row>66</xdr:row>
      <xdr:rowOff>34290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26553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66</xdr:row>
      <xdr:rowOff>34290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14890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66</xdr:row>
      <xdr:rowOff>114723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148906"/>
          <a:ext cx="8890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137371</xdr:rowOff>
    </xdr:from>
    <xdr:to>
      <xdr:col>23</xdr:col>
      <xdr:colOff>184150</xdr:colOff>
      <xdr:row>65</xdr:row>
      <xdr:rowOff>67521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153898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95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70485</xdr:rowOff>
    </xdr:from>
    <xdr:to>
      <xdr:col>19</xdr:col>
      <xdr:colOff>184150</xdr:colOff>
      <xdr:row>66</xdr:row>
      <xdr:rowOff>635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10812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83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ふるさと応援寄附金推進事業や小学校における消耗品の増などにより、物件費が前年度を上回ったことから、全体として、前年度より</a:t>
          </a:r>
          <a:r>
            <a:rPr kumimoji="1" lang="en-US" altLang="ja-JP" sz="1300">
              <a:latin typeface="ＭＳ Ｐゴシック" panose="020B0600070205080204" pitchFamily="50" charset="-128"/>
              <a:ea typeface="ＭＳ Ｐゴシック" panose="020B0600070205080204" pitchFamily="50" charset="-128"/>
            </a:rPr>
            <a:t>14,508</a:t>
          </a:r>
          <a:r>
            <a:rPr kumimoji="1" lang="ja-JP" altLang="en-US" sz="1300">
              <a:latin typeface="ＭＳ Ｐゴシック" panose="020B0600070205080204" pitchFamily="50" charset="-128"/>
              <a:ea typeface="ＭＳ Ｐゴシック" panose="020B0600070205080204" pitchFamily="50" charset="-128"/>
            </a:rPr>
            <a:t>円高い数値になった。</a:t>
          </a:r>
        </a:p>
        <a:p>
          <a:r>
            <a:rPr kumimoji="1" lang="ja-JP" altLang="en-US" sz="1300">
              <a:latin typeface="ＭＳ Ｐゴシック" panose="020B0600070205080204" pitchFamily="50" charset="-128"/>
              <a:ea typeface="ＭＳ Ｐゴシック" panose="020B0600070205080204" pitchFamily="50" charset="-128"/>
            </a:rPr>
            <a:t>　なお、類似団体内平均値と比較すると、</a:t>
          </a:r>
          <a:r>
            <a:rPr kumimoji="1" lang="en-US" altLang="ja-JP" sz="1300">
              <a:latin typeface="ＭＳ Ｐゴシック" panose="020B0600070205080204" pitchFamily="50" charset="-128"/>
              <a:ea typeface="ＭＳ Ｐゴシック" panose="020B0600070205080204" pitchFamily="50" charset="-128"/>
            </a:rPr>
            <a:t>4,261</a:t>
          </a:r>
          <a:r>
            <a:rPr kumimoji="1" lang="ja-JP" altLang="en-US" sz="1300">
              <a:latin typeface="ＭＳ Ｐゴシック" panose="020B0600070205080204" pitchFamily="50" charset="-128"/>
              <a:ea typeface="ＭＳ Ｐゴシック" panose="020B0600070205080204" pitchFamily="50" charset="-128"/>
            </a:rPr>
            <a:t>円低い数値になっており、今後においても内部経費の見直しによる経費削減を行っていく。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75445</xdr:rowOff>
    </xdr:from>
    <xdr:to>
      <xdr:col>23</xdr:col>
      <xdr:colOff>133350</xdr:colOff>
      <xdr:row>84</xdr:row>
      <xdr:rowOff>24276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4345"/>
          <a:ext cx="838200" cy="29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26099</xdr:rowOff>
    </xdr:from>
    <xdr:to>
      <xdr:col>19</xdr:col>
      <xdr:colOff>133350</xdr:colOff>
      <xdr:row>82</xdr:row>
      <xdr:rowOff>75445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4999"/>
          <a:ext cx="889000" cy="49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99420</xdr:rowOff>
    </xdr:from>
    <xdr:to>
      <xdr:col>15</xdr:col>
      <xdr:colOff>82550</xdr:colOff>
      <xdr:row>82</xdr:row>
      <xdr:rowOff>26099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86870"/>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42560</xdr:rowOff>
    </xdr:from>
    <xdr:to>
      <xdr:col>11</xdr:col>
      <xdr:colOff>31750</xdr:colOff>
      <xdr:row>81</xdr:row>
      <xdr:rowOff>99420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58560"/>
          <a:ext cx="889000" cy="228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144926</xdr:rowOff>
    </xdr:from>
    <xdr:to>
      <xdr:col>23</xdr:col>
      <xdr:colOff>184150</xdr:colOff>
      <xdr:row>84</xdr:row>
      <xdr:rowOff>75076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7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161453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2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24645</xdr:rowOff>
    </xdr:from>
    <xdr:to>
      <xdr:col>19</xdr:col>
      <xdr:colOff>184150</xdr:colOff>
      <xdr:row>82</xdr:row>
      <xdr:rowOff>126245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136422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2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146749</xdr:rowOff>
    </xdr:from>
    <xdr:to>
      <xdr:col>15</xdr:col>
      <xdr:colOff>133350</xdr:colOff>
      <xdr:row>82</xdr:row>
      <xdr:rowOff>76899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87076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3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48620</xdr:rowOff>
    </xdr:from>
    <xdr:to>
      <xdr:col>11</xdr:col>
      <xdr:colOff>82550</xdr:colOff>
      <xdr:row>81</xdr:row>
      <xdr:rowOff>150220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3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160397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0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163210</xdr:rowOff>
    </xdr:from>
    <xdr:to>
      <xdr:col>7</xdr:col>
      <xdr:colOff>31750</xdr:colOff>
      <xdr:row>80</xdr:row>
      <xdr:rowOff>93360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103537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4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の変動の要因は、採用・退職者数や経験年数階層の増減に伴う職員構成の変動によるものが主なものであり、国に準じた給与制度を運用しているため、類似団体内平均値と比較をしても一定の水準を保っている。</a:t>
          </a:r>
        </a:p>
        <a:p>
          <a:r>
            <a:rPr kumimoji="1" lang="ja-JP" altLang="en-US" sz="1300">
              <a:latin typeface="ＭＳ Ｐゴシック" panose="020B0600070205080204" pitchFamily="50" charset="-128"/>
              <a:ea typeface="ＭＳ Ｐゴシック" panose="020B0600070205080204" pitchFamily="50" charset="-128"/>
            </a:rPr>
            <a:t>　今後も他市の動向を踏まえながら、地方自治体として適正な給与水準の維持に努める。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157956</xdr:rowOff>
    </xdr:from>
    <xdr:to>
      <xdr:col>81</xdr:col>
      <xdr:colOff>44450</xdr:colOff>
      <xdr:row>85</xdr:row>
      <xdr:rowOff>16669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559756"/>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16669</xdr:rowOff>
    </xdr:from>
    <xdr:to>
      <xdr:col>77</xdr:col>
      <xdr:colOff>44450</xdr:colOff>
      <xdr:row>85</xdr:row>
      <xdr:rowOff>76994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5899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76994</xdr:rowOff>
    </xdr:from>
    <xdr:to>
      <xdr:col>72</xdr:col>
      <xdr:colOff>203200</xdr:colOff>
      <xdr:row>85</xdr:row>
      <xdr:rowOff>167481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650244"/>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167481</xdr:rowOff>
    </xdr:from>
    <xdr:to>
      <xdr:col>68</xdr:col>
      <xdr:colOff>152400</xdr:colOff>
      <xdr:row>86</xdr:row>
      <xdr:rowOff>26194</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74073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107156</xdr:rowOff>
    </xdr:from>
    <xdr:to>
      <xdr:col>81</xdr:col>
      <xdr:colOff>95250</xdr:colOff>
      <xdr:row>85</xdr:row>
      <xdr:rowOff>37306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50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123683</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35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137319</xdr:rowOff>
    </xdr:from>
    <xdr:to>
      <xdr:col>77</xdr:col>
      <xdr:colOff>95250</xdr:colOff>
      <xdr:row>85</xdr:row>
      <xdr:rowOff>67469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53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77646</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307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26194</xdr:rowOff>
    </xdr:from>
    <xdr:to>
      <xdr:col>73</xdr:col>
      <xdr:colOff>44450</xdr:colOff>
      <xdr:row>85</xdr:row>
      <xdr:rowOff>127794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137971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36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116681</xdr:rowOff>
    </xdr:from>
    <xdr:to>
      <xdr:col>68</xdr:col>
      <xdr:colOff>203200</xdr:colOff>
      <xdr:row>86</xdr:row>
      <xdr:rowOff>46831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57008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45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146844</xdr:rowOff>
    </xdr:from>
    <xdr:to>
      <xdr:col>64</xdr:col>
      <xdr:colOff>152400</xdr:colOff>
      <xdr:row>86</xdr:row>
      <xdr:rowOff>76994</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72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87171</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488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数次にわたる行政改革を計画的に実施する中で、全国平均値を</a:t>
          </a:r>
          <a:r>
            <a:rPr kumimoji="1" lang="en-US" altLang="ja-JP" sz="1300">
              <a:latin typeface="ＭＳ Ｐゴシック" panose="020B0600070205080204" pitchFamily="50" charset="-128"/>
              <a:ea typeface="ＭＳ Ｐゴシック" panose="020B0600070205080204" pitchFamily="50" charset="-128"/>
            </a:rPr>
            <a:t>2.35</a:t>
          </a:r>
          <a:r>
            <a:rPr kumimoji="1" lang="ja-JP" altLang="en-US" sz="1300">
              <a:latin typeface="ＭＳ Ｐゴシック" panose="020B0600070205080204" pitchFamily="50" charset="-128"/>
              <a:ea typeface="ＭＳ Ｐゴシック" panose="020B0600070205080204" pitchFamily="50" charset="-128"/>
            </a:rPr>
            <a:t>人、類似団体内平均値を</a:t>
          </a:r>
          <a:r>
            <a:rPr kumimoji="1" lang="en-US" altLang="ja-JP" sz="1300">
              <a:latin typeface="ＭＳ Ｐゴシック" panose="020B0600070205080204" pitchFamily="50" charset="-128"/>
              <a:ea typeface="ＭＳ Ｐゴシック" panose="020B0600070205080204" pitchFamily="50" charset="-128"/>
            </a:rPr>
            <a:t>0.53</a:t>
          </a:r>
          <a:r>
            <a:rPr kumimoji="1" lang="ja-JP" altLang="en-US" sz="1300">
              <a:latin typeface="ＭＳ Ｐゴシック" panose="020B0600070205080204" pitchFamily="50" charset="-128"/>
              <a:ea typeface="ＭＳ Ｐゴシック" panose="020B0600070205080204" pitchFamily="50" charset="-128"/>
            </a:rPr>
            <a:t>人下回っている。</a:t>
          </a:r>
        </a:p>
        <a:p>
          <a:r>
            <a:rPr kumimoji="1" lang="ja-JP" altLang="en-US" sz="1300">
              <a:latin typeface="ＭＳ Ｐゴシック" panose="020B0600070205080204" pitchFamily="50" charset="-128"/>
              <a:ea typeface="ＭＳ Ｐゴシック" panose="020B0600070205080204" pitchFamily="50" charset="-128"/>
            </a:rPr>
            <a:t>　今後も、定員適正化計画の着実な推進を図っていく。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103777</xdr:rowOff>
    </xdr:from>
    <xdr:to>
      <xdr:col>81</xdr:col>
      <xdr:colOff>44450</xdr:colOff>
      <xdr:row>60</xdr:row>
      <xdr:rowOff>11612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219327"/>
          <a:ext cx="8382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72753</xdr:rowOff>
    </xdr:from>
    <xdr:to>
      <xdr:col>77</xdr:col>
      <xdr:colOff>44450</xdr:colOff>
      <xdr:row>59</xdr:row>
      <xdr:rowOff>103777</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18830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72753</xdr:rowOff>
    </xdr:from>
    <xdr:to>
      <xdr:col>72</xdr:col>
      <xdr:colOff>203200</xdr:colOff>
      <xdr:row>59</xdr:row>
      <xdr:rowOff>83094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18830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72753</xdr:rowOff>
    </xdr:from>
    <xdr:to>
      <xdr:col>68</xdr:col>
      <xdr:colOff>152400</xdr:colOff>
      <xdr:row>59</xdr:row>
      <xdr:rowOff>83094</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18830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132262</xdr:rowOff>
    </xdr:from>
    <xdr:to>
      <xdr:col>81</xdr:col>
      <xdr:colOff>95250</xdr:colOff>
      <xdr:row>60</xdr:row>
      <xdr:rowOff>62412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148789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0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52977</xdr:rowOff>
    </xdr:from>
    <xdr:to>
      <xdr:col>77</xdr:col>
      <xdr:colOff>95250</xdr:colOff>
      <xdr:row>59</xdr:row>
      <xdr:rowOff>154577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164754</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9937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21953</xdr:rowOff>
    </xdr:from>
    <xdr:to>
      <xdr:col>73</xdr:col>
      <xdr:colOff>44450</xdr:colOff>
      <xdr:row>59</xdr:row>
      <xdr:rowOff>123553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133730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32294</xdr:rowOff>
    </xdr:from>
    <xdr:to>
      <xdr:col>68</xdr:col>
      <xdr:colOff>203200</xdr:colOff>
      <xdr:row>59</xdr:row>
      <xdr:rowOff>133894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144071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21953</xdr:rowOff>
    </xdr:from>
    <xdr:to>
      <xdr:col>64</xdr:col>
      <xdr:colOff>152400</xdr:colOff>
      <xdr:row>59</xdr:row>
      <xdr:rowOff>123553</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1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133730</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990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普通交付税（子ども子育て費、給与改定費の新設等）の増に伴う標準税収入額の増や、元金償還終了となるものが償還開始となるものを上回ることに伴う公債費の減などにより、単年度では対前年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今後に実施が見込まれる大型事業による市債借入額の増加を踏まえ、引き続き、計画的な市債発行及び償還を行うことで、市債残高の抑制に努める。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49530</xdr:rowOff>
    </xdr:from>
    <xdr:to>
      <xdr:col>81</xdr:col>
      <xdr:colOff>44450</xdr:colOff>
      <xdr:row>42</xdr:row>
      <xdr:rowOff>57573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2504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25400</xdr:rowOff>
    </xdr:from>
    <xdr:to>
      <xdr:col>77</xdr:col>
      <xdr:colOff>44450</xdr:colOff>
      <xdr:row>42</xdr:row>
      <xdr:rowOff>49530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2263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164677</xdr:rowOff>
    </xdr:from>
    <xdr:to>
      <xdr:col>72</xdr:col>
      <xdr:colOff>203200</xdr:colOff>
      <xdr:row>42</xdr:row>
      <xdr:rowOff>25400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19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164677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1458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0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170180</xdr:rowOff>
    </xdr:from>
    <xdr:to>
      <xdr:col>77</xdr:col>
      <xdr:colOff>95250</xdr:colOff>
      <xdr:row>42</xdr:row>
      <xdr:rowOff>100330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85107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28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113877</xdr:rowOff>
    </xdr:from>
    <xdr:to>
      <xdr:col>68</xdr:col>
      <xdr:colOff>203200</xdr:colOff>
      <xdr:row>42</xdr:row>
      <xdr:rowOff>44027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28804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2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計画的な市債の借入などによる市債残高の減少や、普通交付税（子ども子育て費、給与改定費の新設等）の増加などにより、対前年度比で、</a:t>
          </a:r>
          <a:r>
            <a:rPr kumimoji="1" lang="en-US" altLang="ja-JP" sz="1300">
              <a:latin typeface="ＭＳ Ｐゴシック" panose="020B0600070205080204" pitchFamily="50" charset="-128"/>
              <a:ea typeface="ＭＳ Ｐゴシック" panose="020B0600070205080204" pitchFamily="50" charset="-128"/>
            </a:rPr>
            <a:t>9.1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今後は、大型事業の状況や財政状況等を勘案しながら、中長期的な視点に立った計画的な市債発行及び償還に努める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113538</xdr:rowOff>
    </xdr:from>
    <xdr:to>
      <xdr:col>81</xdr:col>
      <xdr:colOff>44450</xdr:colOff>
      <xdr:row>15</xdr:row>
      <xdr:rowOff>29921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13838"/>
          <a:ext cx="8382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132300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532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29921</xdr:rowOff>
    </xdr:from>
    <xdr:to>
      <xdr:col>77</xdr:col>
      <xdr:colOff>44450</xdr:colOff>
      <xdr:row>15</xdr:row>
      <xdr:rowOff>112928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601671"/>
          <a:ext cx="889000" cy="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79976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651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112928</xdr:rowOff>
    </xdr:from>
    <xdr:to>
      <xdr:col>72</xdr:col>
      <xdr:colOff>203200</xdr:colOff>
      <xdr:row>16</xdr:row>
      <xdr:rowOff>109423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684678"/>
          <a:ext cx="889000" cy="1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109423</xdr:rowOff>
    </xdr:from>
    <xdr:to>
      <xdr:col>68</xdr:col>
      <xdr:colOff>152400</xdr:colOff>
      <xdr:row>17</xdr:row>
      <xdr:rowOff>98196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852623"/>
          <a:ext cx="889000" cy="16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62738</xdr:rowOff>
    </xdr:from>
    <xdr:to>
      <xdr:col>81</xdr:col>
      <xdr:colOff>95250</xdr:colOff>
      <xdr:row>14</xdr:row>
      <xdr:rowOff>164338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6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155465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38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150571</xdr:rowOff>
    </xdr:from>
    <xdr:to>
      <xdr:col>77</xdr:col>
      <xdr:colOff>95250</xdr:colOff>
      <xdr:row>15</xdr:row>
      <xdr:rowOff>80721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5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90898</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19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62128</xdr:rowOff>
    </xdr:from>
    <xdr:to>
      <xdr:col>73</xdr:col>
      <xdr:colOff>44450</xdr:colOff>
      <xdr:row>15</xdr:row>
      <xdr:rowOff>163728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3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148505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2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58623</xdr:rowOff>
    </xdr:from>
    <xdr:to>
      <xdr:col>68</xdr:col>
      <xdr:colOff>203200</xdr:colOff>
      <xdr:row>16</xdr:row>
      <xdr:rowOff>160223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80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145000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8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47396</xdr:rowOff>
    </xdr:from>
    <xdr:to>
      <xdr:col>64</xdr:col>
      <xdr:colOff>152400</xdr:colOff>
      <xdr:row>17</xdr:row>
      <xdr:rowOff>148996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9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133773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04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183,850
176,249
212.47
91,088,026
89,478,327
1,195,375
46,496,323
61,172,225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地方交付税の増などにより分母である経常一般財源額が増加したものの、人事院勧告に伴う給与改定による給料、期末勤勉手当や定年延長による退職手当の増等による分子が増加したことから、前年度比で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なお、本市の給与制度は、国の人事院勧告及び山梨県の人事委員会勧告に準拠している。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35</xdr:row>
      <xdr:rowOff>130810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80010</xdr:rowOff>
    </xdr:from>
    <xdr:to>
      <xdr:col>15</xdr:col>
      <xdr:colOff>149225</xdr:colOff>
      <xdr:row>36</xdr:row>
      <xdr:rowOff>10160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20337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小中学校における光熱水費等の増はあったものの、ふるさと納税寄附金や地域振興基金等の活用などにより分子が減少し、地方交付税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ポイント低下とほぼ横ばいとなった。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66040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458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66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157480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20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15</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120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xdr:rowOff>
    </xdr:from>
    <xdr:to>
      <xdr:col>82</xdr:col>
      <xdr:colOff>158750</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87647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ふるさと納税の増加による事業への充当分の増額に伴う分子の減少に加えて、地方交付税の増などにより分母である経常一般財源額が増加したことから、前年度比で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95250</xdr:rowOff>
    </xdr:from>
    <xdr:to>
      <xdr:col>24</xdr:col>
      <xdr:colOff>25400</xdr:colOff>
      <xdr:row>57</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250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101600</xdr:rowOff>
    </xdr:from>
    <xdr:to>
      <xdr:col>19</xdr:col>
      <xdr:colOff>187325</xdr:colOff>
      <xdr:row>57</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02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44450</xdr:rowOff>
    </xdr:from>
    <xdr:to>
      <xdr:col>24</xdr:col>
      <xdr:colOff>76200</xdr:colOff>
      <xdr:row>55</xdr:row>
      <xdr:rowOff>146050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60977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139700</xdr:rowOff>
    </xdr:from>
    <xdr:to>
      <xdr:col>20</xdr:col>
      <xdr:colOff>38100</xdr:colOff>
      <xdr:row>57</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50800</xdr:rowOff>
    </xdr:from>
    <xdr:to>
      <xdr:col>15</xdr:col>
      <xdr:colOff>149225</xdr:colOff>
      <xdr:row>56</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被保険者数の減に伴う国民健康保険事業会計への繰出金の減等による分子の減少に加えて　地方交付税の増などにより分母である経常一般財源額が増加したことから、前年度比で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ポイント低下となった。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55</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4996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120650</xdr:rowOff>
    </xdr:from>
    <xdr:to>
      <xdr:col>78</xdr:col>
      <xdr:colOff>69850</xdr:colOff>
      <xdr:row>55</xdr:row>
      <xdr:rowOff>133350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5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82550</xdr:rowOff>
    </xdr:from>
    <xdr:to>
      <xdr:col>73</xdr:col>
      <xdr:colOff>180975</xdr:colOff>
      <xdr:row>55</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82550</xdr:rowOff>
    </xdr:from>
    <xdr:to>
      <xdr:col>69</xdr:col>
      <xdr:colOff>92075</xdr:colOff>
      <xdr:row>56</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51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82550</xdr:rowOff>
    </xdr:from>
    <xdr:to>
      <xdr:col>78</xdr:col>
      <xdr:colOff>120650</xdr:colOff>
      <xdr:row>56</xdr:row>
      <xdr:rowOff>12700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22877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8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69850</xdr:rowOff>
    </xdr:from>
    <xdr:to>
      <xdr:col>74</xdr:col>
      <xdr:colOff>31750</xdr:colOff>
      <xdr:row>56</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31750</xdr:rowOff>
    </xdr:from>
    <xdr:to>
      <xdr:col>69</xdr:col>
      <xdr:colOff>142875</xdr:colOff>
      <xdr:row>55</xdr:row>
      <xdr:rowOff>133350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補助費等に係る経常収支比率については、</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予防接種に係る経費の減等による分子の減少に加えて、地方交付税の増などにより分母である経常一般財源額が増加したことから、前年度比で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0.8</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127000</xdr:rowOff>
    </xdr:from>
    <xdr:to>
      <xdr:col>82</xdr:col>
      <xdr:colOff>107950</xdr:colOff>
      <xdr:row>39</xdr:row>
      <xdr:rowOff>130810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134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102887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78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130810</xdr:rowOff>
    </xdr:from>
    <xdr:to>
      <xdr:col>82</xdr:col>
      <xdr:colOff>196850</xdr:colOff>
      <xdr:row>39</xdr:row>
      <xdr:rowOff>130810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1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41927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127000</xdr:rowOff>
    </xdr:from>
    <xdr:to>
      <xdr:col>82</xdr:col>
      <xdr:colOff>196850</xdr:colOff>
      <xdr:row>32</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130810</xdr:rowOff>
    </xdr:from>
    <xdr:to>
      <xdr:col>82</xdr:col>
      <xdr:colOff>107950</xdr:colOff>
      <xdr:row>40</xdr:row>
      <xdr:rowOff>20320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817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62247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720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20320</xdr:rowOff>
    </xdr:from>
    <xdr:to>
      <xdr:col>78</xdr:col>
      <xdr:colOff>69850</xdr:colOff>
      <xdr:row>40</xdr:row>
      <xdr:rowOff>73660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878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165117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130810</xdr:rowOff>
    </xdr:from>
    <xdr:to>
      <xdr:col>73</xdr:col>
      <xdr:colOff>180975</xdr:colOff>
      <xdr:row>40</xdr:row>
      <xdr:rowOff>73660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817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157497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130810</xdr:rowOff>
    </xdr:from>
    <xdr:to>
      <xdr:col>69</xdr:col>
      <xdr:colOff>92075</xdr:colOff>
      <xdr:row>40</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8173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80010</xdr:rowOff>
    </xdr:from>
    <xdr:to>
      <xdr:col>82</xdr:col>
      <xdr:colOff>158750</xdr:colOff>
      <xdr:row>40</xdr:row>
      <xdr:rowOff>10160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160037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140970</xdr:rowOff>
    </xdr:from>
    <xdr:to>
      <xdr:col>78</xdr:col>
      <xdr:colOff>120650</xdr:colOff>
      <xdr:row>40</xdr:row>
      <xdr:rowOff>71120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55897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91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22860</xdr:rowOff>
    </xdr:from>
    <xdr:to>
      <xdr:col>74</xdr:col>
      <xdr:colOff>31750</xdr:colOff>
      <xdr:row>40</xdr:row>
      <xdr:rowOff>124460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109237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80010</xdr:rowOff>
    </xdr:from>
    <xdr:to>
      <xdr:col>69</xdr:col>
      <xdr:colOff>142875</xdr:colOff>
      <xdr:row>40</xdr:row>
      <xdr:rowOff>10160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166387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53340</xdr:rowOff>
    </xdr:from>
    <xdr:to>
      <xdr:col>65</xdr:col>
      <xdr:colOff>53975</xdr:colOff>
      <xdr:row>40</xdr:row>
      <xdr:rowOff>154940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139717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公債費に係る経常収支比率については、</a:t>
          </a:r>
        </a:p>
        <a:p>
          <a:r>
            <a:rPr kumimoji="1" lang="ja-JP" altLang="en-US" sz="1300">
              <a:latin typeface="ＭＳ Ｐゴシック" panose="020B0600070205080204" pitchFamily="50" charset="-128"/>
              <a:ea typeface="ＭＳ Ｐゴシック" panose="020B0600070205080204" pitchFamily="50" charset="-128"/>
            </a:rPr>
            <a:t>　元金償還終了となるものが償還開始となるものを上回ることにより分子が減少し、地方交付税の増などにより分母である経常一般財源額が増加したことから、前年度から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20320</xdr:rowOff>
    </xdr:from>
    <xdr:to>
      <xdr:col>24</xdr:col>
      <xdr:colOff>25400</xdr:colOff>
      <xdr:row>78</xdr:row>
      <xdr:rowOff>66039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934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66039</xdr:rowOff>
    </xdr:from>
    <xdr:to>
      <xdr:col>19</xdr:col>
      <xdr:colOff>187325</xdr:colOff>
      <xdr:row>78</xdr:row>
      <xdr:rowOff>104139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153670</xdr:rowOff>
    </xdr:from>
    <xdr:to>
      <xdr:col>15</xdr:col>
      <xdr:colOff>98425</xdr:colOff>
      <xdr:row>78</xdr:row>
      <xdr:rowOff>104139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553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20320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55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15239</xdr:rowOff>
    </xdr:from>
    <xdr:to>
      <xdr:col>20</xdr:col>
      <xdr:colOff>38100</xdr:colOff>
      <xdr:row>78</xdr:row>
      <xdr:rowOff>116839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102870</xdr:rowOff>
    </xdr:from>
    <xdr:to>
      <xdr:col>11</xdr:col>
      <xdr:colOff>60325</xdr:colOff>
      <xdr:row>78</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17797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公債費以外の経常収支比率については、</a:t>
          </a:r>
        </a:p>
        <a:p>
          <a:r>
            <a:rPr kumimoji="1" lang="ja-JP" altLang="en-US" sz="1300">
              <a:latin typeface="ＭＳ Ｐゴシック" panose="020B0600070205080204" pitchFamily="50" charset="-128"/>
              <a:ea typeface="ＭＳ Ｐゴシック" panose="020B0600070205080204" pitchFamily="50" charset="-128"/>
            </a:rPr>
            <a:t>　人事院勧告に伴う人件費の増加等があったものの、ふるさと納税寄附金や地域振興基金等の活用による物件費や扶助費等の減少により、分子である経常経費充当一般財源が減少したことに加えて、地方交付税の増などにより分母である経常一般財源額が増加したことから、前年度比で</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ポイント低下した。</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857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31750</xdr:rowOff>
    </xdr:from>
    <xdr:to>
      <xdr:col>78</xdr:col>
      <xdr:colOff>69850</xdr:colOff>
      <xdr:row>76</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0619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993370"/>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77</xdr:row>
      <xdr:rowOff>39370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9337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76200</xdr:rowOff>
    </xdr:from>
    <xdr:to>
      <xdr:col>82</xdr:col>
      <xdr:colOff>158750</xdr:colOff>
      <xdr:row>76</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92727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152400</xdr:rowOff>
    </xdr:from>
    <xdr:to>
      <xdr:col>78</xdr:col>
      <xdr:colOff>120650</xdr:colOff>
      <xdr:row>76</xdr:row>
      <xdr:rowOff>82550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92727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161671</xdr:rowOff>
    </xdr:from>
    <xdr:to>
      <xdr:col>29</xdr:col>
      <xdr:colOff>127000</xdr:colOff>
      <xdr:row>15</xdr:row>
      <xdr:rowOff>1727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438146"/>
          <a:ext cx="647700" cy="182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1727</xdr:rowOff>
    </xdr:from>
    <xdr:to>
      <xdr:col>26</xdr:col>
      <xdr:colOff>50800</xdr:colOff>
      <xdr:row>15</xdr:row>
      <xdr:rowOff>47409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21102"/>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47409</xdr:rowOff>
    </xdr:from>
    <xdr:to>
      <xdr:col>22</xdr:col>
      <xdr:colOff>114300</xdr:colOff>
      <xdr:row>15</xdr:row>
      <xdr:rowOff>55943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66784"/>
          <a:ext cx="698500" cy="8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55943</xdr:rowOff>
    </xdr:from>
    <xdr:to>
      <xdr:col>18</xdr:col>
      <xdr:colOff>177800</xdr:colOff>
      <xdr:row>15</xdr:row>
      <xdr:rowOff>77889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75318"/>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110871</xdr:rowOff>
    </xdr:from>
    <xdr:to>
      <xdr:col>29</xdr:col>
      <xdr:colOff>177800</xdr:colOff>
      <xdr:row>14</xdr:row>
      <xdr:rowOff>41021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873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127398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23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122377</xdr:rowOff>
    </xdr:from>
    <xdr:to>
      <xdr:col>26</xdr:col>
      <xdr:colOff>101600</xdr:colOff>
      <xdr:row>15</xdr:row>
      <xdr:rowOff>52527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703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62704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3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168059</xdr:rowOff>
    </xdr:from>
    <xdr:to>
      <xdr:col>22</xdr:col>
      <xdr:colOff>165100</xdr:colOff>
      <xdr:row>15</xdr:row>
      <xdr:rowOff>98209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15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108386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8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5143</xdr:rowOff>
    </xdr:from>
    <xdr:to>
      <xdr:col>19</xdr:col>
      <xdr:colOff>38100</xdr:colOff>
      <xdr:row>15</xdr:row>
      <xdr:rowOff>106743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24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116920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93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27089</xdr:rowOff>
    </xdr:from>
    <xdr:to>
      <xdr:col>15</xdr:col>
      <xdr:colOff>101600</xdr:colOff>
      <xdr:row>15</xdr:row>
      <xdr:rowOff>128689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4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138866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1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233566</xdr:rowOff>
    </xdr:from>
    <xdr:to>
      <xdr:col>29</xdr:col>
      <xdr:colOff>127000</xdr:colOff>
      <xdr:row>34</xdr:row>
      <xdr:rowOff>245872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01016"/>
          <a:ext cx="647700" cy="12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233832</xdr:rowOff>
    </xdr:from>
    <xdr:to>
      <xdr:col>26</xdr:col>
      <xdr:colOff>50800</xdr:colOff>
      <xdr:row>34</xdr:row>
      <xdr:rowOff>245872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01282"/>
          <a:ext cx="698500" cy="12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233832</xdr:rowOff>
    </xdr:from>
    <xdr:to>
      <xdr:col>22</xdr:col>
      <xdr:colOff>114300</xdr:colOff>
      <xdr:row>34</xdr:row>
      <xdr:rowOff>276771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01282"/>
          <a:ext cx="698500" cy="4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276771</xdr:rowOff>
    </xdr:from>
    <xdr:to>
      <xdr:col>18</xdr:col>
      <xdr:colOff>177800</xdr:colOff>
      <xdr:row>35</xdr:row>
      <xdr:rowOff>22034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544221"/>
          <a:ext cx="698500" cy="8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182766</xdr:rowOff>
    </xdr:from>
    <xdr:to>
      <xdr:col>29</xdr:col>
      <xdr:colOff>177800</xdr:colOff>
      <xdr:row>34</xdr:row>
      <xdr:rowOff>284366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50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27843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29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195072</xdr:rowOff>
    </xdr:from>
    <xdr:to>
      <xdr:col>26</xdr:col>
      <xdr:colOff>101600</xdr:colOff>
      <xdr:row>34</xdr:row>
      <xdr:rowOff>296672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46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306849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3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183032</xdr:rowOff>
    </xdr:from>
    <xdr:to>
      <xdr:col>22</xdr:col>
      <xdr:colOff>165100</xdr:colOff>
      <xdr:row>34</xdr:row>
      <xdr:rowOff>284632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450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294809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21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225971</xdr:rowOff>
    </xdr:from>
    <xdr:to>
      <xdr:col>19</xdr:col>
      <xdr:colOff>38100</xdr:colOff>
      <xdr:row>34</xdr:row>
      <xdr:rowOff>327571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493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337748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26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314134</xdr:rowOff>
    </xdr:from>
    <xdr:to>
      <xdr:col>15</xdr:col>
      <xdr:colOff>101600</xdr:colOff>
      <xdr:row>35</xdr:row>
      <xdr:rowOff>72834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8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83011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5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183,850
176,249
212.47
91,088,026
89,478,327
1,195,375
46,496,323
61,172,225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62760</xdr:rowOff>
    </xdr:from>
    <xdr:to>
      <xdr:col>24</xdr:col>
      <xdr:colOff>63500</xdr:colOff>
      <xdr:row>37</xdr:row>
      <xdr:rowOff>92902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4960"/>
          <a:ext cx="838200" cy="20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44962</xdr:rowOff>
    </xdr:from>
    <xdr:to>
      <xdr:col>19</xdr:col>
      <xdr:colOff>177800</xdr:colOff>
      <xdr:row>37</xdr:row>
      <xdr:rowOff>92902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88612"/>
          <a:ext cx="889000" cy="4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86653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8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22102</xdr:rowOff>
    </xdr:from>
    <xdr:to>
      <xdr:col>15</xdr:col>
      <xdr:colOff>50800</xdr:colOff>
      <xdr:row>37</xdr:row>
      <xdr:rowOff>44962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65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22102</xdr:rowOff>
    </xdr:from>
    <xdr:to>
      <xdr:col>10</xdr:col>
      <xdr:colOff>114300</xdr:colOff>
      <xdr:row>37</xdr:row>
      <xdr:rowOff>60343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65752"/>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11960</xdr:rowOff>
    </xdr:from>
    <xdr:to>
      <xdr:col>24</xdr:col>
      <xdr:colOff>114300</xdr:colOff>
      <xdr:row>36</xdr:row>
      <xdr:rowOff>113560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161837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6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42102</xdr:rowOff>
    </xdr:from>
    <xdr:to>
      <xdr:col>20</xdr:col>
      <xdr:colOff>38100</xdr:colOff>
      <xdr:row>37</xdr:row>
      <xdr:rowOff>143702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134829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165612</xdr:rowOff>
    </xdr:from>
    <xdr:to>
      <xdr:col>15</xdr:col>
      <xdr:colOff>101600</xdr:colOff>
      <xdr:row>37</xdr:row>
      <xdr:rowOff>95762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3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86889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0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142752</xdr:rowOff>
    </xdr:from>
    <xdr:to>
      <xdr:col>10</xdr:col>
      <xdr:colOff>165100</xdr:colOff>
      <xdr:row>37</xdr:row>
      <xdr:rowOff>72902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1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64029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0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9543</xdr:rowOff>
    </xdr:from>
    <xdr:to>
      <xdr:col>6</xdr:col>
      <xdr:colOff>38100</xdr:colOff>
      <xdr:row>37</xdr:row>
      <xdr:rowOff>111143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102270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115354</xdr:rowOff>
    </xdr:from>
    <xdr:to>
      <xdr:col>24</xdr:col>
      <xdr:colOff>62865</xdr:colOff>
      <xdr:row>57</xdr:row>
      <xdr:rowOff>140546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9304"/>
          <a:ext cx="1270" cy="1053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144373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1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140546</xdr:rowOff>
    </xdr:from>
    <xdr:to>
      <xdr:col>24</xdr:col>
      <xdr:colOff>152400</xdr:colOff>
      <xdr:row>57</xdr:row>
      <xdr:rowOff>140546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62031</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115354</xdr:rowOff>
    </xdr:from>
    <xdr:to>
      <xdr:col>24</xdr:col>
      <xdr:colOff>152400</xdr:colOff>
      <xdr:row>51</xdr:row>
      <xdr:rowOff>115354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78070</xdr:rowOff>
    </xdr:from>
    <xdr:to>
      <xdr:col>24</xdr:col>
      <xdr:colOff>63500</xdr:colOff>
      <xdr:row>56</xdr:row>
      <xdr:rowOff>127173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07820"/>
          <a:ext cx="838200" cy="22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46113</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75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67686</xdr:rowOff>
    </xdr:from>
    <xdr:to>
      <xdr:col>24</xdr:col>
      <xdr:colOff>114300</xdr:colOff>
      <xdr:row>55</xdr:row>
      <xdr:rowOff>169286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9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127173</xdr:rowOff>
    </xdr:from>
    <xdr:to>
      <xdr:col>19</xdr:col>
      <xdr:colOff>177800</xdr:colOff>
      <xdr:row>56</xdr:row>
      <xdr:rowOff>165074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28373"/>
          <a:ext cx="889000" cy="3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124882</xdr:rowOff>
    </xdr:from>
    <xdr:to>
      <xdr:col>20</xdr:col>
      <xdr:colOff>38100</xdr:colOff>
      <xdr:row>56</xdr:row>
      <xdr:rowOff>55032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5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71559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165074</xdr:rowOff>
    </xdr:from>
    <xdr:to>
      <xdr:col>15</xdr:col>
      <xdr:colOff>50800</xdr:colOff>
      <xdr:row>57</xdr:row>
      <xdr:rowOff>104290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6274"/>
          <a:ext cx="889000" cy="1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5667</xdr:rowOff>
    </xdr:from>
    <xdr:to>
      <xdr:col>15</xdr:col>
      <xdr:colOff>101600</xdr:colOff>
      <xdr:row>55</xdr:row>
      <xdr:rowOff>107267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35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123794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104290</xdr:rowOff>
    </xdr:from>
    <xdr:to>
      <xdr:col>10</xdr:col>
      <xdr:colOff>114300</xdr:colOff>
      <xdr:row>59</xdr:row>
      <xdr:rowOff>300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76940"/>
          <a:ext cx="889000" cy="23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103347</xdr:rowOff>
    </xdr:from>
    <xdr:to>
      <xdr:col>10</xdr:col>
      <xdr:colOff>165100</xdr:colOff>
      <xdr:row>56</xdr:row>
      <xdr:rowOff>33497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50024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0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95072</xdr:rowOff>
    </xdr:from>
    <xdr:to>
      <xdr:col>6</xdr:col>
      <xdr:colOff>38100</xdr:colOff>
      <xdr:row>57</xdr:row>
      <xdr:rowOff>25222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41749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27270</xdr:rowOff>
    </xdr:from>
    <xdr:to>
      <xdr:col>24</xdr:col>
      <xdr:colOff>114300</xdr:colOff>
      <xdr:row>55</xdr:row>
      <xdr:rowOff>128870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50147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0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76373</xdr:rowOff>
    </xdr:from>
    <xdr:to>
      <xdr:col>20</xdr:col>
      <xdr:colOff>38100</xdr:colOff>
      <xdr:row>57</xdr:row>
      <xdr:rowOff>6523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7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169100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77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114274</xdr:rowOff>
    </xdr:from>
    <xdr:to>
      <xdr:col>15</xdr:col>
      <xdr:colOff>101600</xdr:colOff>
      <xdr:row>57</xdr:row>
      <xdr:rowOff>44424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35551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53490</xdr:rowOff>
    </xdr:from>
    <xdr:to>
      <xdr:col>10</xdr:col>
      <xdr:colOff>165100</xdr:colOff>
      <xdr:row>57</xdr:row>
      <xdr:rowOff>155090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146217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1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120950</xdr:rowOff>
    </xdr:from>
    <xdr:to>
      <xdr:col>6</xdr:col>
      <xdr:colOff>38100</xdr:colOff>
      <xdr:row>59</xdr:row>
      <xdr:rowOff>51100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6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42227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5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27595</xdr:rowOff>
    </xdr:from>
    <xdr:to>
      <xdr:col>24</xdr:col>
      <xdr:colOff>63500</xdr:colOff>
      <xdr:row>78</xdr:row>
      <xdr:rowOff>36007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00695"/>
          <a:ext cx="838200" cy="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36007</xdr:rowOff>
    </xdr:from>
    <xdr:to>
      <xdr:col>19</xdr:col>
      <xdr:colOff>177800</xdr:colOff>
      <xdr:row>78</xdr:row>
      <xdr:rowOff>47346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09107"/>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47346</xdr:rowOff>
    </xdr:from>
    <xdr:to>
      <xdr:col>15</xdr:col>
      <xdr:colOff>50800</xdr:colOff>
      <xdr:row>78</xdr:row>
      <xdr:rowOff>52694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0446"/>
          <a:ext cx="8890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35733</xdr:rowOff>
    </xdr:from>
    <xdr:to>
      <xdr:col>10</xdr:col>
      <xdr:colOff>114300</xdr:colOff>
      <xdr:row>78</xdr:row>
      <xdr:rowOff>52694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08833"/>
          <a:ext cx="889000" cy="1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148245</xdr:rowOff>
    </xdr:from>
    <xdr:to>
      <xdr:col>24</xdr:col>
      <xdr:colOff>114300</xdr:colOff>
      <xdr:row>78</xdr:row>
      <xdr:rowOff>78395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63172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156657</xdr:rowOff>
    </xdr:from>
    <xdr:to>
      <xdr:col>20</xdr:col>
      <xdr:colOff>38100</xdr:colOff>
      <xdr:row>78</xdr:row>
      <xdr:rowOff>86807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77934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167996</xdr:rowOff>
    </xdr:from>
    <xdr:to>
      <xdr:col>15</xdr:col>
      <xdr:colOff>101600</xdr:colOff>
      <xdr:row>78</xdr:row>
      <xdr:rowOff>98146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6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89273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6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1894</xdr:rowOff>
    </xdr:from>
    <xdr:to>
      <xdr:col>10</xdr:col>
      <xdr:colOff>165100</xdr:colOff>
      <xdr:row>78</xdr:row>
      <xdr:rowOff>103494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94621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156383</xdr:rowOff>
    </xdr:from>
    <xdr:to>
      <xdr:col>6</xdr:col>
      <xdr:colOff>38100</xdr:colOff>
      <xdr:row>78</xdr:row>
      <xdr:rowOff>86533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5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77660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16985</xdr:rowOff>
    </xdr:from>
    <xdr:to>
      <xdr:col>24</xdr:col>
      <xdr:colOff>63500</xdr:colOff>
      <xdr:row>96</xdr:row>
      <xdr:rowOff>46464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476185"/>
          <a:ext cx="838200" cy="2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16985</xdr:rowOff>
    </xdr:from>
    <xdr:to>
      <xdr:col>19</xdr:col>
      <xdr:colOff>177800</xdr:colOff>
      <xdr:row>96</xdr:row>
      <xdr:rowOff>105389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76185"/>
          <a:ext cx="889000" cy="8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7547</xdr:rowOff>
    </xdr:from>
    <xdr:to>
      <xdr:col>15</xdr:col>
      <xdr:colOff>50800</xdr:colOff>
      <xdr:row>96</xdr:row>
      <xdr:rowOff>105389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66747"/>
          <a:ext cx="889000" cy="9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7547</xdr:rowOff>
    </xdr:from>
    <xdr:to>
      <xdr:col>10</xdr:col>
      <xdr:colOff>114300</xdr:colOff>
      <xdr:row>97</xdr:row>
      <xdr:rowOff>148507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66747"/>
          <a:ext cx="889000" cy="3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167114</xdr:rowOff>
    </xdr:from>
    <xdr:to>
      <xdr:col>24</xdr:col>
      <xdr:colOff>114300</xdr:colOff>
      <xdr:row>96</xdr:row>
      <xdr:rowOff>97264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145541</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3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137635</xdr:rowOff>
    </xdr:from>
    <xdr:to>
      <xdr:col>20</xdr:col>
      <xdr:colOff>38100</xdr:colOff>
      <xdr:row>96</xdr:row>
      <xdr:rowOff>67785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2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84312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200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54589</xdr:rowOff>
    </xdr:from>
    <xdr:to>
      <xdr:col>15</xdr:col>
      <xdr:colOff>101600</xdr:colOff>
      <xdr:row>96</xdr:row>
      <xdr:rowOff>156189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1266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289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128197</xdr:rowOff>
    </xdr:from>
    <xdr:to>
      <xdr:col>10</xdr:col>
      <xdr:colOff>165100</xdr:colOff>
      <xdr:row>96</xdr:row>
      <xdr:rowOff>58347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74874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19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97707</xdr:rowOff>
    </xdr:from>
    <xdr:to>
      <xdr:col>6</xdr:col>
      <xdr:colOff>38100</xdr:colOff>
      <xdr:row>98</xdr:row>
      <xdr:rowOff>27857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2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18984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82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80051</xdr:rowOff>
    </xdr:from>
    <xdr:to>
      <xdr:col>54</xdr:col>
      <xdr:colOff>189865</xdr:colOff>
      <xdr:row>38</xdr:row>
      <xdr:rowOff>52336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6080801"/>
          <a:ext cx="1270" cy="48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56163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52336</xdr:rowOff>
    </xdr:from>
    <xdr:to>
      <xdr:col>55</xdr:col>
      <xdr:colOff>88900</xdr:colOff>
      <xdr:row>38</xdr:row>
      <xdr:rowOff>52336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26728</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85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80051</xdr:rowOff>
    </xdr:from>
    <xdr:to>
      <xdr:col>55</xdr:col>
      <xdr:colOff>88900</xdr:colOff>
      <xdr:row>35</xdr:row>
      <xdr:rowOff>80051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08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1184</xdr:rowOff>
    </xdr:from>
    <xdr:to>
      <xdr:col>55</xdr:col>
      <xdr:colOff>0</xdr:colOff>
      <xdr:row>36</xdr:row>
      <xdr:rowOff>7981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173384"/>
          <a:ext cx="838200" cy="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37845</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81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59418</xdr:rowOff>
    </xdr:from>
    <xdr:to>
      <xdr:col>55</xdr:col>
      <xdr:colOff>50800</xdr:colOff>
      <xdr:row>37</xdr:row>
      <xdr:rowOff>161018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0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76195</xdr:rowOff>
    </xdr:from>
    <xdr:to>
      <xdr:col>50</xdr:col>
      <xdr:colOff>114300</xdr:colOff>
      <xdr:row>36</xdr:row>
      <xdr:rowOff>1184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076945"/>
          <a:ext cx="889000" cy="9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39797</xdr:rowOff>
    </xdr:from>
    <xdr:to>
      <xdr:col>50</xdr:col>
      <xdr:colOff>165100</xdr:colOff>
      <xdr:row>37</xdr:row>
      <xdr:rowOff>141397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132524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4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76195</xdr:rowOff>
    </xdr:from>
    <xdr:to>
      <xdr:col>45</xdr:col>
      <xdr:colOff>177800</xdr:colOff>
      <xdr:row>35</xdr:row>
      <xdr:rowOff>136911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076945"/>
          <a:ext cx="889000" cy="6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11930</xdr:rowOff>
    </xdr:from>
    <xdr:to>
      <xdr:col>46</xdr:col>
      <xdr:colOff>38100</xdr:colOff>
      <xdr:row>37</xdr:row>
      <xdr:rowOff>113530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104657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4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102286</xdr:rowOff>
    </xdr:from>
    <xdr:to>
      <xdr:col>41</xdr:col>
      <xdr:colOff>50800</xdr:colOff>
      <xdr:row>35</xdr:row>
      <xdr:rowOff>136911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17236"/>
          <a:ext cx="889000" cy="72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39347</xdr:rowOff>
    </xdr:from>
    <xdr:to>
      <xdr:col>41</xdr:col>
      <xdr:colOff>101600</xdr:colOff>
      <xdr:row>37</xdr:row>
      <xdr:rowOff>140947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132074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136754</xdr:rowOff>
    </xdr:from>
    <xdr:to>
      <xdr:col>36</xdr:col>
      <xdr:colOff>165100</xdr:colOff>
      <xdr:row>33</xdr:row>
      <xdr:rowOff>66904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58031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7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128631</xdr:rowOff>
    </xdr:from>
    <xdr:to>
      <xdr:col>55</xdr:col>
      <xdr:colOff>50800</xdr:colOff>
      <xdr:row>36</xdr:row>
      <xdr:rowOff>58781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43558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4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121834</xdr:rowOff>
    </xdr:from>
    <xdr:to>
      <xdr:col>50</xdr:col>
      <xdr:colOff>165100</xdr:colOff>
      <xdr:row>36</xdr:row>
      <xdr:rowOff>51984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68511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9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25395</xdr:rowOff>
    </xdr:from>
    <xdr:to>
      <xdr:col>46</xdr:col>
      <xdr:colOff>38100</xdr:colOff>
      <xdr:row>35</xdr:row>
      <xdr:rowOff>126995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143522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8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86111</xdr:rowOff>
    </xdr:from>
    <xdr:to>
      <xdr:col>41</xdr:col>
      <xdr:colOff>101600</xdr:colOff>
      <xdr:row>36</xdr:row>
      <xdr:rowOff>16261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0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32788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86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51486</xdr:rowOff>
    </xdr:from>
    <xdr:to>
      <xdr:col>36</xdr:col>
      <xdr:colOff>165100</xdr:colOff>
      <xdr:row>31</xdr:row>
      <xdr:rowOff>153086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36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169613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41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75654</xdr:rowOff>
    </xdr:from>
    <xdr:to>
      <xdr:col>55</xdr:col>
      <xdr:colOff>0</xdr:colOff>
      <xdr:row>58</xdr:row>
      <xdr:rowOff>9875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848304"/>
          <a:ext cx="838200" cy="10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9875</xdr:rowOff>
    </xdr:from>
    <xdr:to>
      <xdr:col>50</xdr:col>
      <xdr:colOff>114300</xdr:colOff>
      <xdr:row>58</xdr:row>
      <xdr:rowOff>15704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53975"/>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15704</xdr:rowOff>
    </xdr:from>
    <xdr:to>
      <xdr:col>45</xdr:col>
      <xdr:colOff>177800</xdr:colOff>
      <xdr:row>58</xdr:row>
      <xdr:rowOff>151930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959804"/>
          <a:ext cx="889000" cy="136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150596</xdr:rowOff>
    </xdr:from>
    <xdr:to>
      <xdr:col>41</xdr:col>
      <xdr:colOff>50800</xdr:colOff>
      <xdr:row>58</xdr:row>
      <xdr:rowOff>151930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51796"/>
          <a:ext cx="889000" cy="3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24854</xdr:rowOff>
    </xdr:from>
    <xdr:to>
      <xdr:col>55</xdr:col>
      <xdr:colOff>50800</xdr:colOff>
      <xdr:row>57</xdr:row>
      <xdr:rowOff>126454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3281</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130525</xdr:rowOff>
    </xdr:from>
    <xdr:to>
      <xdr:col>50</xdr:col>
      <xdr:colOff>165100</xdr:colOff>
      <xdr:row>58</xdr:row>
      <xdr:rowOff>60675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90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51802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99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136354</xdr:rowOff>
    </xdr:from>
    <xdr:to>
      <xdr:col>46</xdr:col>
      <xdr:colOff>38100</xdr:colOff>
      <xdr:row>58</xdr:row>
      <xdr:rowOff>66504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57631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101130</xdr:rowOff>
    </xdr:from>
    <xdr:to>
      <xdr:col>41</xdr:col>
      <xdr:colOff>101600</xdr:colOff>
      <xdr:row>59</xdr:row>
      <xdr:rowOff>31280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22407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99796</xdr:rowOff>
    </xdr:from>
    <xdr:to>
      <xdr:col>36</xdr:col>
      <xdr:colOff>165100</xdr:colOff>
      <xdr:row>57</xdr:row>
      <xdr:rowOff>29946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21073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79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93827</xdr:rowOff>
    </xdr:from>
    <xdr:to>
      <xdr:col>55</xdr:col>
      <xdr:colOff>0</xdr:colOff>
      <xdr:row>78</xdr:row>
      <xdr:rowOff>164122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66927"/>
          <a:ext cx="8382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102285</xdr:rowOff>
    </xdr:from>
    <xdr:to>
      <xdr:col>50</xdr:col>
      <xdr:colOff>114300</xdr:colOff>
      <xdr:row>78</xdr:row>
      <xdr:rowOff>164122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75385"/>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102285</xdr:rowOff>
    </xdr:from>
    <xdr:to>
      <xdr:col>45</xdr:col>
      <xdr:colOff>177800</xdr:colOff>
      <xdr:row>78</xdr:row>
      <xdr:rowOff>140081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75385"/>
          <a:ext cx="889000" cy="37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32258</xdr:rowOff>
    </xdr:from>
    <xdr:to>
      <xdr:col>41</xdr:col>
      <xdr:colOff>50800</xdr:colOff>
      <xdr:row>78</xdr:row>
      <xdr:rowOff>140081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05358"/>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43027</xdr:rowOff>
    </xdr:from>
    <xdr:to>
      <xdr:col>55</xdr:col>
      <xdr:colOff>50800</xdr:colOff>
      <xdr:row>78</xdr:row>
      <xdr:rowOff>144627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1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129404</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113322</xdr:rowOff>
    </xdr:from>
    <xdr:to>
      <xdr:col>50</xdr:col>
      <xdr:colOff>165100</xdr:colOff>
      <xdr:row>79</xdr:row>
      <xdr:rowOff>43472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8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34599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79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51485</xdr:rowOff>
    </xdr:from>
    <xdr:to>
      <xdr:col>46</xdr:col>
      <xdr:colOff>38100</xdr:colOff>
      <xdr:row>78</xdr:row>
      <xdr:rowOff>153085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144212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1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89281</xdr:rowOff>
    </xdr:from>
    <xdr:to>
      <xdr:col>41</xdr:col>
      <xdr:colOff>101600</xdr:colOff>
      <xdr:row>79</xdr:row>
      <xdr:rowOff>19431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10558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5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152908</xdr:rowOff>
    </xdr:from>
    <xdr:to>
      <xdr:col>36</xdr:col>
      <xdr:colOff>165100</xdr:colOff>
      <xdr:row>78</xdr:row>
      <xdr:rowOff>83058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5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74185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44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84455</xdr:rowOff>
    </xdr:from>
    <xdr:to>
      <xdr:col>55</xdr:col>
      <xdr:colOff>0</xdr:colOff>
      <xdr:row>96</xdr:row>
      <xdr:rowOff>138709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543655"/>
          <a:ext cx="8382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82950</xdr:rowOff>
    </xdr:from>
    <xdr:to>
      <xdr:col>50</xdr:col>
      <xdr:colOff>114300</xdr:colOff>
      <xdr:row>96</xdr:row>
      <xdr:rowOff>138709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542150"/>
          <a:ext cx="889000" cy="5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82950</xdr:rowOff>
    </xdr:from>
    <xdr:to>
      <xdr:col>45</xdr:col>
      <xdr:colOff>177800</xdr:colOff>
      <xdr:row>97</xdr:row>
      <xdr:rowOff>22276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542150"/>
          <a:ext cx="889000" cy="1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148825</xdr:rowOff>
    </xdr:from>
    <xdr:to>
      <xdr:col>41</xdr:col>
      <xdr:colOff>50800</xdr:colOff>
      <xdr:row>97</xdr:row>
      <xdr:rowOff>22276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436575"/>
          <a:ext cx="889000" cy="21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33655</xdr:rowOff>
    </xdr:from>
    <xdr:to>
      <xdr:col>55</xdr:col>
      <xdr:colOff>50800</xdr:colOff>
      <xdr:row>96</xdr:row>
      <xdr:rowOff>135255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12082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7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87909</xdr:rowOff>
    </xdr:from>
    <xdr:to>
      <xdr:col>50</xdr:col>
      <xdr:colOff>165100</xdr:colOff>
      <xdr:row>97</xdr:row>
      <xdr:rowOff>18059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54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9186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639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32150</xdr:rowOff>
    </xdr:from>
    <xdr:to>
      <xdr:col>46</xdr:col>
      <xdr:colOff>38100</xdr:colOff>
      <xdr:row>96</xdr:row>
      <xdr:rowOff>133750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124877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142926</xdr:rowOff>
    </xdr:from>
    <xdr:to>
      <xdr:col>41</xdr:col>
      <xdr:colOff>101600</xdr:colOff>
      <xdr:row>97</xdr:row>
      <xdr:rowOff>73076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6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64203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98025</xdr:rowOff>
    </xdr:from>
    <xdr:to>
      <xdr:col>36</xdr:col>
      <xdr:colOff>165100</xdr:colOff>
      <xdr:row>96</xdr:row>
      <xdr:rowOff>28175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38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44702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1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90605</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77155"/>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39805</xdr:rowOff>
    </xdr:from>
    <xdr:to>
      <xdr:col>67</xdr:col>
      <xdr:colOff>101600</xdr:colOff>
      <xdr:row>39</xdr:row>
      <xdr:rowOff>141405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72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132532</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819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90254</xdr:rowOff>
    </xdr:from>
    <xdr:to>
      <xdr:col>85</xdr:col>
      <xdr:colOff>127000</xdr:colOff>
      <xdr:row>75</xdr:row>
      <xdr:rowOff>98506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949004"/>
          <a:ext cx="838200" cy="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82938</xdr:rowOff>
    </xdr:from>
    <xdr:to>
      <xdr:col>81</xdr:col>
      <xdr:colOff>50800</xdr:colOff>
      <xdr:row>75</xdr:row>
      <xdr:rowOff>90254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94168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82938</xdr:rowOff>
    </xdr:from>
    <xdr:to>
      <xdr:col>76</xdr:col>
      <xdr:colOff>114300</xdr:colOff>
      <xdr:row>75</xdr:row>
      <xdr:rowOff>130625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41688"/>
          <a:ext cx="889000" cy="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130625</xdr:rowOff>
    </xdr:from>
    <xdr:to>
      <xdr:col>71</xdr:col>
      <xdr:colOff>177800</xdr:colOff>
      <xdr:row>76</xdr:row>
      <xdr:rowOff>17788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89375"/>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47706</xdr:rowOff>
    </xdr:from>
    <xdr:to>
      <xdr:col>85</xdr:col>
      <xdr:colOff>177800</xdr:colOff>
      <xdr:row>75</xdr:row>
      <xdr:rowOff>149306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70583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5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39454</xdr:rowOff>
    </xdr:from>
    <xdr:to>
      <xdr:col>81</xdr:col>
      <xdr:colOff>101600</xdr:colOff>
      <xdr:row>75</xdr:row>
      <xdr:rowOff>141054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9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157581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67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32138</xdr:rowOff>
    </xdr:from>
    <xdr:to>
      <xdr:col>76</xdr:col>
      <xdr:colOff>165100</xdr:colOff>
      <xdr:row>75</xdr:row>
      <xdr:rowOff>133738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9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150265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66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79825</xdr:rowOff>
    </xdr:from>
    <xdr:to>
      <xdr:col>72</xdr:col>
      <xdr:colOff>38100</xdr:colOff>
      <xdr:row>76</xdr:row>
      <xdr:rowOff>9975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3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26502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7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138437</xdr:rowOff>
    </xdr:from>
    <xdr:to>
      <xdr:col>67</xdr:col>
      <xdr:colOff>101600</xdr:colOff>
      <xdr:row>76</xdr:row>
      <xdr:rowOff>68588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971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85114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115849</xdr:rowOff>
    </xdr:from>
    <xdr:to>
      <xdr:col>85</xdr:col>
      <xdr:colOff>127000</xdr:colOff>
      <xdr:row>97</xdr:row>
      <xdr:rowOff>154845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575049"/>
          <a:ext cx="838200" cy="2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77443</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708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154845</xdr:rowOff>
    </xdr:from>
    <xdr:to>
      <xdr:col>81</xdr:col>
      <xdr:colOff>50800</xdr:colOff>
      <xdr:row>98</xdr:row>
      <xdr:rowOff>42335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785495"/>
          <a:ext cx="889000" cy="5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40237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84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108020</xdr:rowOff>
    </xdr:from>
    <xdr:to>
      <xdr:col>76</xdr:col>
      <xdr:colOff>114300</xdr:colOff>
      <xdr:row>98</xdr:row>
      <xdr:rowOff>42335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738670"/>
          <a:ext cx="889000" cy="10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108020</xdr:rowOff>
    </xdr:from>
    <xdr:to>
      <xdr:col>71</xdr:col>
      <xdr:colOff>177800</xdr:colOff>
      <xdr:row>98</xdr:row>
      <xdr:rowOff>81311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738670"/>
          <a:ext cx="889000" cy="1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15797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1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65049</xdr:rowOff>
    </xdr:from>
    <xdr:to>
      <xdr:col>85</xdr:col>
      <xdr:colOff>177800</xdr:colOff>
      <xdr:row>96</xdr:row>
      <xdr:rowOff>166649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2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87926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37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104045</xdr:rowOff>
    </xdr:from>
    <xdr:to>
      <xdr:col>81</xdr:col>
      <xdr:colOff>101600</xdr:colOff>
      <xdr:row>98</xdr:row>
      <xdr:rowOff>34195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50722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50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162985</xdr:rowOff>
    </xdr:from>
    <xdr:to>
      <xdr:col>76</xdr:col>
      <xdr:colOff>165100</xdr:colOff>
      <xdr:row>98</xdr:row>
      <xdr:rowOff>93135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84262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88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57220</xdr:rowOff>
    </xdr:from>
    <xdr:to>
      <xdr:col>72</xdr:col>
      <xdr:colOff>38100</xdr:colOff>
      <xdr:row>97</xdr:row>
      <xdr:rowOff>158820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3897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46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30511</xdr:rowOff>
    </xdr:from>
    <xdr:to>
      <xdr:col>67</xdr:col>
      <xdr:colOff>101600</xdr:colOff>
      <xdr:row>98</xdr:row>
      <xdr:rowOff>132111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3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123238</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2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109525</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24625"/>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109525</xdr:rowOff>
    </xdr:from>
    <xdr:to>
      <xdr:col>102</xdr:col>
      <xdr:colOff>114300</xdr:colOff>
      <xdr:row>38</xdr:row>
      <xdr:rowOff>121641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624625"/>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58725</xdr:rowOff>
    </xdr:from>
    <xdr:to>
      <xdr:col>102</xdr:col>
      <xdr:colOff>165100</xdr:colOff>
      <xdr:row>38</xdr:row>
      <xdr:rowOff>160325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5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151452</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6017" y="6666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70841</xdr:rowOff>
    </xdr:from>
    <xdr:to>
      <xdr:col>98</xdr:col>
      <xdr:colOff>38100</xdr:colOff>
      <xdr:row>39</xdr:row>
      <xdr:rowOff>991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58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163568</xdr:rowOff>
    </xdr:from>
    <xdr:ext cx="313932"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99333" y="66786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5588</xdr:rowOff>
    </xdr:from>
    <xdr:to>
      <xdr:col>116</xdr:col>
      <xdr:colOff>63500</xdr:colOff>
      <xdr:row>59</xdr:row>
      <xdr:rowOff>10522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21138"/>
          <a:ext cx="8382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10522</xdr:rowOff>
    </xdr:from>
    <xdr:to>
      <xdr:col>111</xdr:col>
      <xdr:colOff>177800</xdr:colOff>
      <xdr:row>59</xdr:row>
      <xdr:rowOff>21057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26072"/>
          <a:ext cx="889000" cy="1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16618</xdr:rowOff>
    </xdr:from>
    <xdr:to>
      <xdr:col>107</xdr:col>
      <xdr:colOff>50800</xdr:colOff>
      <xdr:row>59</xdr:row>
      <xdr:rowOff>21057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32168"/>
          <a:ext cx="889000" cy="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8827</xdr:rowOff>
    </xdr:from>
    <xdr:to>
      <xdr:col>102</xdr:col>
      <xdr:colOff>114300</xdr:colOff>
      <xdr:row>59</xdr:row>
      <xdr:rowOff>16618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4377"/>
          <a:ext cx="889000" cy="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126238</xdr:rowOff>
    </xdr:from>
    <xdr:to>
      <xdr:col>116</xdr:col>
      <xdr:colOff>114300</xdr:colOff>
      <xdr:row>59</xdr:row>
      <xdr:rowOff>56388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7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41165</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85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131172</xdr:rowOff>
    </xdr:from>
    <xdr:to>
      <xdr:col>112</xdr:col>
      <xdr:colOff>38100</xdr:colOff>
      <xdr:row>59</xdr:row>
      <xdr:rowOff>61322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52449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6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141707</xdr:rowOff>
    </xdr:from>
    <xdr:to>
      <xdr:col>107</xdr:col>
      <xdr:colOff>101600</xdr:colOff>
      <xdr:row>59</xdr:row>
      <xdr:rowOff>71857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62984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7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137268</xdr:rowOff>
    </xdr:from>
    <xdr:to>
      <xdr:col>102</xdr:col>
      <xdr:colOff>165100</xdr:colOff>
      <xdr:row>59</xdr:row>
      <xdr:rowOff>67418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58545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7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129477</xdr:rowOff>
    </xdr:from>
    <xdr:to>
      <xdr:col>98</xdr:col>
      <xdr:colOff>38100</xdr:colOff>
      <xdr:row>59</xdr:row>
      <xdr:rowOff>59627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50754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6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106096</xdr:rowOff>
    </xdr:from>
    <xdr:to>
      <xdr:col>116</xdr:col>
      <xdr:colOff>63500</xdr:colOff>
      <xdr:row>76</xdr:row>
      <xdr:rowOff>108458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36296"/>
          <a:ext cx="8382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108576</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24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108458</xdr:rowOff>
    </xdr:from>
    <xdr:to>
      <xdr:col>111</xdr:col>
      <xdr:colOff>177800</xdr:colOff>
      <xdr:row>76</xdr:row>
      <xdr:rowOff>126518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38658"/>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105905</xdr:rowOff>
    </xdr:from>
    <xdr:to>
      <xdr:col>107</xdr:col>
      <xdr:colOff>50800</xdr:colOff>
      <xdr:row>76</xdr:row>
      <xdr:rowOff>126518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36105"/>
          <a:ext cx="889000" cy="2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105905</xdr:rowOff>
    </xdr:from>
    <xdr:to>
      <xdr:col>102</xdr:col>
      <xdr:colOff>114300</xdr:colOff>
      <xdr:row>76</xdr:row>
      <xdr:rowOff>122098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36105"/>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55296</xdr:rowOff>
    </xdr:from>
    <xdr:to>
      <xdr:col>116</xdr:col>
      <xdr:colOff>114300</xdr:colOff>
      <xdr:row>76</xdr:row>
      <xdr:rowOff>156896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8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33723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57658</xdr:rowOff>
    </xdr:from>
    <xdr:to>
      <xdr:col>112</xdr:col>
      <xdr:colOff>38100</xdr:colOff>
      <xdr:row>76</xdr:row>
      <xdr:rowOff>159258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8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150385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75718</xdr:rowOff>
    </xdr:from>
    <xdr:to>
      <xdr:col>107</xdr:col>
      <xdr:colOff>101600</xdr:colOff>
      <xdr:row>77</xdr:row>
      <xdr:rowOff>5868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0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168445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9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55105</xdr:rowOff>
    </xdr:from>
    <xdr:to>
      <xdr:col>102</xdr:col>
      <xdr:colOff>165100</xdr:colOff>
      <xdr:row>76</xdr:row>
      <xdr:rowOff>156705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0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147832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7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71298</xdr:rowOff>
    </xdr:from>
    <xdr:to>
      <xdr:col>98</xdr:col>
      <xdr:colOff>38100</xdr:colOff>
      <xdr:row>77</xdr:row>
      <xdr:rowOff>1448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164025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人件費については、人事院勧告に伴う給与改定による給料、期末勤勉手当や定年延長による退職手当の増等により、前年度と比較して</a:t>
          </a:r>
          <a:r>
            <a:rPr kumimoji="1" lang="en-US" altLang="ja-JP" sz="1300">
              <a:latin typeface="ＭＳ Ｐゴシック" panose="020B0600070205080204" pitchFamily="50" charset="-128"/>
              <a:ea typeface="ＭＳ Ｐゴシック" panose="020B0600070205080204" pitchFamily="50" charset="-128"/>
            </a:rPr>
            <a:t>6,173</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66,856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物件費については、ふるさと応援寄附金を推進する事業や小学校における消耗品の増等により、前年度と比較して</a:t>
          </a:r>
          <a:r>
            <a:rPr kumimoji="1" lang="en-US" altLang="ja-JP" sz="1300">
              <a:latin typeface="ＭＳ Ｐゴシック" panose="020B0600070205080204" pitchFamily="50" charset="-128"/>
              <a:ea typeface="ＭＳ Ｐゴシック" panose="020B0600070205080204" pitchFamily="50" charset="-128"/>
            </a:rPr>
            <a:t>9,648</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65,196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扶助費については、電力・ガス・食料品等価格高騰重点支援給付金給付事業の皆減等により、前年度と比較して</a:t>
          </a:r>
          <a:r>
            <a:rPr kumimoji="1" lang="en-US" altLang="ja-JP" sz="1300">
              <a:latin typeface="ＭＳ Ｐゴシック" panose="020B0600070205080204" pitchFamily="50" charset="-128"/>
              <a:ea typeface="ＭＳ Ｐゴシック" panose="020B0600070205080204" pitchFamily="50" charset="-128"/>
            </a:rPr>
            <a:t>2,708</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142,065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補助費等については、国庫負担金等の減等により、前年度と比較して</a:t>
          </a:r>
          <a:r>
            <a:rPr kumimoji="1" lang="en-US" altLang="ja-JP" sz="1300">
              <a:latin typeface="ＭＳ Ｐゴシック" panose="020B0600070205080204" pitchFamily="50" charset="-128"/>
              <a:ea typeface="ＭＳ Ｐゴシック" panose="020B0600070205080204" pitchFamily="50" charset="-128"/>
            </a:rPr>
            <a:t>892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72,286</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普通建設事業費については、甲府城周辺地域活性化計画整備事業の増等により、前年度と比較して</a:t>
          </a:r>
          <a:r>
            <a:rPr kumimoji="1" lang="en-US" altLang="ja-JP" sz="1300">
              <a:latin typeface="ＭＳ Ｐゴシック" panose="020B0600070205080204" pitchFamily="50" charset="-128"/>
              <a:ea typeface="ＭＳ Ｐゴシック" panose="020B0600070205080204" pitchFamily="50" charset="-128"/>
            </a:rPr>
            <a:t>5,547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36,362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公債費については、元金償還終了となるものが償還開始となるものを上回ることによる減などにより、前年度と比較して</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44,302</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山梨県甲府市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183,850
176,249
212.47
91,088,026
89,478,327
1,195,375
46,496,323
61,172,225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159512</xdr:rowOff>
    </xdr:from>
    <xdr:to>
      <xdr:col>24</xdr:col>
      <xdr:colOff>63500</xdr:colOff>
      <xdr:row>31</xdr:row>
      <xdr:rowOff>23114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03012"/>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17018</xdr:rowOff>
    </xdr:from>
    <xdr:to>
      <xdr:col>19</xdr:col>
      <xdr:colOff>177800</xdr:colOff>
      <xdr:row>31</xdr:row>
      <xdr:rowOff>23114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33196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17018</xdr:rowOff>
    </xdr:from>
    <xdr:to>
      <xdr:col>15</xdr:col>
      <xdr:colOff>50800</xdr:colOff>
      <xdr:row>31</xdr:row>
      <xdr:rowOff>20066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33196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18542</xdr:rowOff>
    </xdr:from>
    <xdr:to>
      <xdr:col>10</xdr:col>
      <xdr:colOff>114300</xdr:colOff>
      <xdr:row>31</xdr:row>
      <xdr:rowOff>20066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33349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108712</xdr:rowOff>
    </xdr:from>
    <xdr:to>
      <xdr:col>24</xdr:col>
      <xdr:colOff>114300</xdr:colOff>
      <xdr:row>31</xdr:row>
      <xdr:rowOff>38862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61739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0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143764</xdr:rowOff>
    </xdr:from>
    <xdr:to>
      <xdr:col>20</xdr:col>
      <xdr:colOff>38100</xdr:colOff>
      <xdr:row>31</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90441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6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137668</xdr:rowOff>
    </xdr:from>
    <xdr:to>
      <xdr:col>15</xdr:col>
      <xdr:colOff>101600</xdr:colOff>
      <xdr:row>31</xdr:row>
      <xdr:rowOff>67818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84345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56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140716</xdr:rowOff>
    </xdr:from>
    <xdr:to>
      <xdr:col>10</xdr:col>
      <xdr:colOff>165100</xdr:colOff>
      <xdr:row>31</xdr:row>
      <xdr:rowOff>70866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2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87393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05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139192</xdr:rowOff>
    </xdr:from>
    <xdr:to>
      <xdr:col>6</xdr:col>
      <xdr:colOff>38100</xdr:colOff>
      <xdr:row>31</xdr:row>
      <xdr:rowOff>69342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28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85869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05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65215</xdr:rowOff>
    </xdr:from>
    <xdr:to>
      <xdr:col>24</xdr:col>
      <xdr:colOff>63500</xdr:colOff>
      <xdr:row>57</xdr:row>
      <xdr:rowOff>40983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494965"/>
          <a:ext cx="838200" cy="3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85158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7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40983</xdr:rowOff>
    </xdr:from>
    <xdr:to>
      <xdr:col>19</xdr:col>
      <xdr:colOff>177800</xdr:colOff>
      <xdr:row>57</xdr:row>
      <xdr:rowOff>86944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13633"/>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58420</xdr:rowOff>
    </xdr:from>
    <xdr:to>
      <xdr:col>15</xdr:col>
      <xdr:colOff>50800</xdr:colOff>
      <xdr:row>57</xdr:row>
      <xdr:rowOff>86944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31070"/>
          <a:ext cx="889000" cy="2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115278</xdr:rowOff>
    </xdr:from>
    <xdr:to>
      <xdr:col>10</xdr:col>
      <xdr:colOff>114300</xdr:colOff>
      <xdr:row>57</xdr:row>
      <xdr:rowOff>58420</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87778"/>
          <a:ext cx="889000" cy="114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68063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14415</xdr:rowOff>
    </xdr:from>
    <xdr:to>
      <xdr:col>24</xdr:col>
      <xdr:colOff>114300</xdr:colOff>
      <xdr:row>55</xdr:row>
      <xdr:rowOff>116015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4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37292</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29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161633</xdr:rowOff>
    </xdr:from>
    <xdr:to>
      <xdr:col>20</xdr:col>
      <xdr:colOff>38100</xdr:colOff>
      <xdr:row>57</xdr:row>
      <xdr:rowOff>91783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108310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36144</xdr:rowOff>
    </xdr:from>
    <xdr:to>
      <xdr:col>15</xdr:col>
      <xdr:colOff>101600</xdr:colOff>
      <xdr:row>57</xdr:row>
      <xdr:rowOff>137744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154271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7620</xdr:rowOff>
    </xdr:from>
    <xdr:to>
      <xdr:col>10</xdr:col>
      <xdr:colOff>165100</xdr:colOff>
      <xdr:row>57</xdr:row>
      <xdr:rowOff>109220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125747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5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64478</xdr:rowOff>
    </xdr:from>
    <xdr:to>
      <xdr:col>6</xdr:col>
      <xdr:colOff>38100</xdr:colOff>
      <xdr:row>50</xdr:row>
      <xdr:rowOff>166078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11155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1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111224</xdr:rowOff>
    </xdr:from>
    <xdr:to>
      <xdr:col>24</xdr:col>
      <xdr:colOff>63500</xdr:colOff>
      <xdr:row>76</xdr:row>
      <xdr:rowOff>111544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141424"/>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111224</xdr:rowOff>
    </xdr:from>
    <xdr:to>
      <xdr:col>19</xdr:col>
      <xdr:colOff>177800</xdr:colOff>
      <xdr:row>76</xdr:row>
      <xdr:rowOff>146025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41424"/>
          <a:ext cx="889000" cy="3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119171</xdr:rowOff>
    </xdr:from>
    <xdr:to>
      <xdr:col>15</xdr:col>
      <xdr:colOff>50800</xdr:colOff>
      <xdr:row>76</xdr:row>
      <xdr:rowOff>146025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49371"/>
          <a:ext cx="889000" cy="2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119171</xdr:rowOff>
    </xdr:from>
    <xdr:to>
      <xdr:col>10</xdr:col>
      <xdr:colOff>114300</xdr:colOff>
      <xdr:row>77</xdr:row>
      <xdr:rowOff>140074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49371"/>
          <a:ext cx="889000" cy="19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60744</xdr:rowOff>
    </xdr:from>
    <xdr:to>
      <xdr:col>24</xdr:col>
      <xdr:colOff>114300</xdr:colOff>
      <xdr:row>76</xdr:row>
      <xdr:rowOff>162344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9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39171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6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60424</xdr:rowOff>
    </xdr:from>
    <xdr:to>
      <xdr:col>20</xdr:col>
      <xdr:colOff>38100</xdr:colOff>
      <xdr:row>76</xdr:row>
      <xdr:rowOff>162024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9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7101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6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95225</xdr:rowOff>
    </xdr:from>
    <xdr:to>
      <xdr:col>15</xdr:col>
      <xdr:colOff>101600</xdr:colOff>
      <xdr:row>77</xdr:row>
      <xdr:rowOff>25375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2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41901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0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68371</xdr:rowOff>
    </xdr:from>
    <xdr:to>
      <xdr:col>10</xdr:col>
      <xdr:colOff>165100</xdr:colOff>
      <xdr:row>76</xdr:row>
      <xdr:rowOff>169971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09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15049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87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89274</xdr:rowOff>
    </xdr:from>
    <xdr:to>
      <xdr:col>6</xdr:col>
      <xdr:colOff>38100</xdr:colOff>
      <xdr:row>78</xdr:row>
      <xdr:rowOff>19424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35951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6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26908</xdr:rowOff>
    </xdr:from>
    <xdr:to>
      <xdr:col>24</xdr:col>
      <xdr:colOff>63500</xdr:colOff>
      <xdr:row>96</xdr:row>
      <xdr:rowOff>94368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486108"/>
          <a:ext cx="838200" cy="6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13467</xdr:rowOff>
    </xdr:from>
    <xdr:to>
      <xdr:col>19</xdr:col>
      <xdr:colOff>177800</xdr:colOff>
      <xdr:row>96</xdr:row>
      <xdr:rowOff>26908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301217"/>
          <a:ext cx="889000" cy="18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4826</xdr:rowOff>
    </xdr:from>
    <xdr:to>
      <xdr:col>15</xdr:col>
      <xdr:colOff>50800</xdr:colOff>
      <xdr:row>95</xdr:row>
      <xdr:rowOff>13467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292576"/>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4826</xdr:rowOff>
    </xdr:from>
    <xdr:to>
      <xdr:col>10</xdr:col>
      <xdr:colOff>114300</xdr:colOff>
      <xdr:row>96</xdr:row>
      <xdr:rowOff>152639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92576"/>
          <a:ext cx="889000" cy="31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43568</xdr:rowOff>
    </xdr:from>
    <xdr:to>
      <xdr:col>24</xdr:col>
      <xdr:colOff>114300</xdr:colOff>
      <xdr:row>96</xdr:row>
      <xdr:rowOff>145168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21995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8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147558</xdr:rowOff>
    </xdr:from>
    <xdr:to>
      <xdr:col>20</xdr:col>
      <xdr:colOff>38100</xdr:colOff>
      <xdr:row>96</xdr:row>
      <xdr:rowOff>77708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43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68835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2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134117</xdr:rowOff>
    </xdr:from>
    <xdr:to>
      <xdr:col>15</xdr:col>
      <xdr:colOff>101600</xdr:colOff>
      <xdr:row>95</xdr:row>
      <xdr:rowOff>64267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25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55394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4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125476</xdr:rowOff>
    </xdr:from>
    <xdr:to>
      <xdr:col>10</xdr:col>
      <xdr:colOff>165100</xdr:colOff>
      <xdr:row>95</xdr:row>
      <xdr:rowOff>55626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72153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0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101839</xdr:rowOff>
    </xdr:from>
    <xdr:to>
      <xdr:col>6</xdr:col>
      <xdr:colOff>38100</xdr:colOff>
      <xdr:row>97</xdr:row>
      <xdr:rowOff>31989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23116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5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19914</xdr:rowOff>
    </xdr:from>
    <xdr:to>
      <xdr:col>55</xdr:col>
      <xdr:colOff>0</xdr:colOff>
      <xdr:row>36</xdr:row>
      <xdr:rowOff>25857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192114"/>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80129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52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9398</xdr:rowOff>
    </xdr:from>
    <xdr:to>
      <xdr:col>50</xdr:col>
      <xdr:colOff>114300</xdr:colOff>
      <xdr:row>36</xdr:row>
      <xdr:rowOff>19914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18159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43552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138786</xdr:rowOff>
    </xdr:from>
    <xdr:to>
      <xdr:col>45</xdr:col>
      <xdr:colOff>177800</xdr:colOff>
      <xdr:row>36</xdr:row>
      <xdr:rowOff>9398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139536"/>
          <a:ext cx="889000" cy="4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36237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79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82093</xdr:rowOff>
    </xdr:from>
    <xdr:to>
      <xdr:col>41</xdr:col>
      <xdr:colOff>50800</xdr:colOff>
      <xdr:row>35</xdr:row>
      <xdr:rowOff>138786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082843"/>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21150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17949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146507</xdr:rowOff>
    </xdr:from>
    <xdr:to>
      <xdr:col>55</xdr:col>
      <xdr:colOff>50800</xdr:colOff>
      <xdr:row>36</xdr:row>
      <xdr:rowOff>76657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4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169384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98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140564</xdr:rowOff>
    </xdr:from>
    <xdr:to>
      <xdr:col>50</xdr:col>
      <xdr:colOff>165100</xdr:colOff>
      <xdr:row>36</xdr:row>
      <xdr:rowOff>70714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87241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91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130048</xdr:rowOff>
    </xdr:from>
    <xdr:to>
      <xdr:col>46</xdr:col>
      <xdr:colOff>38100</xdr:colOff>
      <xdr:row>36</xdr:row>
      <xdr:rowOff>60198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76725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87986</xdr:rowOff>
    </xdr:from>
    <xdr:to>
      <xdr:col>41</xdr:col>
      <xdr:colOff>101600</xdr:colOff>
      <xdr:row>36</xdr:row>
      <xdr:rowOff>18136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088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34663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86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31293</xdr:rowOff>
    </xdr:from>
    <xdr:to>
      <xdr:col>36</xdr:col>
      <xdr:colOff>165100</xdr:colOff>
      <xdr:row>35</xdr:row>
      <xdr:rowOff>132893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0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149420</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8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30582</xdr:rowOff>
    </xdr:from>
    <xdr:to>
      <xdr:col>55</xdr:col>
      <xdr:colOff>0</xdr:colOff>
      <xdr:row>57</xdr:row>
      <xdr:rowOff>38126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03232"/>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6426</xdr:rowOff>
    </xdr:from>
    <xdr:to>
      <xdr:col>50</xdr:col>
      <xdr:colOff>114300</xdr:colOff>
      <xdr:row>57</xdr:row>
      <xdr:rowOff>30582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79076"/>
          <a:ext cx="889000" cy="2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6426</xdr:rowOff>
    </xdr:from>
    <xdr:to>
      <xdr:col>45</xdr:col>
      <xdr:colOff>177800</xdr:colOff>
      <xdr:row>57</xdr:row>
      <xdr:rowOff>14275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79076"/>
          <a:ext cx="8890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14275</xdr:rowOff>
    </xdr:from>
    <xdr:to>
      <xdr:col>41</xdr:col>
      <xdr:colOff>50800</xdr:colOff>
      <xdr:row>57</xdr:row>
      <xdr:rowOff>94285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8692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158776</xdr:rowOff>
    </xdr:from>
    <xdr:to>
      <xdr:col>55</xdr:col>
      <xdr:colOff>50800</xdr:colOff>
      <xdr:row>57</xdr:row>
      <xdr:rowOff>88926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137203</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151232</xdr:rowOff>
    </xdr:from>
    <xdr:to>
      <xdr:col>50</xdr:col>
      <xdr:colOff>165100</xdr:colOff>
      <xdr:row>57</xdr:row>
      <xdr:rowOff>81382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5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72509</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4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127076</xdr:rowOff>
    </xdr:from>
    <xdr:to>
      <xdr:col>46</xdr:col>
      <xdr:colOff>38100</xdr:colOff>
      <xdr:row>57</xdr:row>
      <xdr:rowOff>57226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48353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82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134925</xdr:rowOff>
    </xdr:from>
    <xdr:to>
      <xdr:col>41</xdr:col>
      <xdr:colOff>101600</xdr:colOff>
      <xdr:row>57</xdr:row>
      <xdr:rowOff>65075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56202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2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43485</xdr:rowOff>
    </xdr:from>
    <xdr:to>
      <xdr:col>36</xdr:col>
      <xdr:colOff>165100</xdr:colOff>
      <xdr:row>57</xdr:row>
      <xdr:rowOff>145085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1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136212</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0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38221</xdr:rowOff>
    </xdr:from>
    <xdr:to>
      <xdr:col>55</xdr:col>
      <xdr:colOff>0</xdr:colOff>
      <xdr:row>78</xdr:row>
      <xdr:rowOff>72530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11321"/>
          <a:ext cx="838200" cy="3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49079</xdr:rowOff>
    </xdr:from>
    <xdr:to>
      <xdr:col>50</xdr:col>
      <xdr:colOff>114300</xdr:colOff>
      <xdr:row>78</xdr:row>
      <xdr:rowOff>72530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22179"/>
          <a:ext cx="889000" cy="2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49079</xdr:rowOff>
    </xdr:from>
    <xdr:to>
      <xdr:col>45</xdr:col>
      <xdr:colOff>177800</xdr:colOff>
      <xdr:row>78</xdr:row>
      <xdr:rowOff>107468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422179"/>
          <a:ext cx="889000" cy="5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67366</xdr:rowOff>
    </xdr:from>
    <xdr:to>
      <xdr:col>41</xdr:col>
      <xdr:colOff>50800</xdr:colOff>
      <xdr:row>78</xdr:row>
      <xdr:rowOff>107468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40466"/>
          <a:ext cx="889000" cy="4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158871</xdr:rowOff>
    </xdr:from>
    <xdr:to>
      <xdr:col>55</xdr:col>
      <xdr:colOff>50800</xdr:colOff>
      <xdr:row>78</xdr:row>
      <xdr:rowOff>89021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6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137298</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21730</xdr:rowOff>
    </xdr:from>
    <xdr:to>
      <xdr:col>50</xdr:col>
      <xdr:colOff>165100</xdr:colOff>
      <xdr:row>78</xdr:row>
      <xdr:rowOff>123330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114457</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169729</xdr:rowOff>
    </xdr:from>
    <xdr:to>
      <xdr:col>46</xdr:col>
      <xdr:colOff>38100</xdr:colOff>
      <xdr:row>78</xdr:row>
      <xdr:rowOff>99879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7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91006</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64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56668</xdr:rowOff>
    </xdr:from>
    <xdr:to>
      <xdr:col>41</xdr:col>
      <xdr:colOff>101600</xdr:colOff>
      <xdr:row>78</xdr:row>
      <xdr:rowOff>158268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149395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16566</xdr:rowOff>
    </xdr:from>
    <xdr:to>
      <xdr:col>36</xdr:col>
      <xdr:colOff>165100</xdr:colOff>
      <xdr:row>78</xdr:row>
      <xdr:rowOff>118166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8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109293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8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xdr:rowOff>
    </xdr:from>
    <xdr:to>
      <xdr:col>55</xdr:col>
      <xdr:colOff>0</xdr:colOff>
      <xdr:row>97</xdr:row>
      <xdr:rowOff>5493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30675"/>
          <a:ext cx="8382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5493</xdr:rowOff>
    </xdr:from>
    <xdr:to>
      <xdr:col>50</xdr:col>
      <xdr:colOff>114300</xdr:colOff>
      <xdr:row>97</xdr:row>
      <xdr:rowOff>41650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36143"/>
          <a:ext cx="889000" cy="3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41650</xdr:rowOff>
    </xdr:from>
    <xdr:to>
      <xdr:col>45</xdr:col>
      <xdr:colOff>177800</xdr:colOff>
      <xdr:row>97</xdr:row>
      <xdr:rowOff>92380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72300"/>
          <a:ext cx="889000" cy="5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133490</xdr:rowOff>
    </xdr:from>
    <xdr:to>
      <xdr:col>41</xdr:col>
      <xdr:colOff>50800</xdr:colOff>
      <xdr:row>97</xdr:row>
      <xdr:rowOff>92380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92690"/>
          <a:ext cx="889000" cy="1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120675</xdr:rowOff>
    </xdr:from>
    <xdr:to>
      <xdr:col>55</xdr:col>
      <xdr:colOff>50800</xdr:colOff>
      <xdr:row>97</xdr:row>
      <xdr:rowOff>50825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99102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5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126143</xdr:rowOff>
    </xdr:from>
    <xdr:to>
      <xdr:col>50</xdr:col>
      <xdr:colOff>165100</xdr:colOff>
      <xdr:row>97</xdr:row>
      <xdr:rowOff>56293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47420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7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162300</xdr:rowOff>
    </xdr:from>
    <xdr:to>
      <xdr:col>46</xdr:col>
      <xdr:colOff>38100</xdr:colOff>
      <xdr:row>97</xdr:row>
      <xdr:rowOff>92450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83577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1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41580</xdr:rowOff>
    </xdr:from>
    <xdr:to>
      <xdr:col>41</xdr:col>
      <xdr:colOff>101600</xdr:colOff>
      <xdr:row>97</xdr:row>
      <xdr:rowOff>143180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134307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82690</xdr:rowOff>
    </xdr:from>
    <xdr:to>
      <xdr:col>36</xdr:col>
      <xdr:colOff>165100</xdr:colOff>
      <xdr:row>97</xdr:row>
      <xdr:rowOff>12840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3967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27686</xdr:rowOff>
    </xdr:from>
    <xdr:to>
      <xdr:col>85</xdr:col>
      <xdr:colOff>127000</xdr:colOff>
      <xdr:row>37</xdr:row>
      <xdr:rowOff>52941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371336"/>
          <a:ext cx="8382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27686</xdr:rowOff>
    </xdr:from>
    <xdr:to>
      <xdr:col>81</xdr:col>
      <xdr:colOff>50800</xdr:colOff>
      <xdr:row>37</xdr:row>
      <xdr:rowOff>85925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71336"/>
          <a:ext cx="88900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85925</xdr:rowOff>
    </xdr:from>
    <xdr:to>
      <xdr:col>76</xdr:col>
      <xdr:colOff>114300</xdr:colOff>
      <xdr:row>37</xdr:row>
      <xdr:rowOff>149497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29575"/>
          <a:ext cx="889000" cy="6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20501</xdr:rowOff>
    </xdr:from>
    <xdr:to>
      <xdr:col>71</xdr:col>
      <xdr:colOff>177800</xdr:colOff>
      <xdr:row>37</xdr:row>
      <xdr:rowOff>149497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64151"/>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2141</xdr:rowOff>
    </xdr:from>
    <xdr:to>
      <xdr:col>85</xdr:col>
      <xdr:colOff>177800</xdr:colOff>
      <xdr:row>37</xdr:row>
      <xdr:rowOff>103741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4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152018</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148336</xdr:rowOff>
    </xdr:from>
    <xdr:to>
      <xdr:col>81</xdr:col>
      <xdr:colOff>101600</xdr:colOff>
      <xdr:row>37</xdr:row>
      <xdr:rowOff>78486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69613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35125</xdr:rowOff>
    </xdr:from>
    <xdr:to>
      <xdr:col>76</xdr:col>
      <xdr:colOff>165100</xdr:colOff>
      <xdr:row>37</xdr:row>
      <xdr:rowOff>136725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127851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7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98697</xdr:rowOff>
    </xdr:from>
    <xdr:to>
      <xdr:col>72</xdr:col>
      <xdr:colOff>38100</xdr:colOff>
      <xdr:row>38</xdr:row>
      <xdr:rowOff>28847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19974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3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141151</xdr:rowOff>
    </xdr:from>
    <xdr:to>
      <xdr:col>67</xdr:col>
      <xdr:colOff>101600</xdr:colOff>
      <xdr:row>37</xdr:row>
      <xdr:rowOff>71301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1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87828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92266</xdr:rowOff>
    </xdr:from>
    <xdr:to>
      <xdr:col>85</xdr:col>
      <xdr:colOff>127000</xdr:colOff>
      <xdr:row>58</xdr:row>
      <xdr:rowOff>76006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64916"/>
          <a:ext cx="838200" cy="155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58204</xdr:rowOff>
    </xdr:from>
    <xdr:to>
      <xdr:col>81</xdr:col>
      <xdr:colOff>50800</xdr:colOff>
      <xdr:row>58</xdr:row>
      <xdr:rowOff>76006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02304"/>
          <a:ext cx="8890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165393</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2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58204</xdr:rowOff>
    </xdr:from>
    <xdr:to>
      <xdr:col>76</xdr:col>
      <xdr:colOff>114300</xdr:colOff>
      <xdr:row>58</xdr:row>
      <xdr:rowOff>165446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02304"/>
          <a:ext cx="889000" cy="10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23314</xdr:rowOff>
    </xdr:from>
    <xdr:to>
      <xdr:col>71</xdr:col>
      <xdr:colOff>177800</xdr:colOff>
      <xdr:row>58</xdr:row>
      <xdr:rowOff>165446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67414"/>
          <a:ext cx="889000" cy="14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41466</xdr:rowOff>
    </xdr:from>
    <xdr:to>
      <xdr:col>85</xdr:col>
      <xdr:colOff>177800</xdr:colOff>
      <xdr:row>57</xdr:row>
      <xdr:rowOff>143066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1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19893</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25206</xdr:rowOff>
    </xdr:from>
    <xdr:to>
      <xdr:col>81</xdr:col>
      <xdr:colOff>101600</xdr:colOff>
      <xdr:row>58</xdr:row>
      <xdr:rowOff>126806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6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117933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6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7404</xdr:rowOff>
    </xdr:from>
    <xdr:to>
      <xdr:col>76</xdr:col>
      <xdr:colOff>165100</xdr:colOff>
      <xdr:row>58</xdr:row>
      <xdr:rowOff>109004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5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100131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4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114646</xdr:rowOff>
    </xdr:from>
    <xdr:to>
      <xdr:col>72</xdr:col>
      <xdr:colOff>38100</xdr:colOff>
      <xdr:row>59</xdr:row>
      <xdr:rowOff>44796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5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35923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5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143964</xdr:rowOff>
    </xdr:from>
    <xdr:to>
      <xdr:col>67</xdr:col>
      <xdr:colOff>101600</xdr:colOff>
      <xdr:row>58</xdr:row>
      <xdr:rowOff>74114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1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65241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0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90605</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635155"/>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39805</xdr:rowOff>
    </xdr:from>
    <xdr:to>
      <xdr:col>67</xdr:col>
      <xdr:colOff>101600</xdr:colOff>
      <xdr:row>79</xdr:row>
      <xdr:rowOff>141405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132532</xdr:rowOff>
    </xdr:from>
    <xdr:ext cx="313932"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57333" y="136770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90253</xdr:rowOff>
    </xdr:from>
    <xdr:to>
      <xdr:col>85</xdr:col>
      <xdr:colOff>127000</xdr:colOff>
      <xdr:row>95</xdr:row>
      <xdr:rowOff>98506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378003"/>
          <a:ext cx="8382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82939</xdr:rowOff>
    </xdr:from>
    <xdr:to>
      <xdr:col>81</xdr:col>
      <xdr:colOff>50800</xdr:colOff>
      <xdr:row>95</xdr:row>
      <xdr:rowOff>90253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7068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82939</xdr:rowOff>
    </xdr:from>
    <xdr:to>
      <xdr:col>76</xdr:col>
      <xdr:colOff>114300</xdr:colOff>
      <xdr:row>95</xdr:row>
      <xdr:rowOff>130625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70689"/>
          <a:ext cx="889000" cy="4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130625</xdr:rowOff>
    </xdr:from>
    <xdr:to>
      <xdr:col>71</xdr:col>
      <xdr:colOff>177800</xdr:colOff>
      <xdr:row>96</xdr:row>
      <xdr:rowOff>17788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418375"/>
          <a:ext cx="889000" cy="5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47706</xdr:rowOff>
    </xdr:from>
    <xdr:to>
      <xdr:col>85</xdr:col>
      <xdr:colOff>177800</xdr:colOff>
      <xdr:row>95</xdr:row>
      <xdr:rowOff>149306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70583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8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39453</xdr:rowOff>
    </xdr:from>
    <xdr:to>
      <xdr:col>81</xdr:col>
      <xdr:colOff>101600</xdr:colOff>
      <xdr:row>95</xdr:row>
      <xdr:rowOff>141053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2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157580</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10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32139</xdr:rowOff>
    </xdr:from>
    <xdr:to>
      <xdr:col>76</xdr:col>
      <xdr:colOff>165100</xdr:colOff>
      <xdr:row>95</xdr:row>
      <xdr:rowOff>133739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1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150266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79825</xdr:rowOff>
    </xdr:from>
    <xdr:to>
      <xdr:col>72</xdr:col>
      <xdr:colOff>38100</xdr:colOff>
      <xdr:row>96</xdr:row>
      <xdr:rowOff>9975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6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26502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4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138438</xdr:rowOff>
    </xdr:from>
    <xdr:to>
      <xdr:col>67</xdr:col>
      <xdr:colOff>101600</xdr:colOff>
      <xdr:row>96</xdr:row>
      <xdr:rowOff>68588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2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85115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0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総務費については、地域振興基金積立金及びふるさと応援寄附金推進事業の増などにより、前年度と比較して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25,092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82,365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民生費については、電力・ガス・食料品等価格高騰重点支援給付金給付事業の皆減などにより、前年度と比較して</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208,695</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衛生費については、感染症対策事業費の減などにより、前年度と比較して</a:t>
          </a:r>
          <a:r>
            <a:rPr kumimoji="1" lang="en-US" altLang="ja-JP" sz="1300">
              <a:latin typeface="ＭＳ Ｐゴシック" panose="020B0600070205080204" pitchFamily="50" charset="-128"/>
              <a:ea typeface="ＭＳ Ｐゴシック" panose="020B0600070205080204" pitchFamily="50" charset="-128"/>
            </a:rPr>
            <a:t>2,951</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36,983</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商工費については、甲府城周辺地域活性化計画整備事業の増などにより、前年度と比較して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1,801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9,327</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土木費については、橋りょう長寿命化修繕事業の増などにより、前年度と比較して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40,332</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ja-JP" altLang="en-US" sz="1300">
              <a:latin typeface="ＭＳ Ｐゴシック" panose="020B0600070205080204" pitchFamily="50" charset="-128"/>
              <a:ea typeface="ＭＳ Ｐゴシック" panose="020B0600070205080204" pitchFamily="50" charset="-128"/>
            </a:rPr>
            <a:t>教育費については、遊亀公園・附属動物園整備事業の増などにより、前年度と比較して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5,431</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43,660</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200,000</a:t>
          </a:r>
          <a:r>
            <a:rPr kumimoji="1" lang="ja-JP" altLang="en-US" sz="1400">
              <a:latin typeface="ＭＳ ゴシック" pitchFamily="49" charset="-128"/>
              <a:ea typeface="ＭＳ ゴシック" pitchFamily="49" charset="-128"/>
            </a:rPr>
            <a:t>千円取崩しを行ったが、決算剰余金等を</a:t>
          </a:r>
          <a:r>
            <a:rPr kumimoji="1" lang="en-US" altLang="ja-JP" sz="1400">
              <a:latin typeface="ＭＳ ゴシック" pitchFamily="49" charset="-128"/>
              <a:ea typeface="ＭＳ ゴシック" pitchFamily="49" charset="-128"/>
            </a:rPr>
            <a:t>903,000</a:t>
          </a:r>
          <a:r>
            <a:rPr kumimoji="1" lang="ja-JP" altLang="en-US" sz="1400">
              <a:latin typeface="ＭＳ ゴシック" pitchFamily="49" charset="-128"/>
              <a:ea typeface="ＭＳ ゴシック" pitchFamily="49" charset="-128"/>
            </a:rPr>
            <a:t>千円積み立てたことから、標準財政規模比は</a:t>
          </a:r>
          <a:r>
            <a:rPr kumimoji="1" lang="en-US" altLang="ja-JP" sz="1400">
              <a:latin typeface="ＭＳ ゴシック" pitchFamily="49" charset="-128"/>
              <a:ea typeface="ＭＳ ゴシック" pitchFamily="49" charset="-128"/>
            </a:rPr>
            <a:t>1.24</a:t>
          </a:r>
          <a:r>
            <a:rPr kumimoji="1" lang="ja-JP" altLang="en-US" sz="1400">
              <a:latin typeface="ＭＳ ゴシック" pitchFamily="49" charset="-128"/>
              <a:ea typeface="ＭＳ ゴシック" pitchFamily="49" charset="-128"/>
            </a:rPr>
            <a:t>ポイント上昇し、</a:t>
          </a:r>
          <a:r>
            <a:rPr kumimoji="1" lang="en-US" altLang="ja-JP" sz="1400">
              <a:latin typeface="ＭＳ ゴシック" pitchFamily="49" charset="-128"/>
              <a:ea typeface="ＭＳ ゴシック" pitchFamily="49" charset="-128"/>
            </a:rPr>
            <a:t>14.95</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実質収支は普通会計で</a:t>
          </a:r>
          <a:r>
            <a:rPr kumimoji="1" lang="en-US" altLang="ja-JP" sz="1400">
              <a:latin typeface="ＭＳ ゴシック" pitchFamily="49" charset="-128"/>
              <a:ea typeface="ＭＳ ゴシック" pitchFamily="49" charset="-128"/>
            </a:rPr>
            <a:t>1,195,375</a:t>
          </a:r>
          <a:r>
            <a:rPr kumimoji="1" lang="ja-JP" altLang="en-US" sz="1400">
              <a:latin typeface="ＭＳ ゴシック" pitchFamily="49" charset="-128"/>
              <a:ea typeface="ＭＳ ゴシック" pitchFamily="49" charset="-128"/>
            </a:rPr>
            <a:t>千円となり、実質収支比率は、</a:t>
          </a:r>
          <a:r>
            <a:rPr kumimoji="1" lang="en-US" altLang="ja-JP" sz="1400">
              <a:latin typeface="ＭＳ ゴシック" pitchFamily="49" charset="-128"/>
              <a:ea typeface="ＭＳ ゴシック" pitchFamily="49" charset="-128"/>
            </a:rPr>
            <a:t>1.34</a:t>
          </a:r>
          <a:r>
            <a:rPr kumimoji="1" lang="ja-JP" altLang="en-US" sz="1400">
              <a:latin typeface="ＭＳ ゴシック" pitchFamily="49" charset="-128"/>
              <a:ea typeface="ＭＳ ゴシック" pitchFamily="49" charset="-128"/>
            </a:rPr>
            <a:t>ポイント低下し、</a:t>
          </a:r>
          <a:r>
            <a:rPr kumimoji="1" lang="en-US" altLang="ja-JP" sz="1400">
              <a:latin typeface="ＭＳ ゴシック" pitchFamily="49" charset="-128"/>
              <a:ea typeface="ＭＳ ゴシック" pitchFamily="49" charset="-128"/>
            </a:rPr>
            <a:t>2.57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実質単年度収支については、前年度から</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1.68</a:t>
          </a:r>
          <a:r>
            <a:rPr kumimoji="1" lang="ja-JP" altLang="en-US" sz="1400">
              <a:latin typeface="ＭＳ ゴシック" pitchFamily="49" charset="-128"/>
              <a:ea typeface="ＭＳ ゴシック" pitchFamily="49" charset="-128"/>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山梨県甲府市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病院事業会計については、健全化法上で資金不足は生じていないものの、医業活動に必要な医業費用を医業収益で賄えている状況とされる</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％を下回っている状況である。　今後においても「市立甲府病院経営強化プラン」に基づき、持続性のある経営基盤の確立に向けて収益確保と経費削減に取り組んでいく。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91088026</v>
      </c>
      <c r="BO4" s="358"/>
      <c r="BP4" s="358"/>
      <c r="BQ4" s="358"/>
      <c r="BR4" s="358"/>
      <c r="BS4" s="358"/>
      <c r="BT4" s="358"/>
      <c r="BU4" s="359"/>
      <c r="BV4" s="357">
        <v>86808533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2.6</v>
      </c>
      <c r="CU4" s="364"/>
      <c r="CV4" s="364"/>
      <c r="CW4" s="364"/>
      <c r="CX4" s="364"/>
      <c r="CY4" s="364"/>
      <c r="CZ4" s="364"/>
      <c r="DA4" s="365"/>
      <c r="DB4" s="363">
        <v>3.9</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89478327</v>
      </c>
      <c r="BO5" s="395"/>
      <c r="BP5" s="395"/>
      <c r="BQ5" s="395"/>
      <c r="BR5" s="395"/>
      <c r="BS5" s="395"/>
      <c r="BT5" s="395"/>
      <c r="BU5" s="396"/>
      <c r="BV5" s="394">
        <v>84601518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89.1</v>
      </c>
      <c r="CU5" s="392"/>
      <c r="CV5" s="392"/>
      <c r="CW5" s="392"/>
      <c r="CX5" s="392"/>
      <c r="CY5" s="392"/>
      <c r="CZ5" s="392"/>
      <c r="DA5" s="393"/>
      <c r="DB5" s="391">
        <v>91.7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1609699</v>
      </c>
      <c r="BO6" s="395"/>
      <c r="BP6" s="395"/>
      <c r="BQ6" s="395"/>
      <c r="BR6" s="395"/>
      <c r="BS6" s="395"/>
      <c r="BT6" s="395"/>
      <c r="BU6" s="396"/>
      <c r="BV6" s="394">
        <v>2207015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89.7</v>
      </c>
      <c r="CU6" s="432"/>
      <c r="CV6" s="432"/>
      <c r="CW6" s="432"/>
      <c r="CX6" s="432"/>
      <c r="CY6" s="432"/>
      <c r="CZ6" s="432"/>
      <c r="DA6" s="433"/>
      <c r="DB6" s="431">
        <v>93.4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414324</v>
      </c>
      <c r="BO7" s="395"/>
      <c r="BP7" s="395"/>
      <c r="BQ7" s="395"/>
      <c r="BR7" s="395"/>
      <c r="BS7" s="395"/>
      <c r="BT7" s="395"/>
      <c r="BU7" s="396"/>
      <c r="BV7" s="394">
        <v>426127</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46496323</v>
      </c>
      <c r="CU7" s="395"/>
      <c r="CV7" s="395"/>
      <c r="CW7" s="395"/>
      <c r="CX7" s="395"/>
      <c r="CY7" s="395"/>
      <c r="CZ7" s="395"/>
      <c r="DA7" s="396"/>
      <c r="DB7" s="394">
        <v>45588838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1195375</v>
      </c>
      <c r="BO8" s="395"/>
      <c r="BP8" s="395"/>
      <c r="BQ8" s="395"/>
      <c r="BR8" s="395"/>
      <c r="BS8" s="395"/>
      <c r="BT8" s="395"/>
      <c r="BU8" s="396"/>
      <c r="BV8" s="394">
        <v>1780888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0.71</v>
      </c>
      <c r="CU8" s="435"/>
      <c r="CV8" s="435"/>
      <c r="CW8" s="435"/>
      <c r="CX8" s="435"/>
      <c r="CY8" s="435"/>
      <c r="CZ8" s="435"/>
      <c r="DA8" s="436"/>
      <c r="DB8" s="434">
        <v>0.71</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189591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-585513</v>
      </c>
      <c r="BO9" s="395"/>
      <c r="BP9" s="395"/>
      <c r="BQ9" s="395"/>
      <c r="BR9" s="395"/>
      <c r="BS9" s="395"/>
      <c r="BT9" s="395"/>
      <c r="BU9" s="396"/>
      <c r="BV9" s="394">
        <v>-2838</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14.5</v>
      </c>
      <c r="CU9" s="392"/>
      <c r="CV9" s="392"/>
      <c r="CW9" s="392"/>
      <c r="CX9" s="392"/>
      <c r="CY9" s="392"/>
      <c r="CZ9" s="392"/>
      <c r="DA9" s="393"/>
      <c r="DB9" s="391">
        <v>14.5</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193125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3194</v>
      </c>
      <c r="BO10" s="395"/>
      <c r="BP10" s="395"/>
      <c r="BQ10" s="395"/>
      <c r="BR10" s="395"/>
      <c r="BS10" s="395"/>
      <c r="BT10" s="395"/>
      <c r="BU10" s="396"/>
      <c r="BV10" s="394">
        <v>1048</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183850</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176249</v>
      </c>
      <c r="S13" s="479"/>
      <c r="T13" s="479"/>
      <c r="U13" s="479"/>
      <c r="V13" s="480"/>
      <c r="W13" s="410" t="s">
        <v>131</v>
      </c>
      <c r="X13" s="411"/>
      <c r="Y13" s="411"/>
      <c r="Z13" s="411"/>
      <c r="AA13" s="411"/>
      <c r="AB13" s="401"/>
      <c r="AC13" s="445">
        <v>2107</v>
      </c>
      <c r="AD13" s="446"/>
      <c r="AE13" s="446"/>
      <c r="AF13" s="446"/>
      <c r="AG13" s="488"/>
      <c r="AH13" s="445">
        <v>2254</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-782319</v>
      </c>
      <c r="BO13" s="395"/>
      <c r="BP13" s="395"/>
      <c r="BQ13" s="395"/>
      <c r="BR13" s="395"/>
      <c r="BS13" s="395"/>
      <c r="BT13" s="395"/>
      <c r="BU13" s="396"/>
      <c r="BV13" s="394">
        <v>-1790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8.4</v>
      </c>
      <c r="CU13" s="392"/>
      <c r="CV13" s="392"/>
      <c r="CW13" s="392"/>
      <c r="CX13" s="392"/>
      <c r="CY13" s="392"/>
      <c r="CZ13" s="392"/>
      <c r="DA13" s="393"/>
      <c r="DB13" s="391">
        <v>8.3000000000000007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184827</v>
      </c>
      <c r="S14" s="479"/>
      <c r="T14" s="479"/>
      <c r="U14" s="479"/>
      <c r="V14" s="480"/>
      <c r="W14" s="384"/>
      <c r="X14" s="385"/>
      <c r="Y14" s="385"/>
      <c r="Z14" s="385"/>
      <c r="AA14" s="385"/>
      <c r="AB14" s="374"/>
      <c r="AC14" s="481">
        <v>2.5</v>
      </c>
      <c r="AD14" s="482"/>
      <c r="AE14" s="482"/>
      <c r="AF14" s="482"/>
      <c r="AG14" s="483"/>
      <c r="AH14" s="481">
        <v>2.7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6.5</v>
      </c>
      <c r="CU14" s="493"/>
      <c r="CV14" s="493"/>
      <c r="CW14" s="493"/>
      <c r="CX14" s="493"/>
      <c r="CY14" s="493"/>
      <c r="CZ14" s="493"/>
      <c r="DA14" s="494"/>
      <c r="DB14" s="492">
        <v>15.6</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177850</v>
      </c>
      <c r="S15" s="479"/>
      <c r="T15" s="479"/>
      <c r="U15" s="479"/>
      <c r="V15" s="480"/>
      <c r="W15" s="410" t="s">
        <v>137</v>
      </c>
      <c r="X15" s="411"/>
      <c r="Y15" s="411"/>
      <c r="Z15" s="411"/>
      <c r="AA15" s="411"/>
      <c r="AB15" s="401"/>
      <c r="AC15" s="445">
        <v>19302</v>
      </c>
      <c r="AD15" s="446"/>
      <c r="AE15" s="446"/>
      <c r="AF15" s="446"/>
      <c r="AG15" s="488"/>
      <c r="AH15" s="445">
        <v>19758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26933511</v>
      </c>
      <c r="BO15" s="358"/>
      <c r="BP15" s="358"/>
      <c r="BQ15" s="358"/>
      <c r="BR15" s="358"/>
      <c r="BS15" s="358"/>
      <c r="BT15" s="358"/>
      <c r="BU15" s="359"/>
      <c r="BV15" s="357">
        <v>26500375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22.8</v>
      </c>
      <c r="AD16" s="482"/>
      <c r="AE16" s="482"/>
      <c r="AF16" s="482"/>
      <c r="AG16" s="483"/>
      <c r="AH16" s="481">
        <v>23.3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38531330</v>
      </c>
      <c r="BO16" s="395"/>
      <c r="BP16" s="395"/>
      <c r="BQ16" s="395"/>
      <c r="BR16" s="395"/>
      <c r="BS16" s="395"/>
      <c r="BT16" s="395"/>
      <c r="BU16" s="396"/>
      <c r="BV16" s="394">
        <v>37213611</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63396</v>
      </c>
      <c r="AD17" s="446"/>
      <c r="AE17" s="446"/>
      <c r="AF17" s="446"/>
      <c r="AG17" s="488"/>
      <c r="AH17" s="445">
        <v>62657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34425467</v>
      </c>
      <c r="BO17" s="395"/>
      <c r="BP17" s="395"/>
      <c r="BQ17" s="395"/>
      <c r="BR17" s="395"/>
      <c r="BS17" s="395"/>
      <c r="BT17" s="395"/>
      <c r="BU17" s="396"/>
      <c r="BV17" s="394">
        <v>33811024</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212.47</v>
      </c>
      <c r="M18" s="518"/>
      <c r="N18" s="518"/>
      <c r="O18" s="518"/>
      <c r="P18" s="518"/>
      <c r="Q18" s="518"/>
      <c r="R18" s="519"/>
      <c r="S18" s="519"/>
      <c r="T18" s="519"/>
      <c r="U18" s="519"/>
      <c r="V18" s="520"/>
      <c r="W18" s="412"/>
      <c r="X18" s="413"/>
      <c r="Y18" s="413"/>
      <c r="Z18" s="413"/>
      <c r="AA18" s="413"/>
      <c r="AB18" s="404"/>
      <c r="AC18" s="521">
        <v>74.8</v>
      </c>
      <c r="AD18" s="522"/>
      <c r="AE18" s="522"/>
      <c r="AF18" s="522"/>
      <c r="AG18" s="523"/>
      <c r="AH18" s="521">
        <v>74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42347224</v>
      </c>
      <c r="BO18" s="395"/>
      <c r="BP18" s="395"/>
      <c r="BQ18" s="395"/>
      <c r="BR18" s="395"/>
      <c r="BS18" s="395"/>
      <c r="BT18" s="395"/>
      <c r="BU18" s="396"/>
      <c r="BV18" s="394">
        <v>42439255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892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54170639</v>
      </c>
      <c r="BO19" s="395"/>
      <c r="BP19" s="395"/>
      <c r="BQ19" s="395"/>
      <c r="BR19" s="395"/>
      <c r="BS19" s="395"/>
      <c r="BT19" s="395"/>
      <c r="BU19" s="396"/>
      <c r="BV19" s="394">
        <v>54882766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87019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61172225</v>
      </c>
      <c r="BO22" s="358"/>
      <c r="BP22" s="358"/>
      <c r="BQ22" s="358"/>
      <c r="BR22" s="358"/>
      <c r="BS22" s="358"/>
      <c r="BT22" s="358"/>
      <c r="BU22" s="359"/>
      <c r="BV22" s="357">
        <v>66946131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41425483</v>
      </c>
      <c r="BO23" s="395"/>
      <c r="BP23" s="395"/>
      <c r="BQ23" s="395"/>
      <c r="BR23" s="395"/>
      <c r="BS23" s="395"/>
      <c r="BT23" s="395"/>
      <c r="BU23" s="396"/>
      <c r="BV23" s="394">
        <v>43994674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10800</v>
      </c>
      <c r="R24" s="446"/>
      <c r="S24" s="446"/>
      <c r="T24" s="446"/>
      <c r="U24" s="446"/>
      <c r="V24" s="488"/>
      <c r="W24" s="540"/>
      <c r="X24" s="541"/>
      <c r="Y24" s="542"/>
      <c r="Z24" s="444" t="s">
        <v>162</v>
      </c>
      <c r="AA24" s="424"/>
      <c r="AB24" s="424"/>
      <c r="AC24" s="424"/>
      <c r="AD24" s="424"/>
      <c r="AE24" s="424"/>
      <c r="AF24" s="424"/>
      <c r="AG24" s="425"/>
      <c r="AH24" s="445">
        <v>1051</v>
      </c>
      <c r="AI24" s="446"/>
      <c r="AJ24" s="446"/>
      <c r="AK24" s="446"/>
      <c r="AL24" s="488"/>
      <c r="AM24" s="445">
        <v>3184530</v>
      </c>
      <c r="AN24" s="446"/>
      <c r="AO24" s="446"/>
      <c r="AP24" s="446"/>
      <c r="AQ24" s="446"/>
      <c r="AR24" s="488"/>
      <c r="AS24" s="445">
        <v>3030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31379328</v>
      </c>
      <c r="BO24" s="395"/>
      <c r="BP24" s="395"/>
      <c r="BQ24" s="395"/>
      <c r="BR24" s="395"/>
      <c r="BS24" s="395"/>
      <c r="BT24" s="395"/>
      <c r="BU24" s="396"/>
      <c r="BV24" s="394">
        <v>34275761</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8800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1016697</v>
      </c>
      <c r="BO25" s="358"/>
      <c r="BP25" s="358"/>
      <c r="BQ25" s="358"/>
      <c r="BR25" s="358"/>
      <c r="BS25" s="358"/>
      <c r="BT25" s="358"/>
      <c r="BU25" s="359"/>
      <c r="BV25" s="357" t="s">
        <v>122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7550</v>
      </c>
      <c r="R26" s="446"/>
      <c r="S26" s="446"/>
      <c r="T26" s="446"/>
      <c r="U26" s="446"/>
      <c r="V26" s="488"/>
      <c r="W26" s="540"/>
      <c r="X26" s="541"/>
      <c r="Y26" s="542"/>
      <c r="Z26" s="444" t="s">
        <v>168</v>
      </c>
      <c r="AA26" s="546"/>
      <c r="AB26" s="546"/>
      <c r="AC26" s="546"/>
      <c r="AD26" s="546"/>
      <c r="AE26" s="546"/>
      <c r="AF26" s="546"/>
      <c r="AG26" s="547"/>
      <c r="AH26" s="445">
        <v>89</v>
      </c>
      <c r="AI26" s="446"/>
      <c r="AJ26" s="446"/>
      <c r="AK26" s="446"/>
      <c r="AL26" s="488"/>
      <c r="AM26" s="445">
        <v>296192</v>
      </c>
      <c r="AN26" s="446"/>
      <c r="AO26" s="446"/>
      <c r="AP26" s="446"/>
      <c r="AQ26" s="446"/>
      <c r="AR26" s="488"/>
      <c r="AS26" s="445">
        <v>3328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6600</v>
      </c>
      <c r="R27" s="446"/>
      <c r="S27" s="446"/>
      <c r="T27" s="446"/>
      <c r="U27" s="446"/>
      <c r="V27" s="488"/>
      <c r="W27" s="540"/>
      <c r="X27" s="541"/>
      <c r="Y27" s="542"/>
      <c r="Z27" s="444" t="s">
        <v>171</v>
      </c>
      <c r="AA27" s="424"/>
      <c r="AB27" s="424"/>
      <c r="AC27" s="424"/>
      <c r="AD27" s="424"/>
      <c r="AE27" s="424"/>
      <c r="AF27" s="424"/>
      <c r="AG27" s="425"/>
      <c r="AH27" s="445">
        <v>64</v>
      </c>
      <c r="AI27" s="446"/>
      <c r="AJ27" s="446"/>
      <c r="AK27" s="446"/>
      <c r="AL27" s="488"/>
      <c r="AM27" s="445">
        <v>259632</v>
      </c>
      <c r="AN27" s="446"/>
      <c r="AO27" s="446"/>
      <c r="AP27" s="446"/>
      <c r="AQ27" s="446"/>
      <c r="AR27" s="488"/>
      <c r="AS27" s="445">
        <v>4057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2908511</v>
      </c>
      <c r="BO27" s="514"/>
      <c r="BP27" s="514"/>
      <c r="BQ27" s="514"/>
      <c r="BR27" s="514"/>
      <c r="BS27" s="514"/>
      <c r="BT27" s="514"/>
      <c r="BU27" s="515"/>
      <c r="BV27" s="513">
        <v>2908114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6100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6951912</v>
      </c>
      <c r="BO28" s="358"/>
      <c r="BP28" s="358"/>
      <c r="BQ28" s="358"/>
      <c r="BR28" s="358"/>
      <c r="BS28" s="358"/>
      <c r="BT28" s="358"/>
      <c r="BU28" s="359"/>
      <c r="BV28" s="357">
        <v>6248718</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30</v>
      </c>
      <c r="M29" s="446"/>
      <c r="N29" s="446"/>
      <c r="O29" s="446"/>
      <c r="P29" s="488"/>
      <c r="Q29" s="445">
        <v>5900</v>
      </c>
      <c r="R29" s="446"/>
      <c r="S29" s="446"/>
      <c r="T29" s="446"/>
      <c r="U29" s="446"/>
      <c r="V29" s="488"/>
      <c r="W29" s="543"/>
      <c r="X29" s="544"/>
      <c r="Y29" s="545"/>
      <c r="Z29" s="444" t="s">
        <v>177</v>
      </c>
      <c r="AA29" s="424"/>
      <c r="AB29" s="424"/>
      <c r="AC29" s="424"/>
      <c r="AD29" s="424"/>
      <c r="AE29" s="424"/>
      <c r="AF29" s="424"/>
      <c r="AG29" s="425"/>
      <c r="AH29" s="445">
        <v>1115</v>
      </c>
      <c r="AI29" s="446"/>
      <c r="AJ29" s="446"/>
      <c r="AK29" s="446"/>
      <c r="AL29" s="488"/>
      <c r="AM29" s="445">
        <v>3444162</v>
      </c>
      <c r="AN29" s="446"/>
      <c r="AO29" s="446"/>
      <c r="AP29" s="446"/>
      <c r="AQ29" s="446"/>
      <c r="AR29" s="488"/>
      <c r="AS29" s="445">
        <v>3089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1547355</v>
      </c>
      <c r="BO29" s="395"/>
      <c r="BP29" s="395"/>
      <c r="BQ29" s="395"/>
      <c r="BR29" s="395"/>
      <c r="BS29" s="395"/>
      <c r="BT29" s="395"/>
      <c r="BU29" s="396"/>
      <c r="BV29" s="394">
        <v>1221701</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10753062</v>
      </c>
      <c r="BO30" s="514"/>
      <c r="BP30" s="514"/>
      <c r="BQ30" s="514"/>
      <c r="BR30" s="514"/>
      <c r="BS30" s="514"/>
      <c r="BT30" s="514"/>
      <c r="BU30" s="515"/>
      <c r="BV30" s="513">
        <v>8894048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4</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8</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15</v>
      </c>
      <c r="BX34" s="584"/>
      <c r="BY34" s="585" t="str">
        <f>IF('各会計、関係団体の財政状況及び健全化判断比率'!B68="","",'各会計、関係団体の財政状況及び健全化判断比率'!B68)</f>
        <v>甲府地区広域行政事務組合
（一般会計）</v>
      </c>
      <c r="BZ34" s="585"/>
      <c r="CA34" s="585"/>
      <c r="CB34" s="585"/>
      <c r="CC34" s="585"/>
      <c r="CD34" s="585"/>
      <c r="CE34" s="585"/>
      <c r="CF34" s="585"/>
      <c r="CG34" s="585"/>
      <c r="CH34" s="585"/>
      <c r="CI34" s="585"/>
      <c r="CJ34" s="585"/>
      <c r="CK34" s="585"/>
      <c r="CL34" s="585"/>
      <c r="CM34" s="585"/>
      <c r="CN34" s="163"/>
      <c r="CO34" s="584">
        <f>IF(CQ34="","",MAX(C34:D43,U34:V43,AM34:AN43,BE34:BF43,BW34:BX43)+1)</f>
        <v>25</v>
      </c>
      <c r="CP34" s="584"/>
      <c r="CQ34" s="585" t="str">
        <f>IF('各会計、関係団体の財政状況及び健全化判断比率'!BS7="","",'各会計、関係団体の財政状況及び健全化判断比率'!BS7)</f>
        <v>甲府市スポーツ協会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f>IF(E35="","",C34+1)</f>
        <v>2</v>
      </c>
      <c r="D35" s="584"/>
      <c r="E35" s="585" t="str">
        <f>IF('各会計、関係団体の財政状況及び健全化判断比率'!B8="","",'各会計、関係団体の財政状況及び健全化判断比率'!B8)</f>
        <v>住宅新築資金等貸付事業特別会計</v>
      </c>
      <c r="F35" s="585"/>
      <c r="G35" s="585"/>
      <c r="H35" s="585"/>
      <c r="I35" s="585"/>
      <c r="J35" s="585"/>
      <c r="K35" s="585"/>
      <c r="L35" s="585"/>
      <c r="M35" s="585"/>
      <c r="N35" s="585"/>
      <c r="O35" s="585"/>
      <c r="P35" s="585"/>
      <c r="Q35" s="585"/>
      <c r="R35" s="585"/>
      <c r="S35" s="585"/>
      <c r="T35" s="163"/>
      <c r="U35" s="584">
        <f>IF(W35="","",U34+1)</f>
        <v>5</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9</v>
      </c>
      <c r="AN35" s="584"/>
      <c r="AO35" s="585" t="str">
        <f>IF('各会計、関係団体の財政状況及び健全化判断比率'!B33="","",'各会計、関係団体の財政状況及び健全化判断比率'!B33)</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16</v>
      </c>
      <c r="BX35" s="584"/>
      <c r="BY35" s="585" t="str">
        <f>IF('各会計、関係団体の財政状況及び健全化判断比率'!B69="","",'各会計、関係団体の財政状況及び健全化判断比率'!B69)</f>
        <v>甲府地区広域行政事務組合
（ふるさと市町村圏事業特別会計）</v>
      </c>
      <c r="BZ35" s="585"/>
      <c r="CA35" s="585"/>
      <c r="CB35" s="585"/>
      <c r="CC35" s="585"/>
      <c r="CD35" s="585"/>
      <c r="CE35" s="585"/>
      <c r="CF35" s="585"/>
      <c r="CG35" s="585"/>
      <c r="CH35" s="585"/>
      <c r="CI35" s="585"/>
      <c r="CJ35" s="585"/>
      <c r="CK35" s="585"/>
      <c r="CL35" s="585"/>
      <c r="CM35" s="585"/>
      <c r="CN35" s="163"/>
      <c r="CO35" s="584">
        <f t="shared" ref="CO35:CO43" si="3">IF(CQ35="","",CO34+1)</f>
        <v>26</v>
      </c>
      <c r="CP35" s="584"/>
      <c r="CQ35" s="585" t="str">
        <f>IF('各会計、関係団体の財政状況及び健全化判断比率'!BS8="","",'各会計、関係団体の財政状況及び健全化判断比率'!BS8)</f>
        <v>甲府市勤労者福祉サービスセンター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f>IF(E36="","",C35+1)</f>
        <v>3</v>
      </c>
      <c r="D36" s="584"/>
      <c r="E36" s="585" t="str">
        <f>IF('各会計、関係団体の財政状況及び健全化判断比率'!B9="","",'各会計、関係団体の財政状況及び健全化判断比率'!B9)</f>
        <v>母子父子寡婦福祉資金貸付事業特別会計</v>
      </c>
      <c r="F36" s="585"/>
      <c r="G36" s="585"/>
      <c r="H36" s="585"/>
      <c r="I36" s="585"/>
      <c r="J36" s="585"/>
      <c r="K36" s="585"/>
      <c r="L36" s="585"/>
      <c r="M36" s="585"/>
      <c r="N36" s="585"/>
      <c r="O36" s="585"/>
      <c r="P36" s="585"/>
      <c r="Q36" s="585"/>
      <c r="R36" s="585"/>
      <c r="S36" s="585"/>
      <c r="T36" s="163"/>
      <c r="U36" s="584">
        <f t="shared" ref="U36:U43" si="4">IF(W36="","",U35+1)</f>
        <v>6</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10</v>
      </c>
      <c r="AN36" s="584"/>
      <c r="AO36" s="585" t="str">
        <f>IF('各会計、関係団体の財政状況及び健全化判断比率'!B34="","",'各会計、関係団体の財政状況及び健全化判断比率'!B34)</f>
        <v>地方卸売市場事業会計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17</v>
      </c>
      <c r="BX36" s="584"/>
      <c r="BY36" s="585" t="str">
        <f>IF('各会計、関係団体の財政状況及び健全化判断比率'!B70="","",'各会計、関係団体の財政状況及び健全化判断比率'!B70)</f>
        <v>甲府地区広域行政事務組合
（消防事業特別会計）</v>
      </c>
      <c r="BZ36" s="585"/>
      <c r="CA36" s="585"/>
      <c r="CB36" s="585"/>
      <c r="CC36" s="585"/>
      <c r="CD36" s="585"/>
      <c r="CE36" s="585"/>
      <c r="CF36" s="585"/>
      <c r="CG36" s="585"/>
      <c r="CH36" s="585"/>
      <c r="CI36" s="585"/>
      <c r="CJ36" s="585"/>
      <c r="CK36" s="585"/>
      <c r="CL36" s="585"/>
      <c r="CM36" s="585"/>
      <c r="CN36" s="163"/>
      <c r="CO36" s="584">
        <f t="shared" si="3"/>
        <v>27</v>
      </c>
      <c r="CP36" s="584"/>
      <c r="CQ36" s="585" t="str">
        <f>IF('各会計、関係団体の財政状況及び健全化判断比率'!BS9="","",'各会計、関係団体の財政状況及び健全化判断比率'!BS9)</f>
        <v>甲府市土地開発公社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7</v>
      </c>
      <c r="V37" s="584"/>
      <c r="W37" s="585" t="str">
        <f>IF('各会計、関係団体の財政状況及び健全化判断比率'!B31="","",'各会計、関係団体の財政状況及び健全化判断比率'!B31)</f>
        <v>交通災害共済事業特別会計</v>
      </c>
      <c r="X37" s="585"/>
      <c r="Y37" s="585"/>
      <c r="Z37" s="585"/>
      <c r="AA37" s="585"/>
      <c r="AB37" s="585"/>
      <c r="AC37" s="585"/>
      <c r="AD37" s="585"/>
      <c r="AE37" s="585"/>
      <c r="AF37" s="585"/>
      <c r="AG37" s="585"/>
      <c r="AH37" s="585"/>
      <c r="AI37" s="585"/>
      <c r="AJ37" s="585"/>
      <c r="AK37" s="585"/>
      <c r="AL37" s="163"/>
      <c r="AM37" s="584">
        <f t="shared" si="0"/>
        <v>11</v>
      </c>
      <c r="AN37" s="584"/>
      <c r="AO37" s="585" t="str">
        <f>IF('各会計、関係団体の財政状況及び健全化判断比率'!B35="","",'各会計、関係団体の財政状況及び健全化判断比率'!B35)</f>
        <v>下水道事業会計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18</v>
      </c>
      <c r="BX37" s="584"/>
      <c r="BY37" s="585" t="str">
        <f>IF('各会計、関係団体の財政状況及び健全化判断比率'!B71="","",'各会計、関係団体の財政状況及び健全化判断比率'!B71)</f>
        <v>甲府地区広域行政事務組合
（視聴覚ライブラリー事業特別会計）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f t="shared" si="0"/>
        <v>12</v>
      </c>
      <c r="AN38" s="584"/>
      <c r="AO38" s="585" t="str">
        <f>IF('各会計、関係団体の財政状況及び健全化判断比率'!B36="","",'各会計、関係団体の財政状況及び健全化判断比率'!B36)</f>
        <v>簡易水道等事業会計</v>
      </c>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19</v>
      </c>
      <c r="BX38" s="584"/>
      <c r="BY38" s="585" t="str">
        <f>IF('各会計、関係団体の財政状況及び健全化判断比率'!B72="","",'各会計、関係団体の財政状況及び健全化判断比率'!B72)</f>
        <v>甲府地区広域行政事務組合
（国母公園管理事業特別会計）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f t="shared" si="0"/>
        <v>13</v>
      </c>
      <c r="AN39" s="584"/>
      <c r="AO39" s="585" t="str">
        <f>IF('各会計、関係団体の財政状況及び健全化判断比率'!B37="","",'各会計、関係団体の財政状況及び健全化判断比率'!B37)</f>
        <v>農業集落排水事業会計</v>
      </c>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20</v>
      </c>
      <c r="BX39" s="584"/>
      <c r="BY39" s="585" t="str">
        <f>IF('各会計、関係団体の財政状況及び健全化判断比率'!B73="","",'各会計、関係団体の財政状況及び健全化判断比率'!B73)</f>
        <v>中巨摩地区広域行政事務組合
（一般会計）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f t="shared" si="0"/>
        <v>14</v>
      </c>
      <c r="AN40" s="584"/>
      <c r="AO40" s="585" t="str">
        <f>IF('各会計、関係団体の財政状況及び健全化判断比率'!B38="","",'各会計、関係団体の財政状況及び健全化判断比率'!B38)</f>
        <v>浄化槽事業会計</v>
      </c>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21</v>
      </c>
      <c r="BX40" s="584"/>
      <c r="BY40" s="585" t="str">
        <f>IF('各会計、関係団体の財政状況及び健全化判断比率'!B74="","",'各会計、関係団体の財政状況及び健全化判断比率'!B74)</f>
        <v>中巨摩地区広域行政事務組合
（ごみ処理事業特別会計）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22</v>
      </c>
      <c r="BX41" s="584"/>
      <c r="BY41" s="585" t="str">
        <f>IF('各会計、関係団体の財政状況及び健全化判断比率'!B75="","",'各会計、関係団体の財政状況及び健全化判断比率'!B75)</f>
        <v>中巨摩地区広域行政事務組合
（地区公園事業特別会計）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23</v>
      </c>
      <c r="BX42" s="584"/>
      <c r="BY42" s="585" t="str">
        <f>IF('各会計、関係団体の財政状況及び健全化判断比率'!B76="","",'各会計、関係団体の財政状況及び健全化判断比率'!B76)</f>
        <v>中巨摩地区広域行政事務組合
（老人福祉事業特別会計）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24</v>
      </c>
      <c r="BX43" s="584"/>
      <c r="BY43" s="585" t="str">
        <f>IF('各会計、関係団体の財政状況及び健全化判断比率'!B77="","",'各会計、関係団体の財政状況及び健全化判断比率'!B77)</f>
        <v>中巨摩地区広域行政事務組合
（勤労青年センター事業特別会計）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cqt9dvu701OI1P1mouZtVwVUV2HmcjoqVbSIwOm+Ulgqwc3/sFa14SN+wNLXpRjKHBCVCStapmYrXrxv70xgOA==" saltValue="EA5dp9JZA2emMF53qtq+Q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36" t="s">
        <v>540</v>
      </c>
      <c r="D34" s="1136"/>
      <c r="E34" s="1137"/>
      <c r="F34" s="32">
        <v>9.66</v>
      </c>
      <c r="G34" s="33">
        <v>9.66</v>
      </c>
      <c r="H34" s="33">
        <v>11.45</v>
      </c>
      <c r="I34" s="33">
        <v>12.62</v>
      </c>
      <c r="J34" s="34">
        <v>13.71</v>
      </c>
      <c r="K34" s="22"/>
      <c r="L34" s="22"/>
      <c r="M34" s="22"/>
      <c r="N34" s="22"/>
      <c r="O34" s="22"/>
      <c r="P34" s="22"/>
    </row>
    <row r="35" spans="1:16" ht="39" customHeight="1" x14ac:dyDescent="0.2">
      <c r="A35" s="22"/>
      <c r="B35" s="35"/>
      <c r="C35" s="1132" t="s">
        <v>541</v>
      </c>
      <c r="D35" s="1132"/>
      <c r="E35" s="1133"/>
      <c r="F35" s="36">
        <v>4.97</v>
      </c>
      <c r="G35" s="37">
        <v>5.19</v>
      </c>
      <c r="H35" s="37">
        <v>6.05</v>
      </c>
      <c r="I35" s="37">
        <v>6.99</v>
      </c>
      <c r="J35" s="38">
        <v>8.16</v>
      </c>
      <c r="K35" s="22"/>
      <c r="L35" s="22"/>
      <c r="M35" s="22"/>
      <c r="N35" s="22"/>
      <c r="O35" s="22"/>
      <c r="P35" s="22"/>
    </row>
    <row r="36" spans="1:16" ht="39" customHeight="1" x14ac:dyDescent="0.2">
      <c r="A36" s="22"/>
      <c r="B36" s="35"/>
      <c r="C36" s="1132" t="s">
        <v>542</v>
      </c>
      <c r="D36" s="1132"/>
      <c r="E36" s="1133"/>
      <c r="F36" s="36">
        <v>3.34</v>
      </c>
      <c r="G36" s="37">
        <v>7.9</v>
      </c>
      <c r="H36" s="37">
        <v>3.89</v>
      </c>
      <c r="I36" s="37">
        <v>3.85</v>
      </c>
      <c r="J36" s="38">
        <v>2.56</v>
      </c>
      <c r="K36" s="22"/>
      <c r="L36" s="22"/>
      <c r="M36" s="22"/>
      <c r="N36" s="22"/>
      <c r="O36" s="22"/>
      <c r="P36" s="22"/>
    </row>
    <row r="37" spans="1:16" ht="39" customHeight="1" x14ac:dyDescent="0.2">
      <c r="A37" s="22"/>
      <c r="B37" s="35"/>
      <c r="C37" s="1132" t="s">
        <v>543</v>
      </c>
      <c r="D37" s="1132"/>
      <c r="E37" s="1133"/>
      <c r="F37" s="36">
        <v>1.07</v>
      </c>
      <c r="G37" s="37">
        <v>1.26</v>
      </c>
      <c r="H37" s="37">
        <v>2.09</v>
      </c>
      <c r="I37" s="37">
        <v>1.9</v>
      </c>
      <c r="J37" s="38">
        <v>0.66</v>
      </c>
      <c r="K37" s="22"/>
      <c r="L37" s="22"/>
      <c r="M37" s="22"/>
      <c r="N37" s="22"/>
      <c r="O37" s="22"/>
      <c r="P37" s="22"/>
    </row>
    <row r="38" spans="1:16" ht="39" customHeight="1" x14ac:dyDescent="0.2">
      <c r="A38" s="22"/>
      <c r="B38" s="35"/>
      <c r="C38" s="1132" t="s">
        <v>544</v>
      </c>
      <c r="D38" s="1132"/>
      <c r="E38" s="1133"/>
      <c r="F38" s="36">
        <v>1.19</v>
      </c>
      <c r="G38" s="37">
        <v>0.52</v>
      </c>
      <c r="H38" s="37">
        <v>0.47</v>
      </c>
      <c r="I38" s="37">
        <v>0.46</v>
      </c>
      <c r="J38" s="38">
        <v>0.49</v>
      </c>
      <c r="K38" s="22"/>
      <c r="L38" s="22"/>
      <c r="M38" s="22"/>
      <c r="N38" s="22"/>
      <c r="O38" s="22"/>
      <c r="P38" s="22"/>
    </row>
    <row r="39" spans="1:16" ht="39" customHeight="1" x14ac:dyDescent="0.2">
      <c r="A39" s="22"/>
      <c r="B39" s="35"/>
      <c r="C39" s="1132" t="s">
        <v>545</v>
      </c>
      <c r="D39" s="1132"/>
      <c r="E39" s="1133"/>
      <c r="F39" s="36">
        <v>1.32</v>
      </c>
      <c r="G39" s="37">
        <v>1.72</v>
      </c>
      <c r="H39" s="37">
        <v>1.53</v>
      </c>
      <c r="I39" s="37">
        <v>0.51</v>
      </c>
      <c r="J39" s="38">
        <v>0.32</v>
      </c>
      <c r="K39" s="22"/>
      <c r="L39" s="22"/>
      <c r="M39" s="22"/>
      <c r="N39" s="22"/>
      <c r="O39" s="22"/>
      <c r="P39" s="22"/>
    </row>
    <row r="40" spans="1:16" ht="39" customHeight="1" x14ac:dyDescent="0.2">
      <c r="A40" s="22"/>
      <c r="B40" s="35"/>
      <c r="C40" s="1132" t="s">
        <v>546</v>
      </c>
      <c r="D40" s="1132"/>
      <c r="E40" s="1133"/>
      <c r="F40" s="36" t="s">
        <v>547</v>
      </c>
      <c r="G40" s="37">
        <v>0</v>
      </c>
      <c r="H40" s="37">
        <v>1.99</v>
      </c>
      <c r="I40" s="37">
        <v>0.88</v>
      </c>
      <c r="J40" s="38">
        <v>0.18</v>
      </c>
      <c r="K40" s="22"/>
      <c r="L40" s="22"/>
      <c r="M40" s="22"/>
      <c r="N40" s="22"/>
      <c r="O40" s="22"/>
      <c r="P40" s="22"/>
    </row>
    <row r="41" spans="1:16" ht="39" customHeight="1" x14ac:dyDescent="0.2">
      <c r="A41" s="22"/>
      <c r="B41" s="35"/>
      <c r="C41" s="1132" t="s">
        <v>548</v>
      </c>
      <c r="D41" s="1132"/>
      <c r="E41" s="1133"/>
      <c r="F41" s="36">
        <v>0.01</v>
      </c>
      <c r="G41" s="37">
        <v>0.04</v>
      </c>
      <c r="H41" s="37">
        <v>0.05</v>
      </c>
      <c r="I41" s="37">
        <v>0.06</v>
      </c>
      <c r="J41" s="38">
        <v>0.06</v>
      </c>
      <c r="K41" s="22"/>
      <c r="L41" s="22"/>
      <c r="M41" s="22"/>
      <c r="N41" s="22"/>
      <c r="O41" s="22"/>
      <c r="P41" s="22"/>
    </row>
    <row r="42" spans="1:16" ht="39" customHeight="1" x14ac:dyDescent="0.2">
      <c r="A42" s="22"/>
      <c r="B42" s="39"/>
      <c r="C42" s="1132" t="s">
        <v>549</v>
      </c>
      <c r="D42" s="1132"/>
      <c r="E42" s="1133"/>
      <c r="F42" s="36" t="s">
        <v>494</v>
      </c>
      <c r="G42" s="37" t="s">
        <v>494</v>
      </c>
      <c r="H42" s="37" t="s">
        <v>494</v>
      </c>
      <c r="I42" s="37" t="s">
        <v>494</v>
      </c>
      <c r="J42" s="38" t="s">
        <v>494</v>
      </c>
      <c r="K42" s="22"/>
      <c r="L42" s="22"/>
      <c r="M42" s="22"/>
      <c r="N42" s="22"/>
      <c r="O42" s="22"/>
      <c r="P42" s="22"/>
    </row>
    <row r="43" spans="1:16" ht="39" customHeight="1" thickBot="1" x14ac:dyDescent="0.25">
      <c r="A43" s="22"/>
      <c r="B43" s="40"/>
      <c r="C43" s="1134" t="s">
        <v>550</v>
      </c>
      <c r="D43" s="1134"/>
      <c r="E43" s="1135"/>
      <c r="F43" s="41">
        <v>0.05</v>
      </c>
      <c r="G43" s="42">
        <v>7.0000000000000007E-2</v>
      </c>
      <c r="H43" s="42">
        <v>0.12</v>
      </c>
      <c r="I43" s="42">
        <v>0.06</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J1PdwKxISQgmFpH7bNhtQCNxPToKYKrHz6SSCWjYzbTiH3NHudlqNjVozVSNFC0GHZA8DQZLo+1ECDmw2YZ7Q==" saltValue="huyk+ZytEkxp70Mm+zRN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532</v>
      </c>
      <c r="L44" s="54" t="s">
        <v>533</v>
      </c>
      <c r="M44" s="54" t="s">
        <v>534</v>
      </c>
      <c r="N44" s="54" t="s">
        <v>535</v>
      </c>
      <c r="O44" s="55" t="s">
        <v>536</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7544</v>
      </c>
      <c r="L45" s="58">
        <v>7989</v>
      </c>
      <c r="M45" s="58">
        <v>8385</v>
      </c>
      <c r="N45" s="58">
        <v>8255</v>
      </c>
      <c r="O45" s="59">
        <v>8145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494</v>
      </c>
      <c r="L46" s="62" t="s">
        <v>494</v>
      </c>
      <c r="M46" s="62" t="s">
        <v>494</v>
      </c>
      <c r="N46" s="62" t="s">
        <v>494</v>
      </c>
      <c r="O46" s="63" t="s">
        <v>494</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494</v>
      </c>
      <c r="L47" s="62" t="s">
        <v>494</v>
      </c>
      <c r="M47" s="62" t="s">
        <v>494</v>
      </c>
      <c r="N47" s="62" t="s">
        <v>494</v>
      </c>
      <c r="O47" s="63" t="s">
        <v>494</v>
      </c>
      <c r="P47" s="46"/>
      <c r="Q47" s="46"/>
      <c r="R47" s="46"/>
      <c r="S47" s="46"/>
      <c r="T47" s="46"/>
      <c r="U47" s="46"/>
    </row>
    <row r="48" spans="1:21" ht="30.75" customHeight="1" x14ac:dyDescent="0.2">
      <c r="A48" s="46"/>
      <c r="B48" s="1140"/>
      <c r="C48" s="1141"/>
      <c r="D48" s="60"/>
      <c r="E48" s="1146" t="s">
        <v>13</v>
      </c>
      <c r="F48" s="1146"/>
      <c r="G48" s="1146"/>
      <c r="H48" s="1146"/>
      <c r="I48" s="1146"/>
      <c r="J48" s="1147"/>
      <c r="K48" s="61">
        <v>3649</v>
      </c>
      <c r="L48" s="62">
        <v>3617</v>
      </c>
      <c r="M48" s="62">
        <v>3499</v>
      </c>
      <c r="N48" s="62">
        <v>3392</v>
      </c>
      <c r="O48" s="63">
        <v>3327</v>
      </c>
      <c r="P48" s="46"/>
      <c r="Q48" s="46"/>
      <c r="R48" s="46"/>
      <c r="S48" s="46"/>
      <c r="T48" s="46"/>
      <c r="U48" s="46"/>
    </row>
    <row r="49" spans="1:21" ht="30.75" customHeight="1" x14ac:dyDescent="0.2">
      <c r="A49" s="46"/>
      <c r="B49" s="1140"/>
      <c r="C49" s="1141"/>
      <c r="D49" s="60"/>
      <c r="E49" s="1146" t="s">
        <v>14</v>
      </c>
      <c r="F49" s="1146"/>
      <c r="G49" s="1146"/>
      <c r="H49" s="1146"/>
      <c r="I49" s="1146"/>
      <c r="J49" s="1147"/>
      <c r="K49" s="61">
        <v>706</v>
      </c>
      <c r="L49" s="62">
        <v>708</v>
      </c>
      <c r="M49" s="62">
        <v>707</v>
      </c>
      <c r="N49" s="62">
        <v>700</v>
      </c>
      <c r="O49" s="63">
        <v>651</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494</v>
      </c>
      <c r="L50" s="62" t="s">
        <v>494</v>
      </c>
      <c r="M50" s="62" t="s">
        <v>494</v>
      </c>
      <c r="N50" s="62">
        <v>53</v>
      </c>
      <c r="O50" s="63">
        <v>91</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494</v>
      </c>
      <c r="L51" s="62" t="s">
        <v>494</v>
      </c>
      <c r="M51" s="62" t="s">
        <v>494</v>
      </c>
      <c r="N51" s="62" t="s">
        <v>494</v>
      </c>
      <c r="O51" s="63" t="s">
        <v>494</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9233</v>
      </c>
      <c r="L52" s="62">
        <v>9229</v>
      </c>
      <c r="M52" s="62">
        <v>9293</v>
      </c>
      <c r="N52" s="62">
        <v>9188</v>
      </c>
      <c r="O52" s="63">
        <v>8959</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2666</v>
      </c>
      <c r="L53" s="67">
        <v>3085</v>
      </c>
      <c r="M53" s="67">
        <v>3298</v>
      </c>
      <c r="N53" s="67">
        <v>3212</v>
      </c>
      <c r="O53" s="68">
        <v>3255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551</v>
      </c>
      <c r="L57" s="79" t="s">
        <v>552</v>
      </c>
      <c r="M57" s="79" t="s">
        <v>553</v>
      </c>
      <c r="N57" s="79" t="s">
        <v>554</v>
      </c>
      <c r="O57" s="80" t="s">
        <v>555</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XIgfZM6n3MowM3mdI1WWWUmBtsOGFYtc202tCN01xzyf5t7PmWZ0TRNSBBEaJAGPrkLam3Lgj6/CDJHuS3FWg==" saltValue="gl6cS9hWjOz3W+FInUekb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532</v>
      </c>
      <c r="J40" s="101" t="s">
        <v>533</v>
      </c>
      <c r="K40" s="101" t="s">
        <v>534</v>
      </c>
      <c r="L40" s="101" t="s">
        <v>535</v>
      </c>
      <c r="M40" s="102" t="s">
        <v>536</v>
      </c>
    </row>
    <row r="41" spans="2:13" ht="27.75" customHeight="1" x14ac:dyDescent="0.2">
      <c r="B41" s="1169" t="s">
        <v>30</v>
      </c>
      <c r="C41" s="1170"/>
      <c r="D41" s="103"/>
      <c r="E41" s="1175" t="s">
        <v>31</v>
      </c>
      <c r="F41" s="1175"/>
      <c r="G41" s="1175"/>
      <c r="H41" s="1176"/>
      <c r="I41" s="330">
        <v>78193</v>
      </c>
      <c r="J41" s="331">
        <v>76641</v>
      </c>
      <c r="K41" s="331">
        <v>72352</v>
      </c>
      <c r="L41" s="331">
        <v>66947</v>
      </c>
      <c r="M41" s="332">
        <v>61173</v>
      </c>
    </row>
    <row r="42" spans="2:13" ht="27.75" customHeight="1" x14ac:dyDescent="0.2">
      <c r="B42" s="1171"/>
      <c r="C42" s="1172"/>
      <c r="D42" s="104"/>
      <c r="E42" s="1177" t="s">
        <v>32</v>
      </c>
      <c r="F42" s="1177"/>
      <c r="G42" s="1177"/>
      <c r="H42" s="1178"/>
      <c r="I42" s="333" t="s">
        <v>494</v>
      </c>
      <c r="J42" s="334" t="s">
        <v>494</v>
      </c>
      <c r="K42" s="334" t="s">
        <v>494</v>
      </c>
      <c r="L42" s="334">
        <v>586</v>
      </c>
      <c r="M42" s="335">
        <v>1017</v>
      </c>
    </row>
    <row r="43" spans="2:13" ht="27.75" customHeight="1" x14ac:dyDescent="0.2">
      <c r="B43" s="1171"/>
      <c r="C43" s="1172"/>
      <c r="D43" s="104"/>
      <c r="E43" s="1177" t="s">
        <v>33</v>
      </c>
      <c r="F43" s="1177"/>
      <c r="G43" s="1177"/>
      <c r="H43" s="1178"/>
      <c r="I43" s="333">
        <v>31811</v>
      </c>
      <c r="J43" s="334">
        <v>29405</v>
      </c>
      <c r="K43" s="334">
        <v>26915</v>
      </c>
      <c r="L43" s="334">
        <v>25898</v>
      </c>
      <c r="M43" s="335">
        <v>25545</v>
      </c>
    </row>
    <row r="44" spans="2:13" ht="27.75" customHeight="1" x14ac:dyDescent="0.2">
      <c r="B44" s="1171"/>
      <c r="C44" s="1172"/>
      <c r="D44" s="104"/>
      <c r="E44" s="1177" t="s">
        <v>34</v>
      </c>
      <c r="F44" s="1177"/>
      <c r="G44" s="1177"/>
      <c r="H44" s="1178"/>
      <c r="I44" s="333">
        <v>7416</v>
      </c>
      <c r="J44" s="334">
        <v>6299</v>
      </c>
      <c r="K44" s="334">
        <v>5701</v>
      </c>
      <c r="L44" s="334">
        <v>4992</v>
      </c>
      <c r="M44" s="335">
        <v>4360</v>
      </c>
    </row>
    <row r="45" spans="2:13" ht="27.75" customHeight="1" x14ac:dyDescent="0.2">
      <c r="B45" s="1171"/>
      <c r="C45" s="1172"/>
      <c r="D45" s="104"/>
      <c r="E45" s="1177" t="s">
        <v>35</v>
      </c>
      <c r="F45" s="1177"/>
      <c r="G45" s="1177"/>
      <c r="H45" s="1178"/>
      <c r="I45" s="333">
        <v>11793</v>
      </c>
      <c r="J45" s="334">
        <v>11620</v>
      </c>
      <c r="K45" s="334">
        <v>11457</v>
      </c>
      <c r="L45" s="334">
        <v>11824</v>
      </c>
      <c r="M45" s="335">
        <v>12096</v>
      </c>
    </row>
    <row r="46" spans="2:13" ht="27.75" customHeight="1" x14ac:dyDescent="0.2">
      <c r="B46" s="1171"/>
      <c r="C46" s="1172"/>
      <c r="D46" s="105"/>
      <c r="E46" s="1177" t="s">
        <v>36</v>
      </c>
      <c r="F46" s="1177"/>
      <c r="G46" s="1177"/>
      <c r="H46" s="1178"/>
      <c r="I46" s="333">
        <v>11</v>
      </c>
      <c r="J46" s="334">
        <v>10</v>
      </c>
      <c r="K46" s="334">
        <v>9</v>
      </c>
      <c r="L46" s="334">
        <v>8</v>
      </c>
      <c r="M46" s="335">
        <v>8</v>
      </c>
    </row>
    <row r="47" spans="2:13" ht="27.75" customHeight="1" x14ac:dyDescent="0.2">
      <c r="B47" s="1171"/>
      <c r="C47" s="1172"/>
      <c r="D47" s="106"/>
      <c r="E47" s="1179" t="s">
        <v>37</v>
      </c>
      <c r="F47" s="1180"/>
      <c r="G47" s="1180"/>
      <c r="H47" s="1181"/>
      <c r="I47" s="333" t="s">
        <v>494</v>
      </c>
      <c r="J47" s="334" t="s">
        <v>494</v>
      </c>
      <c r="K47" s="334" t="s">
        <v>494</v>
      </c>
      <c r="L47" s="334" t="s">
        <v>494</v>
      </c>
      <c r="M47" s="335" t="s">
        <v>494</v>
      </c>
    </row>
    <row r="48" spans="2:13" ht="27.75" customHeight="1" x14ac:dyDescent="0.2">
      <c r="B48" s="1171"/>
      <c r="C48" s="1172"/>
      <c r="D48" s="104"/>
      <c r="E48" s="1177" t="s">
        <v>38</v>
      </c>
      <c r="F48" s="1177"/>
      <c r="G48" s="1177"/>
      <c r="H48" s="1178"/>
      <c r="I48" s="333" t="s">
        <v>494</v>
      </c>
      <c r="J48" s="334" t="s">
        <v>494</v>
      </c>
      <c r="K48" s="334" t="s">
        <v>494</v>
      </c>
      <c r="L48" s="334" t="s">
        <v>494</v>
      </c>
      <c r="M48" s="335" t="s">
        <v>494</v>
      </c>
    </row>
    <row r="49" spans="2:13" ht="27.75" customHeight="1" x14ac:dyDescent="0.2">
      <c r="B49" s="1173"/>
      <c r="C49" s="1174"/>
      <c r="D49" s="104"/>
      <c r="E49" s="1177" t="s">
        <v>39</v>
      </c>
      <c r="F49" s="1177"/>
      <c r="G49" s="1177"/>
      <c r="H49" s="1178"/>
      <c r="I49" s="333" t="s">
        <v>494</v>
      </c>
      <c r="J49" s="334" t="s">
        <v>494</v>
      </c>
      <c r="K49" s="334" t="s">
        <v>494</v>
      </c>
      <c r="L49" s="334" t="s">
        <v>494</v>
      </c>
      <c r="M49" s="335" t="s">
        <v>494</v>
      </c>
    </row>
    <row r="50" spans="2:13" ht="27.75" customHeight="1" x14ac:dyDescent="0.2">
      <c r="B50" s="1182" t="s">
        <v>40</v>
      </c>
      <c r="C50" s="1183"/>
      <c r="D50" s="107"/>
      <c r="E50" s="1177" t="s">
        <v>41</v>
      </c>
      <c r="F50" s="1177"/>
      <c r="G50" s="1177"/>
      <c r="H50" s="1178"/>
      <c r="I50" s="333">
        <v>10522</v>
      </c>
      <c r="J50" s="334">
        <v>14491</v>
      </c>
      <c r="K50" s="334">
        <v>18941</v>
      </c>
      <c r="L50" s="334">
        <v>21653</v>
      </c>
      <c r="M50" s="335">
        <v>25056</v>
      </c>
    </row>
    <row r="51" spans="2:13" ht="27.75" customHeight="1" x14ac:dyDescent="0.2">
      <c r="B51" s="1171"/>
      <c r="C51" s="1172"/>
      <c r="D51" s="104"/>
      <c r="E51" s="1177" t="s">
        <v>42</v>
      </c>
      <c r="F51" s="1177"/>
      <c r="G51" s="1177"/>
      <c r="H51" s="1178"/>
      <c r="I51" s="333">
        <v>16539</v>
      </c>
      <c r="J51" s="334">
        <v>15516</v>
      </c>
      <c r="K51" s="334">
        <v>14537</v>
      </c>
      <c r="L51" s="334">
        <v>13427</v>
      </c>
      <c r="M51" s="335">
        <v>12728</v>
      </c>
    </row>
    <row r="52" spans="2:13" ht="27.75" customHeight="1" x14ac:dyDescent="0.2">
      <c r="B52" s="1173"/>
      <c r="C52" s="1174"/>
      <c r="D52" s="104"/>
      <c r="E52" s="1177" t="s">
        <v>43</v>
      </c>
      <c r="F52" s="1177"/>
      <c r="G52" s="1177"/>
      <c r="H52" s="1178"/>
      <c r="I52" s="333">
        <v>80689</v>
      </c>
      <c r="J52" s="334">
        <v>77914</v>
      </c>
      <c r="K52" s="334">
        <v>73832</v>
      </c>
      <c r="L52" s="334">
        <v>69170</v>
      </c>
      <c r="M52" s="335">
        <v>63831</v>
      </c>
    </row>
    <row r="53" spans="2:13" ht="27.75" customHeight="1" thickBot="1" x14ac:dyDescent="0.25">
      <c r="B53" s="1184" t="s">
        <v>19</v>
      </c>
      <c r="C53" s="1185"/>
      <c r="D53" s="108"/>
      <c r="E53" s="1186" t="s">
        <v>44</v>
      </c>
      <c r="F53" s="1186"/>
      <c r="G53" s="1186"/>
      <c r="H53" s="1187"/>
      <c r="I53" s="336">
        <v>21475</v>
      </c>
      <c r="J53" s="337">
        <v>16055</v>
      </c>
      <c r="K53" s="337">
        <v>9124</v>
      </c>
      <c r="L53" s="337">
        <v>6007</v>
      </c>
      <c r="M53" s="338">
        <v>2583</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w9M7qyPYmVREbOChXiuj0lEdycAWU/jOhmwjAoWOWWmfnmFQ3rGSGRnNUFyLOpKNA6sJSeyQp1PfCX+I+DpMhg==" saltValue="KH1QnesPKXjLjIrE9/Pg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534</v>
      </c>
      <c r="G54" s="117" t="s">
        <v>535</v>
      </c>
      <c r="H54" s="118" t="s">
        <v>536</v>
      </c>
    </row>
    <row r="55" spans="2:8" ht="52.5" customHeight="1" x14ac:dyDescent="0.2">
      <c r="B55" s="119"/>
      <c r="C55" s="1196" t="s">
        <v>46</v>
      </c>
      <c r="D55" s="1196"/>
      <c r="E55" s="1197"/>
      <c r="F55" s="339">
        <v>5373</v>
      </c>
      <c r="G55" s="339">
        <v>6249</v>
      </c>
      <c r="H55" s="340">
        <v>6952</v>
      </c>
    </row>
    <row r="56" spans="2:8" ht="52.5" customHeight="1" x14ac:dyDescent="0.2">
      <c r="B56" s="120"/>
      <c r="C56" s="1198" t="s">
        <v>47</v>
      </c>
      <c r="D56" s="1198"/>
      <c r="E56" s="1199"/>
      <c r="F56" s="341">
        <v>1222</v>
      </c>
      <c r="G56" s="341">
        <v>1222</v>
      </c>
      <c r="H56" s="342">
        <v>1547</v>
      </c>
    </row>
    <row r="57" spans="2:8" ht="53.25" customHeight="1" x14ac:dyDescent="0.2">
      <c r="B57" s="120"/>
      <c r="C57" s="1200" t="s">
        <v>48</v>
      </c>
      <c r="D57" s="1200"/>
      <c r="E57" s="1201"/>
      <c r="F57" s="343">
        <v>8030</v>
      </c>
      <c r="G57" s="343">
        <v>8894</v>
      </c>
      <c r="H57" s="344">
        <v>10753</v>
      </c>
    </row>
    <row r="58" spans="2:8" ht="45.75" customHeight="1" x14ac:dyDescent="0.2">
      <c r="B58" s="121"/>
      <c r="C58" s="1188" t="s">
        <v>582</v>
      </c>
      <c r="D58" s="1189"/>
      <c r="E58" s="1190"/>
      <c r="F58" s="345">
        <v>5175</v>
      </c>
      <c r="G58" s="345">
        <v>6076</v>
      </c>
      <c r="H58" s="346">
        <v>7909</v>
      </c>
    </row>
    <row r="59" spans="2:8" ht="45.75" customHeight="1" x14ac:dyDescent="0.2">
      <c r="B59" s="121"/>
      <c r="C59" s="1188" t="s">
        <v>583</v>
      </c>
      <c r="D59" s="1189"/>
      <c r="E59" s="1190"/>
      <c r="F59" s="345">
        <v>997</v>
      </c>
      <c r="G59" s="345">
        <v>998</v>
      </c>
      <c r="H59" s="346">
        <v>998</v>
      </c>
    </row>
    <row r="60" spans="2:8" ht="45.75" customHeight="1" x14ac:dyDescent="0.2">
      <c r="B60" s="121"/>
      <c r="C60" s="1188" t="s">
        <v>584</v>
      </c>
      <c r="D60" s="1189"/>
      <c r="E60" s="1190"/>
      <c r="F60" s="345">
        <v>742</v>
      </c>
      <c r="G60" s="345">
        <v>644</v>
      </c>
      <c r="H60" s="346">
        <v>613</v>
      </c>
    </row>
    <row r="61" spans="2:8" ht="45.75" customHeight="1" x14ac:dyDescent="0.2">
      <c r="B61" s="121"/>
      <c r="C61" s="1188" t="s">
        <v>585</v>
      </c>
      <c r="D61" s="1189"/>
      <c r="E61" s="1190"/>
      <c r="F61" s="345">
        <v>451</v>
      </c>
      <c r="G61" s="345">
        <v>501</v>
      </c>
      <c r="H61" s="346">
        <v>551</v>
      </c>
    </row>
    <row r="62" spans="2:8" ht="45.75" customHeight="1" thickBot="1" x14ac:dyDescent="0.25">
      <c r="B62" s="122"/>
      <c r="C62" s="1191" t="s">
        <v>586</v>
      </c>
      <c r="D62" s="1192"/>
      <c r="E62" s="1193"/>
      <c r="F62" s="347">
        <v>194</v>
      </c>
      <c r="G62" s="347">
        <v>194</v>
      </c>
      <c r="H62" s="348">
        <v>194</v>
      </c>
    </row>
    <row r="63" spans="2:8" ht="52.5" customHeight="1" thickBot="1" x14ac:dyDescent="0.25">
      <c r="B63" s="123"/>
      <c r="C63" s="1194" t="s">
        <v>49</v>
      </c>
      <c r="D63" s="1194"/>
      <c r="E63" s="1195"/>
      <c r="F63" s="349">
        <v>14625</v>
      </c>
      <c r="G63" s="349">
        <v>16364</v>
      </c>
      <c r="H63" s="350">
        <v>19252</v>
      </c>
    </row>
    <row r="64" spans="2:8" ht="13.2" x14ac:dyDescent="0.2"/>
  </sheetData>
  <sheetProtection algorithmName="SHA-512" hashValue="1msBPz8HieBz1yC55yyyBYRethIQbeNDS8VoeozakiYbk9VFq4b2neOSoDJqSawwaxROeCSyBj0KCTMPjhFjog==" saltValue="9GmB/RkUJBoHn86HEJE8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531</v>
      </c>
      <c r="G2" s="137"/>
      <c r="H2" s="138"/>
    </row>
    <row r="3" spans="1:8" x14ac:dyDescent="0.2">
      <c r="A3" s="134" t="s">
        <v>524</v>
      </c>
      <c r="B3" s="139"/>
      <c r="C3" s="140"/>
      <c r="D3" s="141">
        <v>41428</v>
      </c>
      <c r="E3" s="142"/>
      <c r="F3" s="143">
        <v>52191</v>
      </c>
      <c r="G3" s="144"/>
      <c r="H3" s="145"/>
    </row>
    <row r="4" spans="1:8" x14ac:dyDescent="0.2">
      <c r="A4" s="146"/>
      <c r="B4" s="147"/>
      <c r="C4" s="148"/>
      <c r="D4" s="149">
        <v>22344</v>
      </c>
      <c r="E4" s="150"/>
      <c r="F4" s="151">
        <v>26807</v>
      </c>
      <c r="G4" s="152"/>
      <c r="H4" s="153"/>
    </row>
    <row r="5" spans="1:8" x14ac:dyDescent="0.2">
      <c r="A5" s="134" t="s">
        <v>526</v>
      </c>
      <c r="B5" s="139"/>
      <c r="C5" s="140"/>
      <c r="D5" s="141">
        <v>23358</v>
      </c>
      <c r="E5" s="142"/>
      <c r="F5" s="143">
        <v>48105</v>
      </c>
      <c r="G5" s="144"/>
      <c r="H5" s="145"/>
    </row>
    <row r="6" spans="1:8" x14ac:dyDescent="0.2">
      <c r="A6" s="146"/>
      <c r="B6" s="147"/>
      <c r="C6" s="148"/>
      <c r="D6" s="149">
        <v>14269</v>
      </c>
      <c r="E6" s="150"/>
      <c r="F6" s="151">
        <v>24072</v>
      </c>
      <c r="G6" s="152"/>
      <c r="H6" s="153"/>
    </row>
    <row r="7" spans="1:8" x14ac:dyDescent="0.2">
      <c r="A7" s="134" t="s">
        <v>527</v>
      </c>
      <c r="B7" s="139"/>
      <c r="C7" s="140"/>
      <c r="D7" s="141">
        <v>30509</v>
      </c>
      <c r="E7" s="142"/>
      <c r="F7" s="143">
        <v>47446</v>
      </c>
      <c r="G7" s="144"/>
      <c r="H7" s="145"/>
    </row>
    <row r="8" spans="1:8" x14ac:dyDescent="0.2">
      <c r="A8" s="146"/>
      <c r="B8" s="147"/>
      <c r="C8" s="148"/>
      <c r="D8" s="149">
        <v>12902</v>
      </c>
      <c r="E8" s="150"/>
      <c r="F8" s="151">
        <v>24371</v>
      </c>
      <c r="G8" s="152"/>
      <c r="H8" s="153"/>
    </row>
    <row r="9" spans="1:8" x14ac:dyDescent="0.2">
      <c r="A9" s="134" t="s">
        <v>528</v>
      </c>
      <c r="B9" s="139"/>
      <c r="C9" s="140"/>
      <c r="D9" s="141">
        <v>30815</v>
      </c>
      <c r="E9" s="142"/>
      <c r="F9" s="143">
        <v>48387</v>
      </c>
      <c r="G9" s="144"/>
      <c r="H9" s="145"/>
    </row>
    <row r="10" spans="1:8" x14ac:dyDescent="0.2">
      <c r="A10" s="146"/>
      <c r="B10" s="147"/>
      <c r="C10" s="148"/>
      <c r="D10" s="149">
        <v>13282</v>
      </c>
      <c r="E10" s="150"/>
      <c r="F10" s="151">
        <v>25592</v>
      </c>
      <c r="G10" s="152"/>
      <c r="H10" s="153"/>
    </row>
    <row r="11" spans="1:8" x14ac:dyDescent="0.2">
      <c r="A11" s="134" t="s">
        <v>529</v>
      </c>
      <c r="B11" s="139"/>
      <c r="C11" s="140"/>
      <c r="D11" s="141">
        <v>36362</v>
      </c>
      <c r="E11" s="142"/>
      <c r="F11" s="143">
        <v>49684</v>
      </c>
      <c r="G11" s="144"/>
      <c r="H11" s="145"/>
    </row>
    <row r="12" spans="1:8" x14ac:dyDescent="0.2">
      <c r="A12" s="146"/>
      <c r="B12" s="147"/>
      <c r="C12" s="154"/>
      <c r="D12" s="149">
        <v>14599</v>
      </c>
      <c r="E12" s="150"/>
      <c r="F12" s="151">
        <v>28303</v>
      </c>
      <c r="G12" s="152"/>
      <c r="H12" s="153"/>
    </row>
    <row r="13" spans="1:8" x14ac:dyDescent="0.2">
      <c r="A13" s="134"/>
      <c r="B13" s="139"/>
      <c r="C13" s="140"/>
      <c r="D13" s="141">
        <v>32494</v>
      </c>
      <c r="E13" s="142"/>
      <c r="F13" s="143">
        <v>49163</v>
      </c>
      <c r="G13" s="155"/>
      <c r="H13" s="145"/>
    </row>
    <row r="14" spans="1:8" x14ac:dyDescent="0.2">
      <c r="A14" s="146"/>
      <c r="B14" s="147"/>
      <c r="C14" s="148"/>
      <c r="D14" s="149">
        <v>15479</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3.39</v>
      </c>
      <c r="C19" s="156">
        <f>ROUND(VALUE(SUBSTITUTE(実質収支比率等に係る経年分析!G$48,"▲","-")),2)</f>
        <v>7.97</v>
      </c>
      <c r="D19" s="156">
        <f>ROUND(VALUE(SUBSTITUTE(実質収支比率等に係る経年分析!H$48,"▲","-")),2)</f>
        <v>3.98</v>
      </c>
      <c r="E19" s="156">
        <f>ROUND(VALUE(SUBSTITUTE(実質収支比率等に係る経年分析!I$48,"▲","-")),2)</f>
        <v>3.91</v>
      </c>
      <c r="F19" s="156">
        <f>ROUND(VALUE(SUBSTITUTE(実質収支比率等に係る経年分析!J$48,"▲","-")),2)</f>
        <v>2.57</v>
      </c>
    </row>
    <row r="20" spans="1:11" x14ac:dyDescent="0.2">
      <c r="A20" s="156" t="s">
        <v>53</v>
      </c>
      <c r="B20" s="156">
        <f>ROUND(VALUE(SUBSTITUTE(実質収支比率等に係る経年分析!F$47,"▲","-")),2)</f>
        <v>6.37</v>
      </c>
      <c r="C20" s="156">
        <f>ROUND(VALUE(SUBSTITUTE(実質収支比率等に係る経年分析!G$47,"▲","-")),2)</f>
        <v>7.75</v>
      </c>
      <c r="D20" s="156">
        <f>ROUND(VALUE(SUBSTITUTE(実質収支比率等に係る経年分析!H$47,"▲","-")),2)</f>
        <v>11.98</v>
      </c>
      <c r="E20" s="156">
        <f>ROUND(VALUE(SUBSTITUTE(実質収支比率等に係る経年分析!I$47,"▲","-")),2)</f>
        <v>13.71</v>
      </c>
      <c r="F20" s="156">
        <f>ROUND(VALUE(SUBSTITUTE(実質収支比率等に係る経年分析!J$47,"▲","-")),2)</f>
        <v>14.95</v>
      </c>
    </row>
    <row r="21" spans="1:11" x14ac:dyDescent="0.2">
      <c r="A21" s="156" t="s">
        <v>54</v>
      </c>
      <c r="B21" s="156">
        <f>IF(ISNUMBER(VALUE(SUBSTITUTE(実質収支比率等に係る経年分析!F$49,"▲","-"))),ROUND(VALUE(SUBSTITUTE(実質収支比率等に係る経年分析!F$49,"▲","-")),2),NA())</f>
        <v>2.15</v>
      </c>
      <c r="C21" s="156">
        <f>IF(ISNUMBER(VALUE(SUBSTITUTE(実質収支比率等に係る経年分析!G$49,"▲","-"))),ROUND(VALUE(SUBSTITUTE(実質収支比率等に係る経年分析!G$49,"▲","-")),2),NA())</f>
        <v>4.71</v>
      </c>
      <c r="D21" s="156">
        <f>IF(ISNUMBER(VALUE(SUBSTITUTE(実質収支比率等に係る経年分析!H$49,"▲","-"))),ROUND(VALUE(SUBSTITUTE(実質収支比率等に係る経年分析!H$49,"▲","-")),2),NA())</f>
        <v>-4.17</v>
      </c>
      <c r="E21" s="156">
        <f>IF(ISNUMBER(VALUE(SUBSTITUTE(実質収支比率等に係る経年分析!I$49,"▲","-"))),ROUND(VALUE(SUBSTITUTE(実質収支比率等に係る経年分析!I$49,"▲","-")),2),NA())</f>
        <v>0</v>
      </c>
      <c r="F21" s="156">
        <f>IF(ISNUMBER(VALUE(SUBSTITUTE(実質収支比率等に係る経年分析!J$49,"▲","-"))),ROUND(VALUE(SUBSTITUTE(実質収支比率等に係る経年分析!J$49,"▲","-")),2),NA())</f>
        <v>-1.68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7.0000000000000007E-2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0.06</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簡易水道等事業会計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0.01</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0.05</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0.06</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2">
      <c r="A30" s="157" t="str">
        <f>IF(連結実質赤字比率に係る赤字・黒字の構成分析!C$40="",NA(),連結実質赤字比率に係る赤字・黒字の構成分析!C$40)</f>
        <v>病院事業会計</v>
      </c>
      <c r="B30" s="157">
        <f>IF(ROUND(VALUE(SUBSTITUTE(連結実質赤字比率に係る赤字・黒字の構成分析!F$40,"▲", "-")), 2) &lt; 0, ABS(ROUND(VALUE(SUBSTITUTE(連結実質赤字比率に係る赤字・黒字の構成分析!F$40,"▲", "-")), 2)), NA())</f>
        <v>1.32</v>
      </c>
      <c r="C30" s="157" t="e">
        <f>IF(ROUND(VALUE(SUBSTITUTE(連結実質赤字比率に係る赤字・黒字の構成分析!F$40,"▲", "-")), 2) &gt;= 0, ABS(ROUND(VALUE(SUBSTITUTE(連結実質赤字比率に係る赤字・黒字の構成分析!F$40,"▲", "-")), 2)), NA())</f>
        <v>#N/A</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1.99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0.88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0.18</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1.32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1.72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1.53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0.51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0.32</v>
      </c>
    </row>
    <row r="32" spans="1:11" x14ac:dyDescent="0.2">
      <c r="A32" s="157" t="str">
        <f>IF(連結実質赤字比率に係る赤字・黒字の構成分析!C$38="",NA(),連結実質赤字比率に係る赤字・黒字の構成分析!C$38)</f>
        <v>地方卸売市場事業会計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0.52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0.49</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2.09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0.66</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3.34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3.85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2.56</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5.19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6.05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6.99</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8.16</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9.66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9.66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13.71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9233</v>
      </c>
      <c r="E42" s="158"/>
      <c r="F42" s="158"/>
      <c r="G42" s="158">
        <f>'実質公債費比率（分子）の構造'!L$52</f>
        <v>9229</v>
      </c>
      <c r="H42" s="158"/>
      <c r="I42" s="158"/>
      <c r="J42" s="158">
        <f>'実質公債費比率（分子）の構造'!M$52</f>
        <v>9293</v>
      </c>
      <c r="K42" s="158"/>
      <c r="L42" s="158"/>
      <c r="M42" s="158">
        <f>'実質公債費比率（分子）の構造'!N$52</f>
        <v>9188</v>
      </c>
      <c r="N42" s="158"/>
      <c r="O42" s="158"/>
      <c r="P42" s="158">
        <f>'実質公債費比率（分子）の構造'!O$52</f>
        <v>8959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f>'実質公債費比率（分子）の構造'!N$50</f>
        <v>53</v>
      </c>
      <c r="L44" s="158"/>
      <c r="M44" s="158"/>
      <c r="N44" s="158">
        <f>'実質公債費比率（分子）の構造'!O$50</f>
        <v>91</v>
      </c>
      <c r="O44" s="158"/>
      <c r="P44" s="158"/>
    </row>
    <row r="45" spans="1:16" x14ac:dyDescent="0.2">
      <c r="A45" s="158" t="s">
        <v>63</v>
      </c>
      <c r="B45" s="158">
        <f>'実質公債費比率（分子）の構造'!K$49</f>
        <v>706</v>
      </c>
      <c r="C45" s="158"/>
      <c r="D45" s="158"/>
      <c r="E45" s="158">
        <f>'実質公債費比率（分子）の構造'!L$49</f>
        <v>708</v>
      </c>
      <c r="F45" s="158"/>
      <c r="G45" s="158"/>
      <c r="H45" s="158">
        <f>'実質公債費比率（分子）の構造'!M$49</f>
        <v>707</v>
      </c>
      <c r="I45" s="158"/>
      <c r="J45" s="158"/>
      <c r="K45" s="158">
        <f>'実質公債費比率（分子）の構造'!N$49</f>
        <v>700</v>
      </c>
      <c r="L45" s="158"/>
      <c r="M45" s="158"/>
      <c r="N45" s="158">
        <f>'実質公債費比率（分子）の構造'!O$49</f>
        <v>651</v>
      </c>
      <c r="O45" s="158"/>
      <c r="P45" s="158"/>
    </row>
    <row r="46" spans="1:16" x14ac:dyDescent="0.2">
      <c r="A46" s="158" t="s">
        <v>64</v>
      </c>
      <c r="B46" s="158">
        <f>'実質公債費比率（分子）の構造'!K$48</f>
        <v>3649</v>
      </c>
      <c r="C46" s="158"/>
      <c r="D46" s="158"/>
      <c r="E46" s="158">
        <f>'実質公債費比率（分子）の構造'!L$48</f>
        <v>3617</v>
      </c>
      <c r="F46" s="158"/>
      <c r="G46" s="158"/>
      <c r="H46" s="158">
        <f>'実質公債費比率（分子）の構造'!M$48</f>
        <v>3499</v>
      </c>
      <c r="I46" s="158"/>
      <c r="J46" s="158"/>
      <c r="K46" s="158">
        <f>'実質公債費比率（分子）の構造'!N$48</f>
        <v>3392</v>
      </c>
      <c r="L46" s="158"/>
      <c r="M46" s="158"/>
      <c r="N46" s="158">
        <f>'実質公債費比率（分子）の構造'!O$48</f>
        <v>3327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7544</v>
      </c>
      <c r="C49" s="158"/>
      <c r="D49" s="158"/>
      <c r="E49" s="158">
        <f>'実質公債費比率（分子）の構造'!L$45</f>
        <v>7989</v>
      </c>
      <c r="F49" s="158"/>
      <c r="G49" s="158"/>
      <c r="H49" s="158">
        <f>'実質公債費比率（分子）の構造'!M$45</f>
        <v>8385</v>
      </c>
      <c r="I49" s="158"/>
      <c r="J49" s="158"/>
      <c r="K49" s="158">
        <f>'実質公債費比率（分子）の構造'!N$45</f>
        <v>8255</v>
      </c>
      <c r="L49" s="158"/>
      <c r="M49" s="158"/>
      <c r="N49" s="158">
        <f>'実質公債費比率（分子）の構造'!O$45</f>
        <v>8145</v>
      </c>
      <c r="O49" s="158"/>
      <c r="P49" s="158"/>
    </row>
    <row r="50" spans="1:16" x14ac:dyDescent="0.2">
      <c r="A50" s="158" t="s">
        <v>67</v>
      </c>
      <c r="B50" s="158" t="e">
        <f>NA()</f>
        <v>#N/A</v>
      </c>
      <c r="C50" s="158">
        <f>IF(ISNUMBER('実質公債費比率（分子）の構造'!K$53),'実質公債費比率（分子）の構造'!K$53,NA())</f>
        <v>2666</v>
      </c>
      <c r="D50" s="158" t="e">
        <f>NA()</f>
        <v>#N/A</v>
      </c>
      <c r="E50" s="158" t="e">
        <f>NA()</f>
        <v>#N/A</v>
      </c>
      <c r="F50" s="158">
        <f>IF(ISNUMBER('実質公債費比率（分子）の構造'!L$53),'実質公債費比率（分子）の構造'!L$53,NA())</f>
        <v>3085</v>
      </c>
      <c r="G50" s="158" t="e">
        <f>NA()</f>
        <v>#N/A</v>
      </c>
      <c r="H50" s="158" t="e">
        <f>NA()</f>
        <v>#N/A</v>
      </c>
      <c r="I50" s="158">
        <f>IF(ISNUMBER('実質公債費比率（分子）の構造'!M$53),'実質公債費比率（分子）の構造'!M$53,NA())</f>
        <v>3298</v>
      </c>
      <c r="J50" s="158" t="e">
        <f>NA()</f>
        <v>#N/A</v>
      </c>
      <c r="K50" s="158" t="e">
        <f>NA()</f>
        <v>#N/A</v>
      </c>
      <c r="L50" s="158">
        <f>IF(ISNUMBER('実質公債費比率（分子）の構造'!N$53),'実質公債費比率（分子）の構造'!N$53,NA())</f>
        <v>3212</v>
      </c>
      <c r="M50" s="158" t="e">
        <f>NA()</f>
        <v>#N/A</v>
      </c>
      <c r="N50" s="158" t="e">
        <f>NA()</f>
        <v>#N/A</v>
      </c>
      <c r="O50" s="158">
        <f>IF(ISNUMBER('実質公債費比率（分子）の構造'!O$53),'実質公債費比率（分子）の構造'!O$53,NA())</f>
        <v>3255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80689</v>
      </c>
      <c r="E56" s="157"/>
      <c r="F56" s="157"/>
      <c r="G56" s="157">
        <f>'将来負担比率（分子）の構造'!J$52</f>
        <v>77914</v>
      </c>
      <c r="H56" s="157"/>
      <c r="I56" s="157"/>
      <c r="J56" s="157">
        <f>'将来負担比率（分子）の構造'!K$52</f>
        <v>73832</v>
      </c>
      <c r="K56" s="157"/>
      <c r="L56" s="157"/>
      <c r="M56" s="157">
        <f>'将来負担比率（分子）の構造'!L$52</f>
        <v>69170</v>
      </c>
      <c r="N56" s="157"/>
      <c r="O56" s="157"/>
      <c r="P56" s="157">
        <f>'将来負担比率（分子）の構造'!M$52</f>
        <v>63831</v>
      </c>
    </row>
    <row r="57" spans="1:16" x14ac:dyDescent="0.2">
      <c r="A57" s="157" t="s">
        <v>42</v>
      </c>
      <c r="B57" s="157"/>
      <c r="C57" s="157"/>
      <c r="D57" s="157">
        <f>'将来負担比率（分子）の構造'!I$51</f>
        <v>16539</v>
      </c>
      <c r="E57" s="157"/>
      <c r="F57" s="157"/>
      <c r="G57" s="157">
        <f>'将来負担比率（分子）の構造'!J$51</f>
        <v>15516</v>
      </c>
      <c r="H57" s="157"/>
      <c r="I57" s="157"/>
      <c r="J57" s="157">
        <f>'将来負担比率（分子）の構造'!K$51</f>
        <v>14537</v>
      </c>
      <c r="K57" s="157"/>
      <c r="L57" s="157"/>
      <c r="M57" s="157">
        <f>'将来負担比率（分子）の構造'!L$51</f>
        <v>13427</v>
      </c>
      <c r="N57" s="157"/>
      <c r="O57" s="157"/>
      <c r="P57" s="157">
        <f>'将来負担比率（分子）の構造'!M$51</f>
        <v>12728</v>
      </c>
    </row>
    <row r="58" spans="1:16" x14ac:dyDescent="0.2">
      <c r="A58" s="157" t="s">
        <v>41</v>
      </c>
      <c r="B58" s="157"/>
      <c r="C58" s="157"/>
      <c r="D58" s="157">
        <f>'将来負担比率（分子）の構造'!I$50</f>
        <v>10522</v>
      </c>
      <c r="E58" s="157"/>
      <c r="F58" s="157"/>
      <c r="G58" s="157">
        <f>'将来負担比率（分子）の構造'!J$50</f>
        <v>14491</v>
      </c>
      <c r="H58" s="157"/>
      <c r="I58" s="157"/>
      <c r="J58" s="157">
        <f>'将来負担比率（分子）の構造'!K$50</f>
        <v>18941</v>
      </c>
      <c r="K58" s="157"/>
      <c r="L58" s="157"/>
      <c r="M58" s="157">
        <f>'将来負担比率（分子）の構造'!L$50</f>
        <v>21653</v>
      </c>
      <c r="N58" s="157"/>
      <c r="O58" s="157"/>
      <c r="P58" s="157">
        <f>'将来負担比率（分子）の構造'!M$50</f>
        <v>25056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11</v>
      </c>
      <c r="C61" s="157"/>
      <c r="D61" s="157"/>
      <c r="E61" s="157">
        <f>'将来負担比率（分子）の構造'!J$46</f>
        <v>10</v>
      </c>
      <c r="F61" s="157"/>
      <c r="G61" s="157"/>
      <c r="H61" s="157">
        <f>'将来負担比率（分子）の構造'!K$46</f>
        <v>9</v>
      </c>
      <c r="I61" s="157"/>
      <c r="J61" s="157"/>
      <c r="K61" s="157">
        <f>'将来負担比率（分子）の構造'!L$46</f>
        <v>8</v>
      </c>
      <c r="L61" s="157"/>
      <c r="M61" s="157"/>
      <c r="N61" s="157">
        <f>'将来負担比率（分子）の構造'!M$46</f>
        <v>8</v>
      </c>
      <c r="O61" s="157"/>
      <c r="P61" s="157"/>
    </row>
    <row r="62" spans="1:16" x14ac:dyDescent="0.2">
      <c r="A62" s="157" t="s">
        <v>35</v>
      </c>
      <c r="B62" s="157">
        <f>'将来負担比率（分子）の構造'!I$45</f>
        <v>11793</v>
      </c>
      <c r="C62" s="157"/>
      <c r="D62" s="157"/>
      <c r="E62" s="157">
        <f>'将来負担比率（分子）の構造'!J$45</f>
        <v>11620</v>
      </c>
      <c r="F62" s="157"/>
      <c r="G62" s="157"/>
      <c r="H62" s="157">
        <f>'将来負担比率（分子）の構造'!K$45</f>
        <v>11457</v>
      </c>
      <c r="I62" s="157"/>
      <c r="J62" s="157"/>
      <c r="K62" s="157">
        <f>'将来負担比率（分子）の構造'!L$45</f>
        <v>11824</v>
      </c>
      <c r="L62" s="157"/>
      <c r="M62" s="157"/>
      <c r="N62" s="157">
        <f>'将来負担比率（分子）の構造'!M$45</f>
        <v>12096</v>
      </c>
      <c r="O62" s="157"/>
      <c r="P62" s="157"/>
    </row>
    <row r="63" spans="1:16" x14ac:dyDescent="0.2">
      <c r="A63" s="157" t="s">
        <v>34</v>
      </c>
      <c r="B63" s="157">
        <f>'将来負担比率（分子）の構造'!I$44</f>
        <v>7416</v>
      </c>
      <c r="C63" s="157"/>
      <c r="D63" s="157"/>
      <c r="E63" s="157">
        <f>'将来負担比率（分子）の構造'!J$44</f>
        <v>6299</v>
      </c>
      <c r="F63" s="157"/>
      <c r="G63" s="157"/>
      <c r="H63" s="157">
        <f>'将来負担比率（分子）の構造'!K$44</f>
        <v>5701</v>
      </c>
      <c r="I63" s="157"/>
      <c r="J63" s="157"/>
      <c r="K63" s="157">
        <f>'将来負担比率（分子）の構造'!L$44</f>
        <v>4992</v>
      </c>
      <c r="L63" s="157"/>
      <c r="M63" s="157"/>
      <c r="N63" s="157">
        <f>'将来負担比率（分子）の構造'!M$44</f>
        <v>4360</v>
      </c>
      <c r="O63" s="157"/>
      <c r="P63" s="157"/>
    </row>
    <row r="64" spans="1:16" x14ac:dyDescent="0.2">
      <c r="A64" s="157" t="s">
        <v>33</v>
      </c>
      <c r="B64" s="157">
        <f>'将来負担比率（分子）の構造'!I$43</f>
        <v>31811</v>
      </c>
      <c r="C64" s="157"/>
      <c r="D64" s="157"/>
      <c r="E64" s="157">
        <f>'将来負担比率（分子）の構造'!J$43</f>
        <v>29405</v>
      </c>
      <c r="F64" s="157"/>
      <c r="G64" s="157"/>
      <c r="H64" s="157">
        <f>'将来負担比率（分子）の構造'!K$43</f>
        <v>26915</v>
      </c>
      <c r="I64" s="157"/>
      <c r="J64" s="157"/>
      <c r="K64" s="157">
        <f>'将来負担比率（分子）の構造'!L$43</f>
        <v>25898</v>
      </c>
      <c r="L64" s="157"/>
      <c r="M64" s="157"/>
      <c r="N64" s="157">
        <f>'将来負担比率（分子）の構造'!M$43</f>
        <v>25545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586</v>
      </c>
      <c r="L65" s="157"/>
      <c r="M65" s="157"/>
      <c r="N65" s="157">
        <f>'将来負担比率（分子）の構造'!M$42</f>
        <v>1017</v>
      </c>
      <c r="O65" s="157"/>
      <c r="P65" s="157"/>
    </row>
    <row r="66" spans="1:16" x14ac:dyDescent="0.2">
      <c r="A66" s="157" t="s">
        <v>31</v>
      </c>
      <c r="B66" s="157">
        <f>'将来負担比率（分子）の構造'!I$41</f>
        <v>78193</v>
      </c>
      <c r="C66" s="157"/>
      <c r="D66" s="157"/>
      <c r="E66" s="157">
        <f>'将来負担比率（分子）の構造'!J$41</f>
        <v>76641</v>
      </c>
      <c r="F66" s="157"/>
      <c r="G66" s="157"/>
      <c r="H66" s="157">
        <f>'将来負担比率（分子）の構造'!K$41</f>
        <v>72352</v>
      </c>
      <c r="I66" s="157"/>
      <c r="J66" s="157"/>
      <c r="K66" s="157">
        <f>'将来負担比率（分子）の構造'!L$41</f>
        <v>66947</v>
      </c>
      <c r="L66" s="157"/>
      <c r="M66" s="157"/>
      <c r="N66" s="157">
        <f>'将来負担比率（分子）の構造'!M$41</f>
        <v>61173</v>
      </c>
      <c r="O66" s="157"/>
      <c r="P66" s="157"/>
    </row>
    <row r="67" spans="1:16" x14ac:dyDescent="0.2">
      <c r="A67" s="157" t="s">
        <v>71</v>
      </c>
      <c r="B67" s="157" t="e">
        <f>NA()</f>
        <v>#N/A</v>
      </c>
      <c r="C67" s="157">
        <f>IF(ISNUMBER('将来負担比率（分子）の構造'!I$53), IF('将来負担比率（分子）の構造'!I$53 &lt; 0, 0, '将来負担比率（分子）の構造'!I$53), NA())</f>
        <v>21475</v>
      </c>
      <c r="D67" s="157" t="e">
        <f>NA()</f>
        <v>#N/A</v>
      </c>
      <c r="E67" s="157" t="e">
        <f>NA()</f>
        <v>#N/A</v>
      </c>
      <c r="F67" s="157">
        <f>IF(ISNUMBER('将来負担比率（分子）の構造'!J$53), IF('将来負担比率（分子）の構造'!J$53 &lt; 0, 0, '将来負担比率（分子）の構造'!J$53), NA())</f>
        <v>16055</v>
      </c>
      <c r="G67" s="157" t="e">
        <f>NA()</f>
        <v>#N/A</v>
      </c>
      <c r="H67" s="157" t="e">
        <f>NA()</f>
        <v>#N/A</v>
      </c>
      <c r="I67" s="157">
        <f>IF(ISNUMBER('将来負担比率（分子）の構造'!K$53), IF('将来負担比率（分子）の構造'!K$53 &lt; 0, 0, '将来負担比率（分子）の構造'!K$53), NA())</f>
        <v>9124</v>
      </c>
      <c r="J67" s="157" t="e">
        <f>NA()</f>
        <v>#N/A</v>
      </c>
      <c r="K67" s="157" t="e">
        <f>NA()</f>
        <v>#N/A</v>
      </c>
      <c r="L67" s="157">
        <f>IF(ISNUMBER('将来負担比率（分子）の構造'!L$53), IF('将来負担比率（分子）の構造'!L$53 &lt; 0, 0, '将来負担比率（分子）の構造'!L$53), NA())</f>
        <v>6007</v>
      </c>
      <c r="M67" s="157" t="e">
        <f>NA()</f>
        <v>#N/A</v>
      </c>
      <c r="N67" s="157" t="e">
        <f>NA()</f>
        <v>#N/A</v>
      </c>
      <c r="O67" s="157">
        <f>IF(ISNUMBER('将来負担比率（分子）の構造'!M$53), IF('将来負担比率（分子）の構造'!M$53 &lt; 0, 0, '将来負担比率（分子）の構造'!M$53), NA())</f>
        <v>2583</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5373</v>
      </c>
      <c r="C72" s="161">
        <f>基金残高に係る経年分析!G55</f>
        <v>6249</v>
      </c>
      <c r="D72" s="161">
        <f>基金残高に係る経年分析!H55</f>
        <v>6952</v>
      </c>
    </row>
    <row r="73" spans="1:16" x14ac:dyDescent="0.2">
      <c r="A73" s="160" t="s">
        <v>74</v>
      </c>
      <c r="B73" s="161">
        <f>基金残高に係る経年分析!F56</f>
        <v>1222</v>
      </c>
      <c r="C73" s="161">
        <f>基金残高に係る経年分析!G56</f>
        <v>1222</v>
      </c>
      <c r="D73" s="161">
        <f>基金残高に係る経年分析!H56</f>
        <v>1547</v>
      </c>
    </row>
    <row r="74" spans="1:16" x14ac:dyDescent="0.2">
      <c r="A74" s="160" t="s">
        <v>75</v>
      </c>
      <c r="B74" s="161">
        <f>基金残高に係る経年分析!F57</f>
        <v>8030</v>
      </c>
      <c r="C74" s="161">
        <f>基金残高に係る経年分析!G57</f>
        <v>8894</v>
      </c>
      <c r="D74" s="161">
        <f>基金残高に係る経年分析!H57</f>
        <v>10753</v>
      </c>
    </row>
  </sheetData>
  <sheetProtection algorithmName="SHA-512" hashValue="J3tiElp4I57W30Y0tsDgzTGV/+25EzYI6jfJFsqwE22sIqjgsTRKDTZSNOESF/KfNs4JQpT8RcUpvZQEjNV3Dw==" saltValue="Gboi5ic43EkQSuxdUORz5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29574441</v>
      </c>
      <c r="S5" s="600"/>
      <c r="T5" s="600"/>
      <c r="U5" s="600"/>
      <c r="V5" s="600"/>
      <c r="W5" s="600"/>
      <c r="X5" s="600"/>
      <c r="Y5" s="601"/>
      <c r="Z5" s="602">
        <v>32.5</v>
      </c>
      <c r="AA5" s="602"/>
      <c r="AB5" s="602"/>
      <c r="AC5" s="602"/>
      <c r="AD5" s="603">
        <v>27604416</v>
      </c>
      <c r="AE5" s="603"/>
      <c r="AF5" s="603"/>
      <c r="AG5" s="603"/>
      <c r="AH5" s="603"/>
      <c r="AI5" s="603"/>
      <c r="AJ5" s="603"/>
      <c r="AK5" s="603"/>
      <c r="AL5" s="604">
        <v>58.5</v>
      </c>
      <c r="AM5" s="605"/>
      <c r="AN5" s="605"/>
      <c r="AO5" s="606"/>
      <c r="AP5" s="596" t="s">
        <v>216</v>
      </c>
      <c r="AQ5" s="597"/>
      <c r="AR5" s="597"/>
      <c r="AS5" s="597"/>
      <c r="AT5" s="597"/>
      <c r="AU5" s="597"/>
      <c r="AV5" s="597"/>
      <c r="AW5" s="597"/>
      <c r="AX5" s="597"/>
      <c r="AY5" s="597"/>
      <c r="AZ5" s="597"/>
      <c r="BA5" s="597"/>
      <c r="BB5" s="597"/>
      <c r="BC5" s="597"/>
      <c r="BD5" s="597"/>
      <c r="BE5" s="597"/>
      <c r="BF5" s="598"/>
      <c r="BG5" s="610">
        <v>27557477</v>
      </c>
      <c r="BH5" s="611"/>
      <c r="BI5" s="611"/>
      <c r="BJ5" s="611"/>
      <c r="BK5" s="611"/>
      <c r="BL5" s="611"/>
      <c r="BM5" s="611"/>
      <c r="BN5" s="612"/>
      <c r="BO5" s="613">
        <v>93.2</v>
      </c>
      <c r="BP5" s="613"/>
      <c r="BQ5" s="613"/>
      <c r="BR5" s="613"/>
      <c r="BS5" s="614">
        <v>621766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424559</v>
      </c>
      <c r="S6" s="611"/>
      <c r="T6" s="611"/>
      <c r="U6" s="611"/>
      <c r="V6" s="611"/>
      <c r="W6" s="611"/>
      <c r="X6" s="611"/>
      <c r="Y6" s="612"/>
      <c r="Z6" s="613">
        <v>0.5</v>
      </c>
      <c r="AA6" s="613"/>
      <c r="AB6" s="613"/>
      <c r="AC6" s="613"/>
      <c r="AD6" s="614">
        <v>424559</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27557477</v>
      </c>
      <c r="BH6" s="611"/>
      <c r="BI6" s="611"/>
      <c r="BJ6" s="611"/>
      <c r="BK6" s="611"/>
      <c r="BL6" s="611"/>
      <c r="BM6" s="611"/>
      <c r="BN6" s="612"/>
      <c r="BO6" s="613">
        <v>93.2</v>
      </c>
      <c r="BP6" s="613"/>
      <c r="BQ6" s="613"/>
      <c r="BR6" s="613"/>
      <c r="BS6" s="614">
        <v>621766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528310</v>
      </c>
      <c r="CS6" s="611"/>
      <c r="CT6" s="611"/>
      <c r="CU6" s="611"/>
      <c r="CV6" s="611"/>
      <c r="CW6" s="611"/>
      <c r="CX6" s="611"/>
      <c r="CY6" s="612"/>
      <c r="CZ6" s="604">
        <v>0.6</v>
      </c>
      <c r="DA6" s="605"/>
      <c r="DB6" s="605"/>
      <c r="DC6" s="621"/>
      <c r="DD6" s="619" t="s">
        <v>122</v>
      </c>
      <c r="DE6" s="611"/>
      <c r="DF6" s="611"/>
      <c r="DG6" s="611"/>
      <c r="DH6" s="611"/>
      <c r="DI6" s="611"/>
      <c r="DJ6" s="611"/>
      <c r="DK6" s="611"/>
      <c r="DL6" s="611"/>
      <c r="DM6" s="611"/>
      <c r="DN6" s="611"/>
      <c r="DO6" s="611"/>
      <c r="DP6" s="612"/>
      <c r="DQ6" s="619">
        <v>528299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12620</v>
      </c>
      <c r="S7" s="611"/>
      <c r="T7" s="611"/>
      <c r="U7" s="611"/>
      <c r="V7" s="611"/>
      <c r="W7" s="611"/>
      <c r="X7" s="611"/>
      <c r="Y7" s="612"/>
      <c r="Z7" s="613">
        <v>0</v>
      </c>
      <c r="AA7" s="613"/>
      <c r="AB7" s="613"/>
      <c r="AC7" s="613"/>
      <c r="AD7" s="614">
        <v>12620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13783240</v>
      </c>
      <c r="BH7" s="611"/>
      <c r="BI7" s="611"/>
      <c r="BJ7" s="611"/>
      <c r="BK7" s="611"/>
      <c r="BL7" s="611"/>
      <c r="BM7" s="611"/>
      <c r="BN7" s="612"/>
      <c r="BO7" s="613">
        <v>46.6</v>
      </c>
      <c r="BP7" s="613"/>
      <c r="BQ7" s="613"/>
      <c r="BR7" s="613"/>
      <c r="BS7" s="614">
        <v>621766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15142765</v>
      </c>
      <c r="CS7" s="611"/>
      <c r="CT7" s="611"/>
      <c r="CU7" s="611"/>
      <c r="CV7" s="611"/>
      <c r="CW7" s="611"/>
      <c r="CX7" s="611"/>
      <c r="CY7" s="612"/>
      <c r="CZ7" s="613">
        <v>16.899999999999999</v>
      </c>
      <c r="DA7" s="613"/>
      <c r="DB7" s="613"/>
      <c r="DC7" s="613"/>
      <c r="DD7" s="619">
        <v>327135</v>
      </c>
      <c r="DE7" s="611"/>
      <c r="DF7" s="611"/>
      <c r="DG7" s="611"/>
      <c r="DH7" s="611"/>
      <c r="DI7" s="611"/>
      <c r="DJ7" s="611"/>
      <c r="DK7" s="611"/>
      <c r="DL7" s="611"/>
      <c r="DM7" s="611"/>
      <c r="DN7" s="611"/>
      <c r="DO7" s="611"/>
      <c r="DP7" s="612"/>
      <c r="DQ7" s="619">
        <v>10277938</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227945</v>
      </c>
      <c r="S8" s="611"/>
      <c r="T8" s="611"/>
      <c r="U8" s="611"/>
      <c r="V8" s="611"/>
      <c r="W8" s="611"/>
      <c r="X8" s="611"/>
      <c r="Y8" s="612"/>
      <c r="Z8" s="613">
        <v>0.3</v>
      </c>
      <c r="AA8" s="613"/>
      <c r="AB8" s="613"/>
      <c r="AC8" s="613"/>
      <c r="AD8" s="614">
        <v>227945</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289528</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38368635</v>
      </c>
      <c r="CS8" s="611"/>
      <c r="CT8" s="611"/>
      <c r="CU8" s="611"/>
      <c r="CV8" s="611"/>
      <c r="CW8" s="611"/>
      <c r="CX8" s="611"/>
      <c r="CY8" s="612"/>
      <c r="CZ8" s="613">
        <v>42.9</v>
      </c>
      <c r="DA8" s="613"/>
      <c r="DB8" s="613"/>
      <c r="DC8" s="613"/>
      <c r="DD8" s="619">
        <v>339889</v>
      </c>
      <c r="DE8" s="611"/>
      <c r="DF8" s="611"/>
      <c r="DG8" s="611"/>
      <c r="DH8" s="611"/>
      <c r="DI8" s="611"/>
      <c r="DJ8" s="611"/>
      <c r="DK8" s="611"/>
      <c r="DL8" s="611"/>
      <c r="DM8" s="611"/>
      <c r="DN8" s="611"/>
      <c r="DO8" s="611"/>
      <c r="DP8" s="612"/>
      <c r="DQ8" s="619">
        <v>17195387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316080</v>
      </c>
      <c r="S9" s="611"/>
      <c r="T9" s="611"/>
      <c r="U9" s="611"/>
      <c r="V9" s="611"/>
      <c r="W9" s="611"/>
      <c r="X9" s="611"/>
      <c r="Y9" s="612"/>
      <c r="Z9" s="613">
        <v>0.3</v>
      </c>
      <c r="AA9" s="613"/>
      <c r="AB9" s="613"/>
      <c r="AC9" s="613"/>
      <c r="AD9" s="614">
        <v>316080</v>
      </c>
      <c r="AE9" s="614"/>
      <c r="AF9" s="614"/>
      <c r="AG9" s="614"/>
      <c r="AH9" s="614"/>
      <c r="AI9" s="614"/>
      <c r="AJ9" s="614"/>
      <c r="AK9" s="614"/>
      <c r="AL9" s="615">
        <v>0.7</v>
      </c>
      <c r="AM9" s="616"/>
      <c r="AN9" s="616"/>
      <c r="AO9" s="617"/>
      <c r="AP9" s="607" t="s">
        <v>230</v>
      </c>
      <c r="AQ9" s="608"/>
      <c r="AR9" s="608"/>
      <c r="AS9" s="608"/>
      <c r="AT9" s="608"/>
      <c r="AU9" s="608"/>
      <c r="AV9" s="608"/>
      <c r="AW9" s="608"/>
      <c r="AX9" s="608"/>
      <c r="AY9" s="608"/>
      <c r="AZ9" s="608"/>
      <c r="BA9" s="608"/>
      <c r="BB9" s="608"/>
      <c r="BC9" s="608"/>
      <c r="BD9" s="608"/>
      <c r="BE9" s="608"/>
      <c r="BF9" s="609"/>
      <c r="BG9" s="610">
        <v>10533127</v>
      </c>
      <c r="BH9" s="611"/>
      <c r="BI9" s="611"/>
      <c r="BJ9" s="611"/>
      <c r="BK9" s="611"/>
      <c r="BL9" s="611"/>
      <c r="BM9" s="611"/>
      <c r="BN9" s="612"/>
      <c r="BO9" s="613">
        <v>35.6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6799322</v>
      </c>
      <c r="CS9" s="611"/>
      <c r="CT9" s="611"/>
      <c r="CU9" s="611"/>
      <c r="CV9" s="611"/>
      <c r="CW9" s="611"/>
      <c r="CX9" s="611"/>
      <c r="CY9" s="612"/>
      <c r="CZ9" s="613">
        <v>7.6</v>
      </c>
      <c r="DA9" s="613"/>
      <c r="DB9" s="613"/>
      <c r="DC9" s="613"/>
      <c r="DD9" s="619">
        <v>105839</v>
      </c>
      <c r="DE9" s="611"/>
      <c r="DF9" s="611"/>
      <c r="DG9" s="611"/>
      <c r="DH9" s="611"/>
      <c r="DI9" s="611"/>
      <c r="DJ9" s="611"/>
      <c r="DK9" s="611"/>
      <c r="DL9" s="611"/>
      <c r="DM9" s="611"/>
      <c r="DN9" s="611"/>
      <c r="DO9" s="611"/>
      <c r="DP9" s="612"/>
      <c r="DQ9" s="619">
        <v>4668525</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790395</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183636</v>
      </c>
      <c r="CS10" s="611"/>
      <c r="CT10" s="611"/>
      <c r="CU10" s="611"/>
      <c r="CV10" s="611"/>
      <c r="CW10" s="611"/>
      <c r="CX10" s="611"/>
      <c r="CY10" s="612"/>
      <c r="CZ10" s="613">
        <v>0.2</v>
      </c>
      <c r="DA10" s="613"/>
      <c r="DB10" s="613"/>
      <c r="DC10" s="613"/>
      <c r="DD10" s="619">
        <v>495</v>
      </c>
      <c r="DE10" s="611"/>
      <c r="DF10" s="611"/>
      <c r="DG10" s="611"/>
      <c r="DH10" s="611"/>
      <c r="DI10" s="611"/>
      <c r="DJ10" s="611"/>
      <c r="DK10" s="611"/>
      <c r="DL10" s="611"/>
      <c r="DM10" s="611"/>
      <c r="DN10" s="611"/>
      <c r="DO10" s="611"/>
      <c r="DP10" s="612"/>
      <c r="DQ10" s="619">
        <v>51845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5374494</v>
      </c>
      <c r="S11" s="611"/>
      <c r="T11" s="611"/>
      <c r="U11" s="611"/>
      <c r="V11" s="611"/>
      <c r="W11" s="611"/>
      <c r="X11" s="611"/>
      <c r="Y11" s="612"/>
      <c r="Z11" s="615">
        <v>5.9</v>
      </c>
      <c r="AA11" s="616"/>
      <c r="AB11" s="616"/>
      <c r="AC11" s="622"/>
      <c r="AD11" s="619">
        <v>5374494</v>
      </c>
      <c r="AE11" s="611"/>
      <c r="AF11" s="611"/>
      <c r="AG11" s="611"/>
      <c r="AH11" s="611"/>
      <c r="AI11" s="611"/>
      <c r="AJ11" s="611"/>
      <c r="AK11" s="612"/>
      <c r="AL11" s="615">
        <v>11.4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2170190</v>
      </c>
      <c r="BH11" s="611"/>
      <c r="BI11" s="611"/>
      <c r="BJ11" s="611"/>
      <c r="BK11" s="611"/>
      <c r="BL11" s="611"/>
      <c r="BM11" s="611"/>
      <c r="BN11" s="612"/>
      <c r="BO11" s="613">
        <v>7.3</v>
      </c>
      <c r="BP11" s="613"/>
      <c r="BQ11" s="613"/>
      <c r="BR11" s="613"/>
      <c r="BS11" s="614">
        <v>621766</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842624</v>
      </c>
      <c r="CS11" s="611"/>
      <c r="CT11" s="611"/>
      <c r="CU11" s="611"/>
      <c r="CV11" s="611"/>
      <c r="CW11" s="611"/>
      <c r="CX11" s="611"/>
      <c r="CY11" s="612"/>
      <c r="CZ11" s="613">
        <v>0.9</v>
      </c>
      <c r="DA11" s="613"/>
      <c r="DB11" s="613"/>
      <c r="DC11" s="613"/>
      <c r="DD11" s="619">
        <v>325974</v>
      </c>
      <c r="DE11" s="611"/>
      <c r="DF11" s="611"/>
      <c r="DG11" s="611"/>
      <c r="DH11" s="611"/>
      <c r="DI11" s="611"/>
      <c r="DJ11" s="611"/>
      <c r="DK11" s="611"/>
      <c r="DL11" s="611"/>
      <c r="DM11" s="611"/>
      <c r="DN11" s="611"/>
      <c r="DO11" s="611"/>
      <c r="DP11" s="612"/>
      <c r="DQ11" s="619">
        <v>514025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11750449</v>
      </c>
      <c r="BH12" s="611"/>
      <c r="BI12" s="611"/>
      <c r="BJ12" s="611"/>
      <c r="BK12" s="611"/>
      <c r="BL12" s="611"/>
      <c r="BM12" s="611"/>
      <c r="BN12" s="612"/>
      <c r="BO12" s="613">
        <v>39.700000000000003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1714802</v>
      </c>
      <c r="CS12" s="611"/>
      <c r="CT12" s="611"/>
      <c r="CU12" s="611"/>
      <c r="CV12" s="611"/>
      <c r="CW12" s="611"/>
      <c r="CX12" s="611"/>
      <c r="CY12" s="612"/>
      <c r="CZ12" s="613">
        <v>1.9</v>
      </c>
      <c r="DA12" s="613"/>
      <c r="DB12" s="613"/>
      <c r="DC12" s="613"/>
      <c r="DD12" s="619">
        <v>447903</v>
      </c>
      <c r="DE12" s="611"/>
      <c r="DF12" s="611"/>
      <c r="DG12" s="611"/>
      <c r="DH12" s="611"/>
      <c r="DI12" s="611"/>
      <c r="DJ12" s="611"/>
      <c r="DK12" s="611"/>
      <c r="DL12" s="611"/>
      <c r="DM12" s="611"/>
      <c r="DN12" s="611"/>
      <c r="DO12" s="611"/>
      <c r="DP12" s="612"/>
      <c r="DQ12" s="619">
        <v>758715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11668761</v>
      </c>
      <c r="BH13" s="611"/>
      <c r="BI13" s="611"/>
      <c r="BJ13" s="611"/>
      <c r="BK13" s="611"/>
      <c r="BL13" s="611"/>
      <c r="BM13" s="611"/>
      <c r="BN13" s="612"/>
      <c r="BO13" s="613">
        <v>39.5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7415024</v>
      </c>
      <c r="CS13" s="611"/>
      <c r="CT13" s="611"/>
      <c r="CU13" s="611"/>
      <c r="CV13" s="611"/>
      <c r="CW13" s="611"/>
      <c r="CX13" s="611"/>
      <c r="CY13" s="612"/>
      <c r="CZ13" s="613">
        <v>8.3000000000000007</v>
      </c>
      <c r="DA13" s="613"/>
      <c r="DB13" s="613"/>
      <c r="DC13" s="613"/>
      <c r="DD13" s="619">
        <v>3009534</v>
      </c>
      <c r="DE13" s="611"/>
      <c r="DF13" s="611"/>
      <c r="DG13" s="611"/>
      <c r="DH13" s="611"/>
      <c r="DI13" s="611"/>
      <c r="DJ13" s="611"/>
      <c r="DK13" s="611"/>
      <c r="DL13" s="611"/>
      <c r="DM13" s="611"/>
      <c r="DN13" s="611"/>
      <c r="DO13" s="611"/>
      <c r="DP13" s="612"/>
      <c r="DQ13" s="619">
        <v>4565288</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655417</v>
      </c>
      <c r="BH14" s="611"/>
      <c r="BI14" s="611"/>
      <c r="BJ14" s="611"/>
      <c r="BK14" s="611"/>
      <c r="BL14" s="611"/>
      <c r="BM14" s="611"/>
      <c r="BN14" s="612"/>
      <c r="BO14" s="613">
        <v>2.2000000000000002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2311310</v>
      </c>
      <c r="CS14" s="611"/>
      <c r="CT14" s="611"/>
      <c r="CU14" s="611"/>
      <c r="CV14" s="611"/>
      <c r="CW14" s="611"/>
      <c r="CX14" s="611"/>
      <c r="CY14" s="612"/>
      <c r="CZ14" s="613">
        <v>2.6</v>
      </c>
      <c r="DA14" s="613"/>
      <c r="DB14" s="613"/>
      <c r="DC14" s="613"/>
      <c r="DD14" s="619">
        <v>164481</v>
      </c>
      <c r="DE14" s="611"/>
      <c r="DF14" s="611"/>
      <c r="DG14" s="611"/>
      <c r="DH14" s="611"/>
      <c r="DI14" s="611"/>
      <c r="DJ14" s="611"/>
      <c r="DK14" s="611"/>
      <c r="DL14" s="611"/>
      <c r="DM14" s="611"/>
      <c r="DN14" s="611"/>
      <c r="DO14" s="611"/>
      <c r="DP14" s="612"/>
      <c r="DQ14" s="619">
        <v>2128122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62253</v>
      </c>
      <c r="S15" s="611"/>
      <c r="T15" s="611"/>
      <c r="U15" s="611"/>
      <c r="V15" s="611"/>
      <c r="W15" s="611"/>
      <c r="X15" s="611"/>
      <c r="Y15" s="612"/>
      <c r="Z15" s="613">
        <v>0.1</v>
      </c>
      <c r="AA15" s="613"/>
      <c r="AB15" s="613"/>
      <c r="AC15" s="613"/>
      <c r="AD15" s="614">
        <v>62253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1368371</v>
      </c>
      <c r="BH15" s="611"/>
      <c r="BI15" s="611"/>
      <c r="BJ15" s="611"/>
      <c r="BK15" s="611"/>
      <c r="BL15" s="611"/>
      <c r="BM15" s="611"/>
      <c r="BN15" s="612"/>
      <c r="BO15" s="613">
        <v>4.5999999999999996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8026974</v>
      </c>
      <c r="CS15" s="611"/>
      <c r="CT15" s="611"/>
      <c r="CU15" s="611"/>
      <c r="CV15" s="611"/>
      <c r="CW15" s="611"/>
      <c r="CX15" s="611"/>
      <c r="CY15" s="612"/>
      <c r="CZ15" s="613">
        <v>9</v>
      </c>
      <c r="DA15" s="613"/>
      <c r="DB15" s="613"/>
      <c r="DC15" s="613"/>
      <c r="DD15" s="619">
        <v>1963829</v>
      </c>
      <c r="DE15" s="611"/>
      <c r="DF15" s="611"/>
      <c r="DG15" s="611"/>
      <c r="DH15" s="611"/>
      <c r="DI15" s="611"/>
      <c r="DJ15" s="611"/>
      <c r="DK15" s="611"/>
      <c r="DL15" s="611"/>
      <c r="DM15" s="611"/>
      <c r="DN15" s="611"/>
      <c r="DO15" s="611"/>
      <c r="DP15" s="612"/>
      <c r="DQ15" s="619">
        <v>4000204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610069</v>
      </c>
      <c r="S16" s="611"/>
      <c r="T16" s="611"/>
      <c r="U16" s="611"/>
      <c r="V16" s="611"/>
      <c r="W16" s="611"/>
      <c r="X16" s="611"/>
      <c r="Y16" s="612"/>
      <c r="Z16" s="613">
        <v>0.7</v>
      </c>
      <c r="AA16" s="613"/>
      <c r="AB16" s="613"/>
      <c r="AC16" s="613"/>
      <c r="AD16" s="614">
        <v>610069</v>
      </c>
      <c r="AE16" s="614"/>
      <c r="AF16" s="614"/>
      <c r="AG16" s="614"/>
      <c r="AH16" s="614"/>
      <c r="AI16" s="614"/>
      <c r="AJ16" s="614"/>
      <c r="AK16" s="614"/>
      <c r="AL16" s="615">
        <v>1.3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964318</v>
      </c>
      <c r="S17" s="611"/>
      <c r="T17" s="611"/>
      <c r="U17" s="611"/>
      <c r="V17" s="611"/>
      <c r="W17" s="611"/>
      <c r="X17" s="611"/>
      <c r="Y17" s="612"/>
      <c r="Z17" s="613">
        <v>1.1000000000000001</v>
      </c>
      <c r="AA17" s="613"/>
      <c r="AB17" s="613"/>
      <c r="AC17" s="613"/>
      <c r="AD17" s="614">
        <v>964318</v>
      </c>
      <c r="AE17" s="614"/>
      <c r="AF17" s="614"/>
      <c r="AG17" s="614"/>
      <c r="AH17" s="614"/>
      <c r="AI17" s="614"/>
      <c r="AJ17" s="614"/>
      <c r="AK17" s="614"/>
      <c r="AL17" s="615">
        <v>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8144925</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7872592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161088</v>
      </c>
      <c r="S18" s="611"/>
      <c r="T18" s="611"/>
      <c r="U18" s="611"/>
      <c r="V18" s="611"/>
      <c r="W18" s="611"/>
      <c r="X18" s="611"/>
      <c r="Y18" s="612"/>
      <c r="Z18" s="613">
        <v>0.2</v>
      </c>
      <c r="AA18" s="613"/>
      <c r="AB18" s="613"/>
      <c r="AC18" s="613"/>
      <c r="AD18" s="614">
        <v>161088</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794932</v>
      </c>
      <c r="S19" s="611"/>
      <c r="T19" s="611"/>
      <c r="U19" s="611"/>
      <c r="V19" s="611"/>
      <c r="W19" s="611"/>
      <c r="X19" s="611"/>
      <c r="Y19" s="612"/>
      <c r="Z19" s="613">
        <v>0.9</v>
      </c>
      <c r="AA19" s="613"/>
      <c r="AB19" s="613"/>
      <c r="AC19" s="613"/>
      <c r="AD19" s="614">
        <v>794932</v>
      </c>
      <c r="AE19" s="614"/>
      <c r="AF19" s="614"/>
      <c r="AG19" s="614"/>
      <c r="AH19" s="614"/>
      <c r="AI19" s="614"/>
      <c r="AJ19" s="614"/>
      <c r="AK19" s="614"/>
      <c r="AL19" s="615">
        <v>1.7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2016964</v>
      </c>
      <c r="BH19" s="611"/>
      <c r="BI19" s="611"/>
      <c r="BJ19" s="611"/>
      <c r="BK19" s="611"/>
      <c r="BL19" s="611"/>
      <c r="BM19" s="611"/>
      <c r="BN19" s="612"/>
      <c r="BO19" s="613">
        <v>6.8</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8298</v>
      </c>
      <c r="S20" s="611"/>
      <c r="T20" s="611"/>
      <c r="U20" s="611"/>
      <c r="V20" s="611"/>
      <c r="W20" s="611"/>
      <c r="X20" s="611"/>
      <c r="Y20" s="612"/>
      <c r="Z20" s="613">
        <v>0</v>
      </c>
      <c r="AA20" s="613"/>
      <c r="AB20" s="613"/>
      <c r="AC20" s="613"/>
      <c r="AD20" s="614">
        <v>8298</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2016964</v>
      </c>
      <c r="BH20" s="611"/>
      <c r="BI20" s="611"/>
      <c r="BJ20" s="611"/>
      <c r="BK20" s="611"/>
      <c r="BL20" s="611"/>
      <c r="BM20" s="611"/>
      <c r="BN20" s="612"/>
      <c r="BO20" s="613">
        <v>6.8</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89478327</v>
      </c>
      <c r="CS20" s="611"/>
      <c r="CT20" s="611"/>
      <c r="CU20" s="611"/>
      <c r="CV20" s="611"/>
      <c r="CW20" s="611"/>
      <c r="CX20" s="611"/>
      <c r="CY20" s="612"/>
      <c r="CZ20" s="613">
        <v>100</v>
      </c>
      <c r="DA20" s="613"/>
      <c r="DB20" s="613"/>
      <c r="DC20" s="613"/>
      <c r="DD20" s="619">
        <v>6685079</v>
      </c>
      <c r="DE20" s="611"/>
      <c r="DF20" s="611"/>
      <c r="DG20" s="611"/>
      <c r="DH20" s="611"/>
      <c r="DI20" s="611"/>
      <c r="DJ20" s="611"/>
      <c r="DK20" s="611"/>
      <c r="DL20" s="611"/>
      <c r="DM20" s="611"/>
      <c r="DN20" s="611"/>
      <c r="DO20" s="611"/>
      <c r="DP20" s="612"/>
      <c r="DQ20" s="619">
        <v>52560940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12306519</v>
      </c>
      <c r="S21" s="611"/>
      <c r="T21" s="611"/>
      <c r="U21" s="611"/>
      <c r="V21" s="611"/>
      <c r="W21" s="611"/>
      <c r="X21" s="611"/>
      <c r="Y21" s="612"/>
      <c r="Z21" s="613">
        <v>13.5</v>
      </c>
      <c r="AA21" s="613"/>
      <c r="AB21" s="613"/>
      <c r="AC21" s="613"/>
      <c r="AD21" s="614">
        <v>11572908</v>
      </c>
      <c r="AE21" s="614"/>
      <c r="AF21" s="614"/>
      <c r="AG21" s="614"/>
      <c r="AH21" s="614"/>
      <c r="AI21" s="614"/>
      <c r="AJ21" s="614"/>
      <c r="AK21" s="614"/>
      <c r="AL21" s="615">
        <v>24.5</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46939</v>
      </c>
      <c r="BH21" s="611"/>
      <c r="BI21" s="611"/>
      <c r="BJ21" s="611"/>
      <c r="BK21" s="611"/>
      <c r="BL21" s="611"/>
      <c r="BM21" s="611"/>
      <c r="BN21" s="612"/>
      <c r="BO21" s="613">
        <v>0.2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11572908</v>
      </c>
      <c r="S22" s="611"/>
      <c r="T22" s="611"/>
      <c r="U22" s="611"/>
      <c r="V22" s="611"/>
      <c r="W22" s="611"/>
      <c r="X22" s="611"/>
      <c r="Y22" s="612"/>
      <c r="Z22" s="613">
        <v>12.7</v>
      </c>
      <c r="AA22" s="613"/>
      <c r="AB22" s="613"/>
      <c r="AC22" s="613"/>
      <c r="AD22" s="614">
        <v>11572908</v>
      </c>
      <c r="AE22" s="614"/>
      <c r="AF22" s="614"/>
      <c r="AG22" s="614"/>
      <c r="AH22" s="614"/>
      <c r="AI22" s="614"/>
      <c r="AJ22" s="614"/>
      <c r="AK22" s="614"/>
      <c r="AL22" s="615">
        <v>24.5</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733611</v>
      </c>
      <c r="S23" s="611"/>
      <c r="T23" s="611"/>
      <c r="U23" s="611"/>
      <c r="V23" s="611"/>
      <c r="W23" s="611"/>
      <c r="X23" s="611"/>
      <c r="Y23" s="612"/>
      <c r="Z23" s="613">
        <v>0.8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1970025</v>
      </c>
      <c r="BH23" s="611"/>
      <c r="BI23" s="611"/>
      <c r="BJ23" s="611"/>
      <c r="BK23" s="611"/>
      <c r="BL23" s="611"/>
      <c r="BM23" s="611"/>
      <c r="BN23" s="612"/>
      <c r="BO23" s="613">
        <v>6.7</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46555060</v>
      </c>
      <c r="CS24" s="600"/>
      <c r="CT24" s="600"/>
      <c r="CU24" s="600"/>
      <c r="CV24" s="600"/>
      <c r="CW24" s="600"/>
      <c r="CX24" s="600"/>
      <c r="CY24" s="601"/>
      <c r="CZ24" s="604">
        <v>52</v>
      </c>
      <c r="DA24" s="605"/>
      <c r="DB24" s="605"/>
      <c r="DC24" s="621"/>
      <c r="DD24" s="642">
        <v>26118835</v>
      </c>
      <c r="DE24" s="600"/>
      <c r="DF24" s="600"/>
      <c r="DG24" s="600"/>
      <c r="DH24" s="600"/>
      <c r="DI24" s="600"/>
      <c r="DJ24" s="600"/>
      <c r="DK24" s="601"/>
      <c r="DL24" s="642">
        <v>24385666</v>
      </c>
      <c r="DM24" s="600"/>
      <c r="DN24" s="600"/>
      <c r="DO24" s="600"/>
      <c r="DP24" s="600"/>
      <c r="DQ24" s="600"/>
      <c r="DR24" s="600"/>
      <c r="DS24" s="600"/>
      <c r="DT24" s="600"/>
      <c r="DU24" s="600"/>
      <c r="DV24" s="601"/>
      <c r="DW24" s="604">
        <v>51.3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49873298</v>
      </c>
      <c r="S25" s="611"/>
      <c r="T25" s="611"/>
      <c r="U25" s="611"/>
      <c r="V25" s="611"/>
      <c r="W25" s="611"/>
      <c r="X25" s="611"/>
      <c r="Y25" s="612"/>
      <c r="Z25" s="613">
        <v>54.8</v>
      </c>
      <c r="AA25" s="613"/>
      <c r="AB25" s="613"/>
      <c r="AC25" s="613"/>
      <c r="AD25" s="614">
        <v>47169662</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12291552</v>
      </c>
      <c r="CS25" s="631"/>
      <c r="CT25" s="631"/>
      <c r="CU25" s="631"/>
      <c r="CV25" s="631"/>
      <c r="CW25" s="631"/>
      <c r="CX25" s="631"/>
      <c r="CY25" s="632"/>
      <c r="CZ25" s="615">
        <v>13.7</v>
      </c>
      <c r="DA25" s="643"/>
      <c r="DB25" s="643"/>
      <c r="DC25" s="645"/>
      <c r="DD25" s="619">
        <v>10627209</v>
      </c>
      <c r="DE25" s="631"/>
      <c r="DF25" s="631"/>
      <c r="DG25" s="631"/>
      <c r="DH25" s="631"/>
      <c r="DI25" s="631"/>
      <c r="DJ25" s="631"/>
      <c r="DK25" s="632"/>
      <c r="DL25" s="619">
        <v>10599715</v>
      </c>
      <c r="DM25" s="631"/>
      <c r="DN25" s="631"/>
      <c r="DO25" s="631"/>
      <c r="DP25" s="631"/>
      <c r="DQ25" s="631"/>
      <c r="DR25" s="631"/>
      <c r="DS25" s="631"/>
      <c r="DT25" s="631"/>
      <c r="DU25" s="631"/>
      <c r="DV25" s="632"/>
      <c r="DW25" s="615">
        <v>22.3</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24910</v>
      </c>
      <c r="S26" s="611"/>
      <c r="T26" s="611"/>
      <c r="U26" s="611"/>
      <c r="V26" s="611"/>
      <c r="W26" s="611"/>
      <c r="X26" s="611"/>
      <c r="Y26" s="612"/>
      <c r="Z26" s="613">
        <v>0</v>
      </c>
      <c r="AA26" s="613"/>
      <c r="AB26" s="613"/>
      <c r="AC26" s="613"/>
      <c r="AD26" s="614">
        <v>24910</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6981333</v>
      </c>
      <c r="CS26" s="611"/>
      <c r="CT26" s="611"/>
      <c r="CU26" s="611"/>
      <c r="CV26" s="611"/>
      <c r="CW26" s="611"/>
      <c r="CX26" s="611"/>
      <c r="CY26" s="612"/>
      <c r="CZ26" s="615">
        <v>7.8</v>
      </c>
      <c r="DA26" s="643"/>
      <c r="DB26" s="643"/>
      <c r="DC26" s="645"/>
      <c r="DD26" s="619">
        <v>6325107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273885</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29574441</v>
      </c>
      <c r="BH27" s="611"/>
      <c r="BI27" s="611"/>
      <c r="BJ27" s="611"/>
      <c r="BK27" s="611"/>
      <c r="BL27" s="611"/>
      <c r="BM27" s="611"/>
      <c r="BN27" s="612"/>
      <c r="BO27" s="613">
        <v>100</v>
      </c>
      <c r="BP27" s="613"/>
      <c r="BQ27" s="613"/>
      <c r="BR27" s="613"/>
      <c r="BS27" s="614">
        <v>621766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26118583</v>
      </c>
      <c r="CS27" s="631"/>
      <c r="CT27" s="631"/>
      <c r="CU27" s="631"/>
      <c r="CV27" s="631"/>
      <c r="CW27" s="631"/>
      <c r="CX27" s="631"/>
      <c r="CY27" s="632"/>
      <c r="CZ27" s="615">
        <v>29.2</v>
      </c>
      <c r="DA27" s="643"/>
      <c r="DB27" s="643"/>
      <c r="DC27" s="645"/>
      <c r="DD27" s="619">
        <v>7619034</v>
      </c>
      <c r="DE27" s="631"/>
      <c r="DF27" s="631"/>
      <c r="DG27" s="631"/>
      <c r="DH27" s="631"/>
      <c r="DI27" s="631"/>
      <c r="DJ27" s="631"/>
      <c r="DK27" s="632"/>
      <c r="DL27" s="619">
        <v>5917860</v>
      </c>
      <c r="DM27" s="631"/>
      <c r="DN27" s="631"/>
      <c r="DO27" s="631"/>
      <c r="DP27" s="631"/>
      <c r="DQ27" s="631"/>
      <c r="DR27" s="631"/>
      <c r="DS27" s="631"/>
      <c r="DT27" s="631"/>
      <c r="DU27" s="631"/>
      <c r="DV27" s="632"/>
      <c r="DW27" s="615">
        <v>12.5</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760193</v>
      </c>
      <c r="S28" s="611"/>
      <c r="T28" s="611"/>
      <c r="U28" s="611"/>
      <c r="V28" s="611"/>
      <c r="W28" s="611"/>
      <c r="X28" s="611"/>
      <c r="Y28" s="612"/>
      <c r="Z28" s="613">
        <v>0.8</v>
      </c>
      <c r="AA28" s="613"/>
      <c r="AB28" s="613"/>
      <c r="AC28" s="613"/>
      <c r="AD28" s="614">
        <v>16633</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8144925</v>
      </c>
      <c r="CS28" s="611"/>
      <c r="CT28" s="611"/>
      <c r="CU28" s="611"/>
      <c r="CV28" s="611"/>
      <c r="CW28" s="611"/>
      <c r="CX28" s="611"/>
      <c r="CY28" s="612"/>
      <c r="CZ28" s="615">
        <v>9.1</v>
      </c>
      <c r="DA28" s="643"/>
      <c r="DB28" s="643"/>
      <c r="DC28" s="645"/>
      <c r="DD28" s="619">
        <v>7872592</v>
      </c>
      <c r="DE28" s="611"/>
      <c r="DF28" s="611"/>
      <c r="DG28" s="611"/>
      <c r="DH28" s="611"/>
      <c r="DI28" s="611"/>
      <c r="DJ28" s="611"/>
      <c r="DK28" s="612"/>
      <c r="DL28" s="619">
        <v>7868091</v>
      </c>
      <c r="DM28" s="611"/>
      <c r="DN28" s="611"/>
      <c r="DO28" s="611"/>
      <c r="DP28" s="611"/>
      <c r="DQ28" s="611"/>
      <c r="DR28" s="611"/>
      <c r="DS28" s="611"/>
      <c r="DT28" s="611"/>
      <c r="DU28" s="611"/>
      <c r="DV28" s="612"/>
      <c r="DW28" s="615">
        <v>16.600000000000001</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140424</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8144872</v>
      </c>
      <c r="CS29" s="631"/>
      <c r="CT29" s="631"/>
      <c r="CU29" s="631"/>
      <c r="CV29" s="631"/>
      <c r="CW29" s="631"/>
      <c r="CX29" s="631"/>
      <c r="CY29" s="632"/>
      <c r="CZ29" s="615">
        <v>9.1</v>
      </c>
      <c r="DA29" s="643"/>
      <c r="DB29" s="643"/>
      <c r="DC29" s="645"/>
      <c r="DD29" s="619">
        <v>7872539</v>
      </c>
      <c r="DE29" s="631"/>
      <c r="DF29" s="631"/>
      <c r="DG29" s="631"/>
      <c r="DH29" s="631"/>
      <c r="DI29" s="631"/>
      <c r="DJ29" s="631"/>
      <c r="DK29" s="632"/>
      <c r="DL29" s="619">
        <v>7868038</v>
      </c>
      <c r="DM29" s="631"/>
      <c r="DN29" s="631"/>
      <c r="DO29" s="631"/>
      <c r="DP29" s="631"/>
      <c r="DQ29" s="631"/>
      <c r="DR29" s="631"/>
      <c r="DS29" s="631"/>
      <c r="DT29" s="631"/>
      <c r="DU29" s="631"/>
      <c r="DV29" s="632"/>
      <c r="DW29" s="615">
        <v>16.600000000000001</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18026064</v>
      </c>
      <c r="S30" s="611"/>
      <c r="T30" s="611"/>
      <c r="U30" s="611"/>
      <c r="V30" s="611"/>
      <c r="W30" s="611"/>
      <c r="X30" s="611"/>
      <c r="Y30" s="612"/>
      <c r="Z30" s="613">
        <v>19.8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7924206</v>
      </c>
      <c r="CS30" s="611"/>
      <c r="CT30" s="611"/>
      <c r="CU30" s="611"/>
      <c r="CV30" s="611"/>
      <c r="CW30" s="611"/>
      <c r="CX30" s="611"/>
      <c r="CY30" s="612"/>
      <c r="CZ30" s="615">
        <v>8.9</v>
      </c>
      <c r="DA30" s="643"/>
      <c r="DB30" s="643"/>
      <c r="DC30" s="645"/>
      <c r="DD30" s="619">
        <v>7667575</v>
      </c>
      <c r="DE30" s="611"/>
      <c r="DF30" s="611"/>
      <c r="DG30" s="611"/>
      <c r="DH30" s="611"/>
      <c r="DI30" s="611"/>
      <c r="DJ30" s="611"/>
      <c r="DK30" s="612"/>
      <c r="DL30" s="619">
        <v>7664025</v>
      </c>
      <c r="DM30" s="611"/>
      <c r="DN30" s="611"/>
      <c r="DO30" s="611"/>
      <c r="DP30" s="611"/>
      <c r="DQ30" s="611"/>
      <c r="DR30" s="611"/>
      <c r="DS30" s="611"/>
      <c r="DT30" s="611"/>
      <c r="DU30" s="611"/>
      <c r="DV30" s="612"/>
      <c r="DW30" s="615">
        <v>16.100000000000001</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99.1</v>
      </c>
      <c r="BH31" s="654"/>
      <c r="BI31" s="654"/>
      <c r="BJ31" s="654"/>
      <c r="BK31" s="654"/>
      <c r="BL31" s="654"/>
      <c r="BM31" s="605">
        <v>97</v>
      </c>
      <c r="BN31" s="654"/>
      <c r="BO31" s="654"/>
      <c r="BP31" s="654"/>
      <c r="BQ31" s="655"/>
      <c r="BR31" s="657">
        <v>99.2</v>
      </c>
      <c r="BS31" s="654"/>
      <c r="BT31" s="654"/>
      <c r="BU31" s="654"/>
      <c r="BV31" s="654"/>
      <c r="BW31" s="654"/>
      <c r="BX31" s="605">
        <v>97.2</v>
      </c>
      <c r="BY31" s="654"/>
      <c r="BZ31" s="654"/>
      <c r="CA31" s="654"/>
      <c r="CB31" s="655"/>
      <c r="CD31" s="650"/>
      <c r="CE31" s="651"/>
      <c r="CF31" s="607" t="s">
        <v>300</v>
      </c>
      <c r="CG31" s="608"/>
      <c r="CH31" s="608"/>
      <c r="CI31" s="608"/>
      <c r="CJ31" s="608"/>
      <c r="CK31" s="608"/>
      <c r="CL31" s="608"/>
      <c r="CM31" s="608"/>
      <c r="CN31" s="608"/>
      <c r="CO31" s="608"/>
      <c r="CP31" s="608"/>
      <c r="CQ31" s="609"/>
      <c r="CR31" s="610">
        <v>220666</v>
      </c>
      <c r="CS31" s="631"/>
      <c r="CT31" s="631"/>
      <c r="CU31" s="631"/>
      <c r="CV31" s="631"/>
      <c r="CW31" s="631"/>
      <c r="CX31" s="631"/>
      <c r="CY31" s="632"/>
      <c r="CZ31" s="615">
        <v>0.2</v>
      </c>
      <c r="DA31" s="643"/>
      <c r="DB31" s="643"/>
      <c r="DC31" s="645"/>
      <c r="DD31" s="619">
        <v>204964</v>
      </c>
      <c r="DE31" s="631"/>
      <c r="DF31" s="631"/>
      <c r="DG31" s="631"/>
      <c r="DH31" s="631"/>
      <c r="DI31" s="631"/>
      <c r="DJ31" s="631"/>
      <c r="DK31" s="632"/>
      <c r="DL31" s="619">
        <v>204013</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6752197</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31"/>
      <c r="BI32" s="631"/>
      <c r="BJ32" s="631"/>
      <c r="BK32" s="631"/>
      <c r="BL32" s="631"/>
      <c r="BM32" s="616">
        <v>98.1</v>
      </c>
      <c r="BN32" s="631"/>
      <c r="BO32" s="631"/>
      <c r="BP32" s="631"/>
      <c r="BQ32" s="656"/>
      <c r="BR32" s="667">
        <v>99.3</v>
      </c>
      <c r="BS32" s="631"/>
      <c r="BT32" s="631"/>
      <c r="BU32" s="631"/>
      <c r="BV32" s="631"/>
      <c r="BW32" s="631"/>
      <c r="BX32" s="616">
        <v>98.3</v>
      </c>
      <c r="BY32" s="631"/>
      <c r="BZ32" s="631"/>
      <c r="CA32" s="631"/>
      <c r="CB32" s="656"/>
      <c r="CD32" s="652"/>
      <c r="CE32" s="653"/>
      <c r="CF32" s="607" t="s">
        <v>304</v>
      </c>
      <c r="CG32" s="608"/>
      <c r="CH32" s="608"/>
      <c r="CI32" s="608"/>
      <c r="CJ32" s="608"/>
      <c r="CK32" s="608"/>
      <c r="CL32" s="608"/>
      <c r="CM32" s="608"/>
      <c r="CN32" s="608"/>
      <c r="CO32" s="608"/>
      <c r="CP32" s="608"/>
      <c r="CQ32" s="609"/>
      <c r="CR32" s="610">
        <v>53</v>
      </c>
      <c r="CS32" s="611"/>
      <c r="CT32" s="611"/>
      <c r="CU32" s="611"/>
      <c r="CV32" s="611"/>
      <c r="CW32" s="611"/>
      <c r="CX32" s="611"/>
      <c r="CY32" s="612"/>
      <c r="CZ32" s="615">
        <v>0</v>
      </c>
      <c r="DA32" s="643"/>
      <c r="DB32" s="643"/>
      <c r="DC32" s="645"/>
      <c r="DD32" s="619">
        <v>53</v>
      </c>
      <c r="DE32" s="611"/>
      <c r="DF32" s="611"/>
      <c r="DG32" s="611"/>
      <c r="DH32" s="611"/>
      <c r="DI32" s="611"/>
      <c r="DJ32" s="611"/>
      <c r="DK32" s="612"/>
      <c r="DL32" s="619">
        <v>53</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218123</v>
      </c>
      <c r="S33" s="611"/>
      <c r="T33" s="611"/>
      <c r="U33" s="611"/>
      <c r="V33" s="611"/>
      <c r="W33" s="611"/>
      <c r="X33" s="611"/>
      <c r="Y33" s="612"/>
      <c r="Z33" s="613">
        <v>0.2</v>
      </c>
      <c r="AA33" s="613"/>
      <c r="AB33" s="613"/>
      <c r="AC33" s="613"/>
      <c r="AD33" s="614">
        <v>637</v>
      </c>
      <c r="AE33" s="614"/>
      <c r="AF33" s="614"/>
      <c r="AG33" s="614"/>
      <c r="AH33" s="614"/>
      <c r="AI33" s="614"/>
      <c r="AJ33" s="614"/>
      <c r="AK33" s="614"/>
      <c r="AL33" s="615">
        <v>0</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98.9</v>
      </c>
      <c r="BH33" s="669"/>
      <c r="BI33" s="669"/>
      <c r="BJ33" s="669"/>
      <c r="BK33" s="669"/>
      <c r="BL33" s="669"/>
      <c r="BM33" s="670">
        <v>95.8</v>
      </c>
      <c r="BN33" s="669"/>
      <c r="BO33" s="669"/>
      <c r="BP33" s="669"/>
      <c r="BQ33" s="671"/>
      <c r="BR33" s="668">
        <v>98.9</v>
      </c>
      <c r="BS33" s="669"/>
      <c r="BT33" s="669"/>
      <c r="BU33" s="669"/>
      <c r="BV33" s="669"/>
      <c r="BW33" s="669"/>
      <c r="BX33" s="670">
        <v>95.9</v>
      </c>
      <c r="BY33" s="669"/>
      <c r="BZ33" s="669"/>
      <c r="CA33" s="669"/>
      <c r="CB33" s="671"/>
      <c r="CD33" s="607" t="s">
        <v>307</v>
      </c>
      <c r="CE33" s="608"/>
      <c r="CF33" s="608"/>
      <c r="CG33" s="608"/>
      <c r="CH33" s="608"/>
      <c r="CI33" s="608"/>
      <c r="CJ33" s="608"/>
      <c r="CK33" s="608"/>
      <c r="CL33" s="608"/>
      <c r="CM33" s="608"/>
      <c r="CN33" s="608"/>
      <c r="CO33" s="608"/>
      <c r="CP33" s="608"/>
      <c r="CQ33" s="609"/>
      <c r="CR33" s="610">
        <v>36238188</v>
      </c>
      <c r="CS33" s="631"/>
      <c r="CT33" s="631"/>
      <c r="CU33" s="631"/>
      <c r="CV33" s="631"/>
      <c r="CW33" s="631"/>
      <c r="CX33" s="631"/>
      <c r="CY33" s="632"/>
      <c r="CZ33" s="615">
        <v>40.5</v>
      </c>
      <c r="DA33" s="643"/>
      <c r="DB33" s="643"/>
      <c r="DC33" s="645"/>
      <c r="DD33" s="619">
        <v>25095044</v>
      </c>
      <c r="DE33" s="631"/>
      <c r="DF33" s="631"/>
      <c r="DG33" s="631"/>
      <c r="DH33" s="631"/>
      <c r="DI33" s="631"/>
      <c r="DJ33" s="631"/>
      <c r="DK33" s="632"/>
      <c r="DL33" s="619">
        <v>17961558</v>
      </c>
      <c r="DM33" s="631"/>
      <c r="DN33" s="631"/>
      <c r="DO33" s="631"/>
      <c r="DP33" s="631"/>
      <c r="DQ33" s="631"/>
      <c r="DR33" s="631"/>
      <c r="DS33" s="631"/>
      <c r="DT33" s="631"/>
      <c r="DU33" s="631"/>
      <c r="DV33" s="632"/>
      <c r="DW33" s="615">
        <v>37.799999999999997</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7433417</v>
      </c>
      <c r="S34" s="611"/>
      <c r="T34" s="611"/>
      <c r="U34" s="611"/>
      <c r="V34" s="611"/>
      <c r="W34" s="611"/>
      <c r="X34" s="611"/>
      <c r="Y34" s="612"/>
      <c r="Z34" s="613">
        <v>8.1999999999999993</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11986322</v>
      </c>
      <c r="CS34" s="611"/>
      <c r="CT34" s="611"/>
      <c r="CU34" s="611"/>
      <c r="CV34" s="611"/>
      <c r="CW34" s="611"/>
      <c r="CX34" s="611"/>
      <c r="CY34" s="612"/>
      <c r="CZ34" s="615">
        <v>13.4</v>
      </c>
      <c r="DA34" s="643"/>
      <c r="DB34" s="643"/>
      <c r="DC34" s="645"/>
      <c r="DD34" s="619">
        <v>8309988</v>
      </c>
      <c r="DE34" s="611"/>
      <c r="DF34" s="611"/>
      <c r="DG34" s="611"/>
      <c r="DH34" s="611"/>
      <c r="DI34" s="611"/>
      <c r="DJ34" s="611"/>
      <c r="DK34" s="612"/>
      <c r="DL34" s="619">
        <v>3844404</v>
      </c>
      <c r="DM34" s="611"/>
      <c r="DN34" s="611"/>
      <c r="DO34" s="611"/>
      <c r="DP34" s="611"/>
      <c r="DQ34" s="611"/>
      <c r="DR34" s="611"/>
      <c r="DS34" s="611"/>
      <c r="DT34" s="611"/>
      <c r="DU34" s="611"/>
      <c r="DV34" s="612"/>
      <c r="DW34" s="615">
        <v>8.1</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2287068</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450743</v>
      </c>
      <c r="CS35" s="631"/>
      <c r="CT35" s="631"/>
      <c r="CU35" s="631"/>
      <c r="CV35" s="631"/>
      <c r="CW35" s="631"/>
      <c r="CX35" s="631"/>
      <c r="CY35" s="632"/>
      <c r="CZ35" s="615">
        <v>0.5</v>
      </c>
      <c r="DA35" s="643"/>
      <c r="DB35" s="643"/>
      <c r="DC35" s="645"/>
      <c r="DD35" s="619">
        <v>357570</v>
      </c>
      <c r="DE35" s="631"/>
      <c r="DF35" s="631"/>
      <c r="DG35" s="631"/>
      <c r="DH35" s="631"/>
      <c r="DI35" s="631"/>
      <c r="DJ35" s="631"/>
      <c r="DK35" s="632"/>
      <c r="DL35" s="619">
        <v>338745</v>
      </c>
      <c r="DM35" s="631"/>
      <c r="DN35" s="631"/>
      <c r="DO35" s="631"/>
      <c r="DP35" s="631"/>
      <c r="DQ35" s="631"/>
      <c r="DR35" s="631"/>
      <c r="DS35" s="631"/>
      <c r="DT35" s="631"/>
      <c r="DU35" s="631"/>
      <c r="DV35" s="632"/>
      <c r="DW35" s="615">
        <v>0.7</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1307015</v>
      </c>
      <c r="S36" s="611"/>
      <c r="T36" s="611"/>
      <c r="U36" s="611"/>
      <c r="V36" s="611"/>
      <c r="W36" s="611"/>
      <c r="X36" s="611"/>
      <c r="Y36" s="612"/>
      <c r="Z36" s="613">
        <v>1.4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10604873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150191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13289741</v>
      </c>
      <c r="CS36" s="611"/>
      <c r="CT36" s="611"/>
      <c r="CU36" s="611"/>
      <c r="CV36" s="611"/>
      <c r="CW36" s="611"/>
      <c r="CX36" s="611"/>
      <c r="CY36" s="612"/>
      <c r="CZ36" s="615">
        <v>14.9</v>
      </c>
      <c r="DA36" s="643"/>
      <c r="DB36" s="643"/>
      <c r="DC36" s="645"/>
      <c r="DD36" s="619">
        <v>11647326</v>
      </c>
      <c r="DE36" s="611"/>
      <c r="DF36" s="611"/>
      <c r="DG36" s="611"/>
      <c r="DH36" s="611"/>
      <c r="DI36" s="611"/>
      <c r="DJ36" s="611"/>
      <c r="DK36" s="612"/>
      <c r="DL36" s="619">
        <v>9629557</v>
      </c>
      <c r="DM36" s="611"/>
      <c r="DN36" s="611"/>
      <c r="DO36" s="611"/>
      <c r="DP36" s="611"/>
      <c r="DQ36" s="611"/>
      <c r="DR36" s="611"/>
      <c r="DS36" s="611"/>
      <c r="DT36" s="611"/>
      <c r="DU36" s="611"/>
      <c r="DV36" s="612"/>
      <c r="DW36" s="615">
        <v>20.3</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1841132</v>
      </c>
      <c r="S37" s="611"/>
      <c r="T37" s="611"/>
      <c r="U37" s="611"/>
      <c r="V37" s="611"/>
      <c r="W37" s="611"/>
      <c r="X37" s="611"/>
      <c r="Y37" s="612"/>
      <c r="Z37" s="613">
        <v>2</v>
      </c>
      <c r="AA37" s="613"/>
      <c r="AB37" s="613"/>
      <c r="AC37" s="613"/>
      <c r="AD37" s="614">
        <v>4728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3011480</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-9854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4865744</v>
      </c>
      <c r="CS37" s="631"/>
      <c r="CT37" s="631"/>
      <c r="CU37" s="631"/>
      <c r="CV37" s="631"/>
      <c r="CW37" s="631"/>
      <c r="CX37" s="631"/>
      <c r="CY37" s="632"/>
      <c r="CZ37" s="615">
        <v>5.4</v>
      </c>
      <c r="DA37" s="643"/>
      <c r="DB37" s="643"/>
      <c r="DC37" s="645"/>
      <c r="DD37" s="619">
        <v>4854456</v>
      </c>
      <c r="DE37" s="631"/>
      <c r="DF37" s="631"/>
      <c r="DG37" s="631"/>
      <c r="DH37" s="631"/>
      <c r="DI37" s="631"/>
      <c r="DJ37" s="631"/>
      <c r="DK37" s="632"/>
      <c r="DL37" s="619">
        <v>4759390</v>
      </c>
      <c r="DM37" s="631"/>
      <c r="DN37" s="631"/>
      <c r="DO37" s="631"/>
      <c r="DP37" s="631"/>
      <c r="DQ37" s="631"/>
      <c r="DR37" s="631"/>
      <c r="DS37" s="631"/>
      <c r="DT37" s="631"/>
      <c r="DU37" s="631"/>
      <c r="DV37" s="632"/>
      <c r="DW37" s="615">
        <v>10</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2150300</v>
      </c>
      <c r="S38" s="611"/>
      <c r="T38" s="611"/>
      <c r="U38" s="611"/>
      <c r="V38" s="611"/>
      <c r="W38" s="611"/>
      <c r="X38" s="611"/>
      <c r="Y38" s="612"/>
      <c r="Z38" s="613">
        <v>2.4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1543483</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24742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5861478</v>
      </c>
      <c r="CS38" s="611"/>
      <c r="CT38" s="611"/>
      <c r="CU38" s="611"/>
      <c r="CV38" s="611"/>
      <c r="CW38" s="611"/>
      <c r="CX38" s="611"/>
      <c r="CY38" s="612"/>
      <c r="CZ38" s="615">
        <v>6.6</v>
      </c>
      <c r="DA38" s="643"/>
      <c r="DB38" s="643"/>
      <c r="DC38" s="645"/>
      <c r="DD38" s="619">
        <v>4303691</v>
      </c>
      <c r="DE38" s="611"/>
      <c r="DF38" s="611"/>
      <c r="DG38" s="611"/>
      <c r="DH38" s="611"/>
      <c r="DI38" s="611"/>
      <c r="DJ38" s="611"/>
      <c r="DK38" s="612"/>
      <c r="DL38" s="619">
        <v>4148852</v>
      </c>
      <c r="DM38" s="611"/>
      <c r="DN38" s="611"/>
      <c r="DO38" s="611"/>
      <c r="DP38" s="611"/>
      <c r="DQ38" s="611"/>
      <c r="DR38" s="611"/>
      <c r="DS38" s="611"/>
      <c r="DT38" s="611"/>
      <c r="DU38" s="611"/>
      <c r="DV38" s="612"/>
      <c r="DW38" s="615">
        <v>8.6999999999999993</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88046</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34982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4274931</v>
      </c>
      <c r="CS39" s="631"/>
      <c r="CT39" s="631"/>
      <c r="CU39" s="631"/>
      <c r="CV39" s="631"/>
      <c r="CW39" s="631"/>
      <c r="CX39" s="631"/>
      <c r="CY39" s="632"/>
      <c r="CZ39" s="615">
        <v>4.8</v>
      </c>
      <c r="DA39" s="643"/>
      <c r="DB39" s="643"/>
      <c r="DC39" s="645"/>
      <c r="DD39" s="619">
        <v>476469</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297900</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69313</v>
      </c>
      <c r="BA40" s="611"/>
      <c r="BB40" s="611"/>
      <c r="BC40" s="611"/>
      <c r="BD40" s="631"/>
      <c r="BE40" s="631"/>
      <c r="BF40" s="656"/>
      <c r="BG40" s="660" t="s">
        <v>332</v>
      </c>
      <c r="BH40" s="661"/>
      <c r="BI40" s="661"/>
      <c r="BJ40" s="661"/>
      <c r="BK40" s="661"/>
      <c r="BL40" s="205"/>
      <c r="BM40" s="608" t="s">
        <v>333</v>
      </c>
      <c r="BN40" s="608"/>
      <c r="BO40" s="608"/>
      <c r="BP40" s="608"/>
      <c r="BQ40" s="608"/>
      <c r="BR40" s="608"/>
      <c r="BS40" s="608"/>
      <c r="BT40" s="608"/>
      <c r="BU40" s="609"/>
      <c r="BV40" s="610">
        <v>112</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374973</v>
      </c>
      <c r="CS40" s="611"/>
      <c r="CT40" s="611"/>
      <c r="CU40" s="611"/>
      <c r="CV40" s="611"/>
      <c r="CW40" s="611"/>
      <c r="CX40" s="611"/>
      <c r="CY40" s="612"/>
      <c r="CZ40" s="615">
        <v>0.4</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91088026</v>
      </c>
      <c r="S41" s="683"/>
      <c r="T41" s="683"/>
      <c r="U41" s="683"/>
      <c r="V41" s="683"/>
      <c r="W41" s="683"/>
      <c r="X41" s="683"/>
      <c r="Y41" s="687"/>
      <c r="Z41" s="688">
        <v>100</v>
      </c>
      <c r="AA41" s="688"/>
      <c r="AB41" s="688"/>
      <c r="AC41" s="688"/>
      <c r="AD41" s="689">
        <v>47216570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1692535</v>
      </c>
      <c r="BA41" s="611"/>
      <c r="BB41" s="611"/>
      <c r="BC41" s="611"/>
      <c r="BD41" s="631"/>
      <c r="BE41" s="631"/>
      <c r="BF41" s="656"/>
      <c r="BG41" s="660"/>
      <c r="BH41" s="661"/>
      <c r="BI41" s="661"/>
      <c r="BJ41" s="661"/>
      <c r="BK41" s="661"/>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4200016</v>
      </c>
      <c r="BA42" s="683"/>
      <c r="BB42" s="683"/>
      <c r="BC42" s="683"/>
      <c r="BD42" s="669"/>
      <c r="BE42" s="669"/>
      <c r="BF42" s="671"/>
      <c r="BG42" s="662"/>
      <c r="BH42" s="663"/>
      <c r="BI42" s="663"/>
      <c r="BJ42" s="663"/>
      <c r="BK42" s="663"/>
      <c r="BL42" s="206"/>
      <c r="BM42" s="634" t="s">
        <v>340</v>
      </c>
      <c r="BN42" s="634"/>
      <c r="BO42" s="634"/>
      <c r="BP42" s="634"/>
      <c r="BQ42" s="634"/>
      <c r="BR42" s="634"/>
      <c r="BS42" s="634"/>
      <c r="BT42" s="634"/>
      <c r="BU42" s="635"/>
      <c r="BV42" s="682">
        <v>346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6685079</v>
      </c>
      <c r="CS42" s="631"/>
      <c r="CT42" s="631"/>
      <c r="CU42" s="631"/>
      <c r="CV42" s="631"/>
      <c r="CW42" s="631"/>
      <c r="CX42" s="631"/>
      <c r="CY42" s="632"/>
      <c r="CZ42" s="615">
        <v>7.5</v>
      </c>
      <c r="DA42" s="643"/>
      <c r="DB42" s="643"/>
      <c r="DC42" s="645"/>
      <c r="DD42" s="619">
        <v>1347061</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92745</v>
      </c>
      <c r="CS43" s="631"/>
      <c r="CT43" s="631"/>
      <c r="CU43" s="631"/>
      <c r="CV43" s="631"/>
      <c r="CW43" s="631"/>
      <c r="CX43" s="631"/>
      <c r="CY43" s="632"/>
      <c r="CZ43" s="615">
        <v>0.1</v>
      </c>
      <c r="DA43" s="643"/>
      <c r="DB43" s="643"/>
      <c r="DC43" s="645"/>
      <c r="DD43" s="619">
        <v>92745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6685079</v>
      </c>
      <c r="CS44" s="611"/>
      <c r="CT44" s="611"/>
      <c r="CU44" s="611"/>
      <c r="CV44" s="611"/>
      <c r="CW44" s="611"/>
      <c r="CX44" s="611"/>
      <c r="CY44" s="612"/>
      <c r="CZ44" s="615">
        <v>7.5</v>
      </c>
      <c r="DA44" s="616"/>
      <c r="DB44" s="616"/>
      <c r="DC44" s="622"/>
      <c r="DD44" s="619">
        <v>1347061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3847789</v>
      </c>
      <c r="CS45" s="631"/>
      <c r="CT45" s="631"/>
      <c r="CU45" s="631"/>
      <c r="CV45" s="631"/>
      <c r="CW45" s="631"/>
      <c r="CX45" s="631"/>
      <c r="CY45" s="632"/>
      <c r="CZ45" s="615">
        <v>4.3</v>
      </c>
      <c r="DA45" s="643"/>
      <c r="DB45" s="643"/>
      <c r="DC45" s="645"/>
      <c r="DD45" s="619">
        <v>235602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2683980</v>
      </c>
      <c r="CS46" s="611"/>
      <c r="CT46" s="611"/>
      <c r="CU46" s="611"/>
      <c r="CV46" s="611"/>
      <c r="CW46" s="611"/>
      <c r="CX46" s="611"/>
      <c r="CY46" s="612"/>
      <c r="CZ46" s="615">
        <v>3</v>
      </c>
      <c r="DA46" s="616"/>
      <c r="DB46" s="616"/>
      <c r="DC46" s="622"/>
      <c r="DD46" s="619">
        <v>1103241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89478327</v>
      </c>
      <c r="CS49" s="669"/>
      <c r="CT49" s="669"/>
      <c r="CU49" s="669"/>
      <c r="CV49" s="669"/>
      <c r="CW49" s="669"/>
      <c r="CX49" s="669"/>
      <c r="CY49" s="698"/>
      <c r="CZ49" s="690">
        <v>100</v>
      </c>
      <c r="DA49" s="699"/>
      <c r="DB49" s="699"/>
      <c r="DC49" s="700"/>
      <c r="DD49" s="701">
        <v>52560940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C4IsLc6greFLlMh1yF3XQREsN6kTOvTMc71H1uuyANYVEjvrtIB8AEZycuPtDu811bTr1PWVISY31V7k0w2gw==" saltValue="9CdMTzjbHDPKJFAtpAyrI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91645</v>
      </c>
      <c r="R7" s="740"/>
      <c r="S7" s="740"/>
      <c r="T7" s="740"/>
      <c r="U7" s="740"/>
      <c r="V7" s="740">
        <v>90039</v>
      </c>
      <c r="W7" s="740"/>
      <c r="X7" s="740"/>
      <c r="Y7" s="740"/>
      <c r="Z7" s="740"/>
      <c r="AA7" s="740">
        <v>1606</v>
      </c>
      <c r="AB7" s="740"/>
      <c r="AC7" s="740"/>
      <c r="AD7" s="740"/>
      <c r="AE7" s="741"/>
      <c r="AF7" s="742">
        <v>1191</v>
      </c>
      <c r="AG7" s="743"/>
      <c r="AH7" s="743"/>
      <c r="AI7" s="743"/>
      <c r="AJ7" s="744"/>
      <c r="AK7" s="745">
        <v>2297</v>
      </c>
      <c r="AL7" s="746"/>
      <c r="AM7" s="746"/>
      <c r="AN7" s="746"/>
      <c r="AO7" s="746"/>
      <c r="AP7" s="746">
        <v>61154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578</v>
      </c>
      <c r="BT7" s="734"/>
      <c r="BU7" s="734"/>
      <c r="BV7" s="734"/>
      <c r="BW7" s="734"/>
      <c r="BX7" s="734"/>
      <c r="BY7" s="734"/>
      <c r="BZ7" s="734"/>
      <c r="CA7" s="734"/>
      <c r="CB7" s="734"/>
      <c r="CC7" s="734"/>
      <c r="CD7" s="734"/>
      <c r="CE7" s="734"/>
      <c r="CF7" s="734"/>
      <c r="CG7" s="749"/>
      <c r="CH7" s="730">
        <v>0</v>
      </c>
      <c r="CI7" s="731"/>
      <c r="CJ7" s="731"/>
      <c r="CK7" s="731"/>
      <c r="CL7" s="732"/>
      <c r="CM7" s="730">
        <v>195</v>
      </c>
      <c r="CN7" s="731"/>
      <c r="CO7" s="731"/>
      <c r="CP7" s="731"/>
      <c r="CQ7" s="732"/>
      <c r="CR7" s="730">
        <v>149</v>
      </c>
      <c r="CS7" s="731"/>
      <c r="CT7" s="731"/>
      <c r="CU7" s="731"/>
      <c r="CV7" s="732"/>
      <c r="CW7" s="730">
        <v>33</v>
      </c>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t="s">
        <v>375</v>
      </c>
      <c r="C8" s="768"/>
      <c r="D8" s="768"/>
      <c r="E8" s="768"/>
      <c r="F8" s="768"/>
      <c r="G8" s="768"/>
      <c r="H8" s="768"/>
      <c r="I8" s="768"/>
      <c r="J8" s="768"/>
      <c r="K8" s="768"/>
      <c r="L8" s="768"/>
      <c r="M8" s="768"/>
      <c r="N8" s="768"/>
      <c r="O8" s="768"/>
      <c r="P8" s="769"/>
      <c r="Q8" s="770">
        <v>18</v>
      </c>
      <c r="R8" s="771"/>
      <c r="S8" s="771"/>
      <c r="T8" s="771"/>
      <c r="U8" s="771"/>
      <c r="V8" s="771">
        <v>18</v>
      </c>
      <c r="W8" s="771"/>
      <c r="X8" s="771"/>
      <c r="Y8" s="771"/>
      <c r="Z8" s="771"/>
      <c r="AA8" s="771" t="s">
        <v>556</v>
      </c>
      <c r="AB8" s="771"/>
      <c r="AC8" s="771"/>
      <c r="AD8" s="771"/>
      <c r="AE8" s="772"/>
      <c r="AF8" s="773" t="s">
        <v>122</v>
      </c>
      <c r="AG8" s="774"/>
      <c r="AH8" s="774"/>
      <c r="AI8" s="774"/>
      <c r="AJ8" s="775"/>
      <c r="AK8" s="756">
        <v>10</v>
      </c>
      <c r="AL8" s="757"/>
      <c r="AM8" s="757"/>
      <c r="AN8" s="757"/>
      <c r="AO8" s="757"/>
      <c r="AP8" s="757">
        <v>18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579</v>
      </c>
      <c r="BT8" s="761"/>
      <c r="BU8" s="761"/>
      <c r="BV8" s="761"/>
      <c r="BW8" s="761"/>
      <c r="BX8" s="761"/>
      <c r="BY8" s="761"/>
      <c r="BZ8" s="761"/>
      <c r="CA8" s="761"/>
      <c r="CB8" s="761"/>
      <c r="CC8" s="761"/>
      <c r="CD8" s="761"/>
      <c r="CE8" s="761"/>
      <c r="CF8" s="761"/>
      <c r="CG8" s="762"/>
      <c r="CH8" s="763">
        <v>-2</v>
      </c>
      <c r="CI8" s="764"/>
      <c r="CJ8" s="764"/>
      <c r="CK8" s="764"/>
      <c r="CL8" s="765"/>
      <c r="CM8" s="763">
        <v>70</v>
      </c>
      <c r="CN8" s="764"/>
      <c r="CO8" s="764"/>
      <c r="CP8" s="764"/>
      <c r="CQ8" s="765"/>
      <c r="CR8" s="763">
        <v>40</v>
      </c>
      <c r="CS8" s="764"/>
      <c r="CT8" s="764"/>
      <c r="CU8" s="764"/>
      <c r="CV8" s="765"/>
      <c r="CW8" s="763">
        <v>10</v>
      </c>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t="s">
        <v>376</v>
      </c>
      <c r="C9" s="768"/>
      <c r="D9" s="768"/>
      <c r="E9" s="768"/>
      <c r="F9" s="768"/>
      <c r="G9" s="768"/>
      <c r="H9" s="768"/>
      <c r="I9" s="768"/>
      <c r="J9" s="768"/>
      <c r="K9" s="768"/>
      <c r="L9" s="768"/>
      <c r="M9" s="768"/>
      <c r="N9" s="768"/>
      <c r="O9" s="768"/>
      <c r="P9" s="769"/>
      <c r="Q9" s="770">
        <v>33</v>
      </c>
      <c r="R9" s="771"/>
      <c r="S9" s="771"/>
      <c r="T9" s="771"/>
      <c r="U9" s="771"/>
      <c r="V9" s="771">
        <v>29</v>
      </c>
      <c r="W9" s="771"/>
      <c r="X9" s="771"/>
      <c r="Y9" s="771"/>
      <c r="Z9" s="771"/>
      <c r="AA9" s="771">
        <v>4</v>
      </c>
      <c r="AB9" s="771"/>
      <c r="AC9" s="771"/>
      <c r="AD9" s="771"/>
      <c r="AE9" s="772"/>
      <c r="AF9" s="773">
        <v>4</v>
      </c>
      <c r="AG9" s="774"/>
      <c r="AH9" s="774"/>
      <c r="AI9" s="774"/>
      <c r="AJ9" s="775"/>
      <c r="AK9" s="756">
        <v>0</v>
      </c>
      <c r="AL9" s="757"/>
      <c r="AM9" s="757"/>
      <c r="AN9" s="757"/>
      <c r="AO9" s="757"/>
      <c r="AP9" s="757">
        <v>1</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580</v>
      </c>
      <c r="BT9" s="761"/>
      <c r="BU9" s="761"/>
      <c r="BV9" s="761"/>
      <c r="BW9" s="761"/>
      <c r="BX9" s="761"/>
      <c r="BY9" s="761"/>
      <c r="BZ9" s="761"/>
      <c r="CA9" s="761"/>
      <c r="CB9" s="761"/>
      <c r="CC9" s="761"/>
      <c r="CD9" s="761"/>
      <c r="CE9" s="761"/>
      <c r="CF9" s="761"/>
      <c r="CG9" s="762"/>
      <c r="CH9" s="763">
        <v>0</v>
      </c>
      <c r="CI9" s="764"/>
      <c r="CJ9" s="764"/>
      <c r="CK9" s="764"/>
      <c r="CL9" s="765"/>
      <c r="CM9" s="763">
        <v>75</v>
      </c>
      <c r="CN9" s="764"/>
      <c r="CO9" s="764"/>
      <c r="CP9" s="764"/>
      <c r="CQ9" s="765"/>
      <c r="CR9" s="763">
        <v>5</v>
      </c>
      <c r="CS9" s="764"/>
      <c r="CT9" s="764"/>
      <c r="CU9" s="764"/>
      <c r="CV9" s="765"/>
      <c r="CW9" s="763" t="s">
        <v>581</v>
      </c>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378</v>
      </c>
      <c r="B23" s="776" t="s">
        <v>379</v>
      </c>
      <c r="C23" s="777"/>
      <c r="D23" s="777"/>
      <c r="E23" s="777"/>
      <c r="F23" s="777"/>
      <c r="G23" s="777"/>
      <c r="H23" s="777"/>
      <c r="I23" s="777"/>
      <c r="J23" s="777"/>
      <c r="K23" s="777"/>
      <c r="L23" s="777"/>
      <c r="M23" s="777"/>
      <c r="N23" s="777"/>
      <c r="O23" s="777"/>
      <c r="P23" s="778"/>
      <c r="Q23" s="779">
        <v>91696</v>
      </c>
      <c r="R23" s="780"/>
      <c r="S23" s="780"/>
      <c r="T23" s="780"/>
      <c r="U23" s="780"/>
      <c r="V23" s="780">
        <v>90086</v>
      </c>
      <c r="W23" s="780"/>
      <c r="X23" s="780"/>
      <c r="Y23" s="780"/>
      <c r="Z23" s="780"/>
      <c r="AA23" s="780">
        <v>1610</v>
      </c>
      <c r="AB23" s="780"/>
      <c r="AC23" s="780"/>
      <c r="AD23" s="780"/>
      <c r="AE23" s="781"/>
      <c r="AF23" s="782">
        <v>1195</v>
      </c>
      <c r="AG23" s="780"/>
      <c r="AH23" s="780"/>
      <c r="AI23" s="780"/>
      <c r="AJ23" s="783"/>
      <c r="AK23" s="784"/>
      <c r="AL23" s="785"/>
      <c r="AM23" s="785"/>
      <c r="AN23" s="785"/>
      <c r="AO23" s="785"/>
      <c r="AP23" s="780">
        <v>61173</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390</v>
      </c>
      <c r="C28" s="737"/>
      <c r="D28" s="737"/>
      <c r="E28" s="737"/>
      <c r="F28" s="737"/>
      <c r="G28" s="737"/>
      <c r="H28" s="737"/>
      <c r="I28" s="737"/>
      <c r="J28" s="737"/>
      <c r="K28" s="737"/>
      <c r="L28" s="737"/>
      <c r="M28" s="737"/>
      <c r="N28" s="737"/>
      <c r="O28" s="737"/>
      <c r="P28" s="738"/>
      <c r="Q28" s="809">
        <v>18074</v>
      </c>
      <c r="R28" s="810"/>
      <c r="S28" s="810"/>
      <c r="T28" s="810"/>
      <c r="U28" s="810"/>
      <c r="V28" s="810">
        <v>17924</v>
      </c>
      <c r="W28" s="810"/>
      <c r="X28" s="810"/>
      <c r="Y28" s="810"/>
      <c r="Z28" s="810"/>
      <c r="AA28" s="810">
        <v>150</v>
      </c>
      <c r="AB28" s="810"/>
      <c r="AC28" s="810"/>
      <c r="AD28" s="810"/>
      <c r="AE28" s="811"/>
      <c r="AF28" s="812">
        <v>150</v>
      </c>
      <c r="AG28" s="810"/>
      <c r="AH28" s="810"/>
      <c r="AI28" s="810"/>
      <c r="AJ28" s="813"/>
      <c r="AK28" s="814">
        <v>1694</v>
      </c>
      <c r="AL28" s="815"/>
      <c r="AM28" s="815"/>
      <c r="AN28" s="815"/>
      <c r="AO28" s="815"/>
      <c r="AP28" s="815" t="s">
        <v>494</v>
      </c>
      <c r="AQ28" s="815"/>
      <c r="AR28" s="815"/>
      <c r="AS28" s="815"/>
      <c r="AT28" s="815"/>
      <c r="AU28" s="815" t="s">
        <v>494</v>
      </c>
      <c r="AV28" s="815"/>
      <c r="AW28" s="815"/>
      <c r="AX28" s="815"/>
      <c r="AY28" s="815"/>
      <c r="AZ28" s="816" t="s">
        <v>494</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391</v>
      </c>
      <c r="C29" s="768"/>
      <c r="D29" s="768"/>
      <c r="E29" s="768"/>
      <c r="F29" s="768"/>
      <c r="G29" s="768"/>
      <c r="H29" s="768"/>
      <c r="I29" s="768"/>
      <c r="J29" s="768"/>
      <c r="K29" s="768"/>
      <c r="L29" s="768"/>
      <c r="M29" s="768"/>
      <c r="N29" s="768"/>
      <c r="O29" s="768"/>
      <c r="P29" s="769"/>
      <c r="Q29" s="770">
        <v>22760</v>
      </c>
      <c r="R29" s="771"/>
      <c r="S29" s="771"/>
      <c r="T29" s="771"/>
      <c r="U29" s="771"/>
      <c r="V29" s="771">
        <v>22452</v>
      </c>
      <c r="W29" s="771"/>
      <c r="X29" s="771"/>
      <c r="Y29" s="771"/>
      <c r="Z29" s="771"/>
      <c r="AA29" s="771">
        <v>308</v>
      </c>
      <c r="AB29" s="771"/>
      <c r="AC29" s="771"/>
      <c r="AD29" s="771"/>
      <c r="AE29" s="772"/>
      <c r="AF29" s="773">
        <v>308</v>
      </c>
      <c r="AG29" s="774"/>
      <c r="AH29" s="774"/>
      <c r="AI29" s="774"/>
      <c r="AJ29" s="775"/>
      <c r="AK29" s="821">
        <v>3278</v>
      </c>
      <c r="AL29" s="817"/>
      <c r="AM29" s="817"/>
      <c r="AN29" s="817"/>
      <c r="AO29" s="817"/>
      <c r="AP29" s="817" t="s">
        <v>494</v>
      </c>
      <c r="AQ29" s="817"/>
      <c r="AR29" s="817"/>
      <c r="AS29" s="817"/>
      <c r="AT29" s="817"/>
      <c r="AU29" s="817" t="s">
        <v>494</v>
      </c>
      <c r="AV29" s="817"/>
      <c r="AW29" s="817"/>
      <c r="AX29" s="817"/>
      <c r="AY29" s="817"/>
      <c r="AZ29" s="818" t="s">
        <v>494</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392</v>
      </c>
      <c r="C30" s="768"/>
      <c r="D30" s="768"/>
      <c r="E30" s="768"/>
      <c r="F30" s="768"/>
      <c r="G30" s="768"/>
      <c r="H30" s="768"/>
      <c r="I30" s="768"/>
      <c r="J30" s="768"/>
      <c r="K30" s="768"/>
      <c r="L30" s="768"/>
      <c r="M30" s="768"/>
      <c r="N30" s="768"/>
      <c r="O30" s="768"/>
      <c r="P30" s="769"/>
      <c r="Q30" s="770">
        <v>3676</v>
      </c>
      <c r="R30" s="771"/>
      <c r="S30" s="771"/>
      <c r="T30" s="771"/>
      <c r="U30" s="771"/>
      <c r="V30" s="771">
        <v>3668</v>
      </c>
      <c r="W30" s="771"/>
      <c r="X30" s="771"/>
      <c r="Y30" s="771"/>
      <c r="Z30" s="771"/>
      <c r="AA30" s="771">
        <v>8</v>
      </c>
      <c r="AB30" s="771"/>
      <c r="AC30" s="771"/>
      <c r="AD30" s="771"/>
      <c r="AE30" s="772"/>
      <c r="AF30" s="773">
        <v>8</v>
      </c>
      <c r="AG30" s="774"/>
      <c r="AH30" s="774"/>
      <c r="AI30" s="774"/>
      <c r="AJ30" s="775"/>
      <c r="AK30" s="821">
        <v>776</v>
      </c>
      <c r="AL30" s="817"/>
      <c r="AM30" s="817"/>
      <c r="AN30" s="817"/>
      <c r="AO30" s="817"/>
      <c r="AP30" s="817" t="s">
        <v>494</v>
      </c>
      <c r="AQ30" s="817"/>
      <c r="AR30" s="817"/>
      <c r="AS30" s="817"/>
      <c r="AT30" s="817"/>
      <c r="AU30" s="817" t="s">
        <v>494</v>
      </c>
      <c r="AV30" s="817"/>
      <c r="AW30" s="817"/>
      <c r="AX30" s="817"/>
      <c r="AY30" s="817"/>
      <c r="AZ30" s="818" t="s">
        <v>494</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393</v>
      </c>
      <c r="C31" s="768"/>
      <c r="D31" s="768"/>
      <c r="E31" s="768"/>
      <c r="F31" s="768"/>
      <c r="G31" s="768"/>
      <c r="H31" s="768"/>
      <c r="I31" s="768"/>
      <c r="J31" s="768"/>
      <c r="K31" s="768"/>
      <c r="L31" s="768"/>
      <c r="M31" s="768"/>
      <c r="N31" s="768"/>
      <c r="O31" s="768"/>
      <c r="P31" s="769"/>
      <c r="Q31" s="770">
        <v>34</v>
      </c>
      <c r="R31" s="771"/>
      <c r="S31" s="771"/>
      <c r="T31" s="771"/>
      <c r="U31" s="771"/>
      <c r="V31" s="771">
        <v>34</v>
      </c>
      <c r="W31" s="771"/>
      <c r="X31" s="771"/>
      <c r="Y31" s="771"/>
      <c r="Z31" s="771"/>
      <c r="AA31" s="771" t="s">
        <v>556</v>
      </c>
      <c r="AB31" s="771"/>
      <c r="AC31" s="771"/>
      <c r="AD31" s="771"/>
      <c r="AE31" s="772"/>
      <c r="AF31" s="773" t="s">
        <v>122</v>
      </c>
      <c r="AG31" s="774"/>
      <c r="AH31" s="774"/>
      <c r="AI31" s="774"/>
      <c r="AJ31" s="775"/>
      <c r="AK31" s="821">
        <v>7</v>
      </c>
      <c r="AL31" s="817"/>
      <c r="AM31" s="817"/>
      <c r="AN31" s="817"/>
      <c r="AO31" s="817"/>
      <c r="AP31" s="817" t="s">
        <v>494</v>
      </c>
      <c r="AQ31" s="817"/>
      <c r="AR31" s="817"/>
      <c r="AS31" s="817"/>
      <c r="AT31" s="817"/>
      <c r="AU31" s="817" t="s">
        <v>494</v>
      </c>
      <c r="AV31" s="817"/>
      <c r="AW31" s="817"/>
      <c r="AX31" s="817"/>
      <c r="AY31" s="817"/>
      <c r="AZ31" s="818" t="s">
        <v>494</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5912</v>
      </c>
      <c r="R32" s="771"/>
      <c r="S32" s="771"/>
      <c r="T32" s="771"/>
      <c r="U32" s="771"/>
      <c r="V32" s="771">
        <v>4631</v>
      </c>
      <c r="W32" s="771"/>
      <c r="X32" s="771"/>
      <c r="Y32" s="771"/>
      <c r="Z32" s="771"/>
      <c r="AA32" s="771">
        <v>1281</v>
      </c>
      <c r="AB32" s="771"/>
      <c r="AC32" s="771"/>
      <c r="AD32" s="771"/>
      <c r="AE32" s="772"/>
      <c r="AF32" s="773">
        <v>6378</v>
      </c>
      <c r="AG32" s="774"/>
      <c r="AH32" s="774"/>
      <c r="AI32" s="774"/>
      <c r="AJ32" s="775"/>
      <c r="AK32" s="821">
        <v>52</v>
      </c>
      <c r="AL32" s="817"/>
      <c r="AM32" s="817"/>
      <c r="AN32" s="817"/>
      <c r="AO32" s="817"/>
      <c r="AP32" s="817">
        <v>4495</v>
      </c>
      <c r="AQ32" s="817"/>
      <c r="AR32" s="817"/>
      <c r="AS32" s="817"/>
      <c r="AT32" s="817"/>
      <c r="AU32" s="817">
        <v>184</v>
      </c>
      <c r="AV32" s="817"/>
      <c r="AW32" s="817"/>
      <c r="AX32" s="817"/>
      <c r="AY32" s="817"/>
      <c r="AZ32" s="818" t="s">
        <v>494</v>
      </c>
      <c r="BA32" s="818"/>
      <c r="BB32" s="818"/>
      <c r="BC32" s="818"/>
      <c r="BD32" s="818"/>
      <c r="BE32" s="819" t="s">
        <v>395</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396</v>
      </c>
      <c r="C33" s="768"/>
      <c r="D33" s="768"/>
      <c r="E33" s="768"/>
      <c r="F33" s="768"/>
      <c r="G33" s="768"/>
      <c r="H33" s="768"/>
      <c r="I33" s="768"/>
      <c r="J33" s="768"/>
      <c r="K33" s="768"/>
      <c r="L33" s="768"/>
      <c r="M33" s="768"/>
      <c r="N33" s="768"/>
      <c r="O33" s="768"/>
      <c r="P33" s="769"/>
      <c r="Q33" s="770">
        <v>9316</v>
      </c>
      <c r="R33" s="771"/>
      <c r="S33" s="771"/>
      <c r="T33" s="771"/>
      <c r="U33" s="771"/>
      <c r="V33" s="771">
        <v>9464</v>
      </c>
      <c r="W33" s="771"/>
      <c r="X33" s="771"/>
      <c r="Y33" s="771"/>
      <c r="Z33" s="771"/>
      <c r="AA33" s="771">
        <v>-148</v>
      </c>
      <c r="AB33" s="771"/>
      <c r="AC33" s="771"/>
      <c r="AD33" s="771"/>
      <c r="AE33" s="772"/>
      <c r="AF33" s="773">
        <v>88</v>
      </c>
      <c r="AG33" s="774"/>
      <c r="AH33" s="774"/>
      <c r="AI33" s="774"/>
      <c r="AJ33" s="775"/>
      <c r="AK33" s="821">
        <v>1543</v>
      </c>
      <c r="AL33" s="817"/>
      <c r="AM33" s="817"/>
      <c r="AN33" s="817"/>
      <c r="AO33" s="817"/>
      <c r="AP33" s="817">
        <v>3171</v>
      </c>
      <c r="AQ33" s="817"/>
      <c r="AR33" s="817"/>
      <c r="AS33" s="817"/>
      <c r="AT33" s="817"/>
      <c r="AU33" s="817">
        <v>2147</v>
      </c>
      <c r="AV33" s="817"/>
      <c r="AW33" s="817"/>
      <c r="AX33" s="817"/>
      <c r="AY33" s="817"/>
      <c r="AZ33" s="818" t="s">
        <v>494</v>
      </c>
      <c r="BA33" s="818"/>
      <c r="BB33" s="818"/>
      <c r="BC33" s="818"/>
      <c r="BD33" s="818"/>
      <c r="BE33" s="819" t="s">
        <v>395</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397</v>
      </c>
      <c r="C34" s="768"/>
      <c r="D34" s="768"/>
      <c r="E34" s="768"/>
      <c r="F34" s="768"/>
      <c r="G34" s="768"/>
      <c r="H34" s="768"/>
      <c r="I34" s="768"/>
      <c r="J34" s="768"/>
      <c r="K34" s="768"/>
      <c r="L34" s="768"/>
      <c r="M34" s="768"/>
      <c r="N34" s="768"/>
      <c r="O34" s="768"/>
      <c r="P34" s="769"/>
      <c r="Q34" s="770">
        <v>348</v>
      </c>
      <c r="R34" s="771"/>
      <c r="S34" s="771"/>
      <c r="T34" s="771"/>
      <c r="U34" s="771"/>
      <c r="V34" s="771">
        <v>323</v>
      </c>
      <c r="W34" s="771"/>
      <c r="X34" s="771"/>
      <c r="Y34" s="771"/>
      <c r="Z34" s="771"/>
      <c r="AA34" s="771">
        <v>25</v>
      </c>
      <c r="AB34" s="771"/>
      <c r="AC34" s="771"/>
      <c r="AD34" s="771"/>
      <c r="AE34" s="772"/>
      <c r="AF34" s="773">
        <v>231</v>
      </c>
      <c r="AG34" s="774"/>
      <c r="AH34" s="774"/>
      <c r="AI34" s="774"/>
      <c r="AJ34" s="775"/>
      <c r="AK34" s="821">
        <v>88</v>
      </c>
      <c r="AL34" s="817"/>
      <c r="AM34" s="817"/>
      <c r="AN34" s="817"/>
      <c r="AO34" s="817"/>
      <c r="AP34" s="817">
        <v>554</v>
      </c>
      <c r="AQ34" s="817"/>
      <c r="AR34" s="817"/>
      <c r="AS34" s="817"/>
      <c r="AT34" s="817"/>
      <c r="AU34" s="817">
        <v>317</v>
      </c>
      <c r="AV34" s="817"/>
      <c r="AW34" s="817"/>
      <c r="AX34" s="817"/>
      <c r="AY34" s="817"/>
      <c r="AZ34" s="818" t="s">
        <v>494</v>
      </c>
      <c r="BA34" s="818"/>
      <c r="BB34" s="818"/>
      <c r="BC34" s="818"/>
      <c r="BD34" s="818"/>
      <c r="BE34" s="819" t="s">
        <v>395</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t="s">
        <v>398</v>
      </c>
      <c r="C35" s="768"/>
      <c r="D35" s="768"/>
      <c r="E35" s="768"/>
      <c r="F35" s="768"/>
      <c r="G35" s="768"/>
      <c r="H35" s="768"/>
      <c r="I35" s="768"/>
      <c r="J35" s="768"/>
      <c r="K35" s="768"/>
      <c r="L35" s="768"/>
      <c r="M35" s="768"/>
      <c r="N35" s="768"/>
      <c r="O35" s="768"/>
      <c r="P35" s="769"/>
      <c r="Q35" s="770">
        <v>7572</v>
      </c>
      <c r="R35" s="771"/>
      <c r="S35" s="771"/>
      <c r="T35" s="771"/>
      <c r="U35" s="771"/>
      <c r="V35" s="771">
        <v>5967</v>
      </c>
      <c r="W35" s="771"/>
      <c r="X35" s="771"/>
      <c r="Y35" s="771"/>
      <c r="Z35" s="771"/>
      <c r="AA35" s="771">
        <v>1605</v>
      </c>
      <c r="AB35" s="771"/>
      <c r="AC35" s="771"/>
      <c r="AD35" s="771"/>
      <c r="AE35" s="772"/>
      <c r="AF35" s="773">
        <v>3794</v>
      </c>
      <c r="AG35" s="774"/>
      <c r="AH35" s="774"/>
      <c r="AI35" s="774"/>
      <c r="AJ35" s="775"/>
      <c r="AK35" s="821">
        <v>2969</v>
      </c>
      <c r="AL35" s="817"/>
      <c r="AM35" s="817"/>
      <c r="AN35" s="817"/>
      <c r="AO35" s="817"/>
      <c r="AP35" s="817">
        <v>31328</v>
      </c>
      <c r="AQ35" s="817"/>
      <c r="AR35" s="817"/>
      <c r="AS35" s="817"/>
      <c r="AT35" s="817"/>
      <c r="AU35" s="817">
        <v>22682</v>
      </c>
      <c r="AV35" s="817"/>
      <c r="AW35" s="817"/>
      <c r="AX35" s="817"/>
      <c r="AY35" s="817"/>
      <c r="AZ35" s="818" t="s">
        <v>494</v>
      </c>
      <c r="BA35" s="818"/>
      <c r="BB35" s="818"/>
      <c r="BC35" s="818"/>
      <c r="BD35" s="818"/>
      <c r="BE35" s="819" t="s">
        <v>395</v>
      </c>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t="s">
        <v>399</v>
      </c>
      <c r="C36" s="768"/>
      <c r="D36" s="768"/>
      <c r="E36" s="768"/>
      <c r="F36" s="768"/>
      <c r="G36" s="768"/>
      <c r="H36" s="768"/>
      <c r="I36" s="768"/>
      <c r="J36" s="768"/>
      <c r="K36" s="768"/>
      <c r="L36" s="768"/>
      <c r="M36" s="768"/>
      <c r="N36" s="768"/>
      <c r="O36" s="768"/>
      <c r="P36" s="769"/>
      <c r="Q36" s="770">
        <v>72</v>
      </c>
      <c r="R36" s="771"/>
      <c r="S36" s="771"/>
      <c r="T36" s="771"/>
      <c r="U36" s="771"/>
      <c r="V36" s="771">
        <v>74</v>
      </c>
      <c r="W36" s="771"/>
      <c r="X36" s="771"/>
      <c r="Y36" s="771"/>
      <c r="Z36" s="771"/>
      <c r="AA36" s="771">
        <v>-2</v>
      </c>
      <c r="AB36" s="771"/>
      <c r="AC36" s="771"/>
      <c r="AD36" s="771"/>
      <c r="AE36" s="772"/>
      <c r="AF36" s="773">
        <v>29</v>
      </c>
      <c r="AG36" s="774"/>
      <c r="AH36" s="774"/>
      <c r="AI36" s="774"/>
      <c r="AJ36" s="775"/>
      <c r="AK36" s="821">
        <v>67</v>
      </c>
      <c r="AL36" s="817"/>
      <c r="AM36" s="817"/>
      <c r="AN36" s="817"/>
      <c r="AO36" s="817"/>
      <c r="AP36" s="817">
        <v>125</v>
      </c>
      <c r="AQ36" s="817"/>
      <c r="AR36" s="817"/>
      <c r="AS36" s="817"/>
      <c r="AT36" s="817"/>
      <c r="AU36" s="817">
        <v>114</v>
      </c>
      <c r="AV36" s="817"/>
      <c r="AW36" s="817"/>
      <c r="AX36" s="817"/>
      <c r="AY36" s="817"/>
      <c r="AZ36" s="818" t="s">
        <v>494</v>
      </c>
      <c r="BA36" s="818"/>
      <c r="BB36" s="818"/>
      <c r="BC36" s="818"/>
      <c r="BD36" s="818"/>
      <c r="BE36" s="819" t="s">
        <v>395</v>
      </c>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t="s">
        <v>400</v>
      </c>
      <c r="C37" s="768"/>
      <c r="D37" s="768"/>
      <c r="E37" s="768"/>
      <c r="F37" s="768"/>
      <c r="G37" s="768"/>
      <c r="H37" s="768"/>
      <c r="I37" s="768"/>
      <c r="J37" s="768"/>
      <c r="K37" s="768"/>
      <c r="L37" s="768"/>
      <c r="M37" s="768"/>
      <c r="N37" s="768"/>
      <c r="O37" s="768"/>
      <c r="P37" s="769"/>
      <c r="Q37" s="770">
        <v>42</v>
      </c>
      <c r="R37" s="771"/>
      <c r="S37" s="771"/>
      <c r="T37" s="771"/>
      <c r="U37" s="771"/>
      <c r="V37" s="771">
        <v>41</v>
      </c>
      <c r="W37" s="771"/>
      <c r="X37" s="771"/>
      <c r="Y37" s="771"/>
      <c r="Z37" s="771"/>
      <c r="AA37" s="771">
        <v>1</v>
      </c>
      <c r="AB37" s="771"/>
      <c r="AC37" s="771"/>
      <c r="AD37" s="771"/>
      <c r="AE37" s="772"/>
      <c r="AF37" s="773">
        <v>0</v>
      </c>
      <c r="AG37" s="774"/>
      <c r="AH37" s="774"/>
      <c r="AI37" s="774"/>
      <c r="AJ37" s="775"/>
      <c r="AK37" s="821">
        <v>22</v>
      </c>
      <c r="AL37" s="817"/>
      <c r="AM37" s="817"/>
      <c r="AN37" s="817"/>
      <c r="AO37" s="817"/>
      <c r="AP37" s="817">
        <v>33</v>
      </c>
      <c r="AQ37" s="817"/>
      <c r="AR37" s="817"/>
      <c r="AS37" s="817"/>
      <c r="AT37" s="817"/>
      <c r="AU37" s="817">
        <v>31</v>
      </c>
      <c r="AV37" s="817"/>
      <c r="AW37" s="817"/>
      <c r="AX37" s="817"/>
      <c r="AY37" s="817"/>
      <c r="AZ37" s="818" t="s">
        <v>494</v>
      </c>
      <c r="BA37" s="818"/>
      <c r="BB37" s="818"/>
      <c r="BC37" s="818"/>
      <c r="BD37" s="818"/>
      <c r="BE37" s="819" t="s">
        <v>395</v>
      </c>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t="s">
        <v>401</v>
      </c>
      <c r="C38" s="768"/>
      <c r="D38" s="768"/>
      <c r="E38" s="768"/>
      <c r="F38" s="768"/>
      <c r="G38" s="768"/>
      <c r="H38" s="768"/>
      <c r="I38" s="768"/>
      <c r="J38" s="768"/>
      <c r="K38" s="768"/>
      <c r="L38" s="768"/>
      <c r="M38" s="768"/>
      <c r="N38" s="768"/>
      <c r="O38" s="768"/>
      <c r="P38" s="769"/>
      <c r="Q38" s="770">
        <v>30</v>
      </c>
      <c r="R38" s="771"/>
      <c r="S38" s="771"/>
      <c r="T38" s="771"/>
      <c r="U38" s="771"/>
      <c r="V38" s="771">
        <v>28</v>
      </c>
      <c r="W38" s="771"/>
      <c r="X38" s="771"/>
      <c r="Y38" s="771"/>
      <c r="Z38" s="771"/>
      <c r="AA38" s="771">
        <v>2</v>
      </c>
      <c r="AB38" s="771"/>
      <c r="AC38" s="771"/>
      <c r="AD38" s="771"/>
      <c r="AE38" s="772"/>
      <c r="AF38" s="773">
        <v>1</v>
      </c>
      <c r="AG38" s="774"/>
      <c r="AH38" s="774"/>
      <c r="AI38" s="774"/>
      <c r="AJ38" s="775"/>
      <c r="AK38" s="821">
        <v>20</v>
      </c>
      <c r="AL38" s="817"/>
      <c r="AM38" s="817"/>
      <c r="AN38" s="817"/>
      <c r="AO38" s="817"/>
      <c r="AP38" s="817">
        <v>71</v>
      </c>
      <c r="AQ38" s="817"/>
      <c r="AR38" s="817"/>
      <c r="AS38" s="817"/>
      <c r="AT38" s="817"/>
      <c r="AU38" s="817">
        <v>70</v>
      </c>
      <c r="AV38" s="817"/>
      <c r="AW38" s="817"/>
      <c r="AX38" s="817"/>
      <c r="AY38" s="817"/>
      <c r="AZ38" s="818" t="s">
        <v>494</v>
      </c>
      <c r="BA38" s="818"/>
      <c r="BB38" s="818"/>
      <c r="BC38" s="818"/>
      <c r="BD38" s="818"/>
      <c r="BE38" s="819" t="s">
        <v>395</v>
      </c>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402</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378</v>
      </c>
      <c r="B63" s="776" t="s">
        <v>403</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10987</v>
      </c>
      <c r="AG63" s="831"/>
      <c r="AH63" s="831"/>
      <c r="AI63" s="831"/>
      <c r="AJ63" s="832"/>
      <c r="AK63" s="833"/>
      <c r="AL63" s="828"/>
      <c r="AM63" s="828"/>
      <c r="AN63" s="828"/>
      <c r="AO63" s="828"/>
      <c r="AP63" s="831">
        <v>39777</v>
      </c>
      <c r="AQ63" s="831"/>
      <c r="AR63" s="831"/>
      <c r="AS63" s="831"/>
      <c r="AT63" s="831"/>
      <c r="AU63" s="831">
        <v>25545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405</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406</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557</v>
      </c>
      <c r="C68" s="857"/>
      <c r="D68" s="857"/>
      <c r="E68" s="857"/>
      <c r="F68" s="857"/>
      <c r="G68" s="857"/>
      <c r="H68" s="857"/>
      <c r="I68" s="857"/>
      <c r="J68" s="857"/>
      <c r="K68" s="857"/>
      <c r="L68" s="857"/>
      <c r="M68" s="857"/>
      <c r="N68" s="857"/>
      <c r="O68" s="857"/>
      <c r="P68" s="858"/>
      <c r="Q68" s="859">
        <v>51</v>
      </c>
      <c r="R68" s="853"/>
      <c r="S68" s="853"/>
      <c r="T68" s="853"/>
      <c r="U68" s="853"/>
      <c r="V68" s="853">
        <v>49</v>
      </c>
      <c r="W68" s="853"/>
      <c r="X68" s="853"/>
      <c r="Y68" s="853"/>
      <c r="Z68" s="853"/>
      <c r="AA68" s="853">
        <v>2</v>
      </c>
      <c r="AB68" s="853"/>
      <c r="AC68" s="853"/>
      <c r="AD68" s="853"/>
      <c r="AE68" s="853"/>
      <c r="AF68" s="853">
        <v>2</v>
      </c>
      <c r="AG68" s="853"/>
      <c r="AH68" s="853"/>
      <c r="AI68" s="853"/>
      <c r="AJ68" s="853"/>
      <c r="AK68" s="853" t="s">
        <v>494</v>
      </c>
      <c r="AL68" s="853"/>
      <c r="AM68" s="853"/>
      <c r="AN68" s="853"/>
      <c r="AO68" s="853"/>
      <c r="AP68" s="853" t="s">
        <v>494</v>
      </c>
      <c r="AQ68" s="853"/>
      <c r="AR68" s="853"/>
      <c r="AS68" s="853"/>
      <c r="AT68" s="853"/>
      <c r="AU68" s="853" t="s">
        <v>494</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558</v>
      </c>
      <c r="C69" s="861"/>
      <c r="D69" s="861"/>
      <c r="E69" s="861"/>
      <c r="F69" s="861"/>
      <c r="G69" s="861"/>
      <c r="H69" s="861"/>
      <c r="I69" s="861"/>
      <c r="J69" s="861"/>
      <c r="K69" s="861"/>
      <c r="L69" s="861"/>
      <c r="M69" s="861"/>
      <c r="N69" s="861"/>
      <c r="O69" s="861"/>
      <c r="P69" s="862"/>
      <c r="Q69" s="863" t="s">
        <v>494</v>
      </c>
      <c r="R69" s="817"/>
      <c r="S69" s="817"/>
      <c r="T69" s="817"/>
      <c r="U69" s="817"/>
      <c r="V69" s="817" t="s">
        <v>494</v>
      </c>
      <c r="W69" s="817"/>
      <c r="X69" s="817"/>
      <c r="Y69" s="817"/>
      <c r="Z69" s="817"/>
      <c r="AA69" s="817" t="s">
        <v>494</v>
      </c>
      <c r="AB69" s="817"/>
      <c r="AC69" s="817"/>
      <c r="AD69" s="817"/>
      <c r="AE69" s="817"/>
      <c r="AF69" s="817" t="s">
        <v>494</v>
      </c>
      <c r="AG69" s="817"/>
      <c r="AH69" s="817"/>
      <c r="AI69" s="817"/>
      <c r="AJ69" s="817"/>
      <c r="AK69" s="817" t="s">
        <v>494</v>
      </c>
      <c r="AL69" s="817"/>
      <c r="AM69" s="817"/>
      <c r="AN69" s="817"/>
      <c r="AO69" s="817"/>
      <c r="AP69" s="817" t="s">
        <v>494</v>
      </c>
      <c r="AQ69" s="817"/>
      <c r="AR69" s="817"/>
      <c r="AS69" s="817"/>
      <c r="AT69" s="817"/>
      <c r="AU69" s="817" t="s">
        <v>494</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559</v>
      </c>
      <c r="C70" s="861"/>
      <c r="D70" s="861"/>
      <c r="E70" s="861"/>
      <c r="F70" s="861"/>
      <c r="G70" s="861"/>
      <c r="H70" s="861"/>
      <c r="I70" s="861"/>
      <c r="J70" s="861"/>
      <c r="K70" s="861"/>
      <c r="L70" s="861"/>
      <c r="M70" s="861"/>
      <c r="N70" s="861"/>
      <c r="O70" s="861"/>
      <c r="P70" s="862"/>
      <c r="Q70" s="863">
        <v>4002</v>
      </c>
      <c r="R70" s="817"/>
      <c r="S70" s="817"/>
      <c r="T70" s="817"/>
      <c r="U70" s="817"/>
      <c r="V70" s="817">
        <v>3944</v>
      </c>
      <c r="W70" s="817"/>
      <c r="X70" s="817"/>
      <c r="Y70" s="817"/>
      <c r="Z70" s="817"/>
      <c r="AA70" s="817">
        <v>58</v>
      </c>
      <c r="AB70" s="817"/>
      <c r="AC70" s="817"/>
      <c r="AD70" s="817"/>
      <c r="AE70" s="817"/>
      <c r="AF70" s="817">
        <v>49</v>
      </c>
      <c r="AG70" s="817"/>
      <c r="AH70" s="817"/>
      <c r="AI70" s="817"/>
      <c r="AJ70" s="817"/>
      <c r="AK70" s="817">
        <v>350</v>
      </c>
      <c r="AL70" s="817"/>
      <c r="AM70" s="817"/>
      <c r="AN70" s="817"/>
      <c r="AO70" s="817"/>
      <c r="AP70" s="817">
        <v>917</v>
      </c>
      <c r="AQ70" s="817"/>
      <c r="AR70" s="817"/>
      <c r="AS70" s="817"/>
      <c r="AT70" s="817"/>
      <c r="AU70" s="817">
        <v>446</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560</v>
      </c>
      <c r="C71" s="861"/>
      <c r="D71" s="861"/>
      <c r="E71" s="861"/>
      <c r="F71" s="861"/>
      <c r="G71" s="861"/>
      <c r="H71" s="861"/>
      <c r="I71" s="861"/>
      <c r="J71" s="861"/>
      <c r="K71" s="861"/>
      <c r="L71" s="861"/>
      <c r="M71" s="861"/>
      <c r="N71" s="861"/>
      <c r="O71" s="861"/>
      <c r="P71" s="862"/>
      <c r="Q71" s="863" t="s">
        <v>494</v>
      </c>
      <c r="R71" s="817"/>
      <c r="S71" s="817"/>
      <c r="T71" s="817"/>
      <c r="U71" s="817"/>
      <c r="V71" s="817" t="s">
        <v>494</v>
      </c>
      <c r="W71" s="817"/>
      <c r="X71" s="817"/>
      <c r="Y71" s="817"/>
      <c r="Z71" s="817"/>
      <c r="AA71" s="817" t="s">
        <v>494</v>
      </c>
      <c r="AB71" s="817"/>
      <c r="AC71" s="817"/>
      <c r="AD71" s="817"/>
      <c r="AE71" s="817"/>
      <c r="AF71" s="817" t="s">
        <v>494</v>
      </c>
      <c r="AG71" s="817"/>
      <c r="AH71" s="817"/>
      <c r="AI71" s="817"/>
      <c r="AJ71" s="817"/>
      <c r="AK71" s="817" t="s">
        <v>494</v>
      </c>
      <c r="AL71" s="817"/>
      <c r="AM71" s="817"/>
      <c r="AN71" s="817"/>
      <c r="AO71" s="817"/>
      <c r="AP71" s="817" t="s">
        <v>494</v>
      </c>
      <c r="AQ71" s="817"/>
      <c r="AR71" s="817"/>
      <c r="AS71" s="817"/>
      <c r="AT71" s="817"/>
      <c r="AU71" s="817" t="s">
        <v>494</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561</v>
      </c>
      <c r="C72" s="861"/>
      <c r="D72" s="861"/>
      <c r="E72" s="861"/>
      <c r="F72" s="861"/>
      <c r="G72" s="861"/>
      <c r="H72" s="861"/>
      <c r="I72" s="861"/>
      <c r="J72" s="861"/>
      <c r="K72" s="861"/>
      <c r="L72" s="861"/>
      <c r="M72" s="861"/>
      <c r="N72" s="861"/>
      <c r="O72" s="861"/>
      <c r="P72" s="862"/>
      <c r="Q72" s="863">
        <v>28</v>
      </c>
      <c r="R72" s="817"/>
      <c r="S72" s="817"/>
      <c r="T72" s="817"/>
      <c r="U72" s="817"/>
      <c r="V72" s="817">
        <v>26</v>
      </c>
      <c r="W72" s="817"/>
      <c r="X72" s="817"/>
      <c r="Y72" s="817"/>
      <c r="Z72" s="817"/>
      <c r="AA72" s="817">
        <v>2</v>
      </c>
      <c r="AB72" s="817"/>
      <c r="AC72" s="817"/>
      <c r="AD72" s="817"/>
      <c r="AE72" s="817"/>
      <c r="AF72" s="817">
        <v>2</v>
      </c>
      <c r="AG72" s="817"/>
      <c r="AH72" s="817"/>
      <c r="AI72" s="817"/>
      <c r="AJ72" s="817"/>
      <c r="AK72" s="817" t="s">
        <v>494</v>
      </c>
      <c r="AL72" s="817"/>
      <c r="AM72" s="817"/>
      <c r="AN72" s="817"/>
      <c r="AO72" s="817"/>
      <c r="AP72" s="817" t="s">
        <v>494</v>
      </c>
      <c r="AQ72" s="817"/>
      <c r="AR72" s="817"/>
      <c r="AS72" s="817"/>
      <c r="AT72" s="817"/>
      <c r="AU72" s="817" t="s">
        <v>494</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562</v>
      </c>
      <c r="C73" s="861"/>
      <c r="D73" s="861"/>
      <c r="E73" s="861"/>
      <c r="F73" s="861"/>
      <c r="G73" s="861"/>
      <c r="H73" s="861"/>
      <c r="I73" s="861"/>
      <c r="J73" s="861"/>
      <c r="K73" s="861"/>
      <c r="L73" s="861"/>
      <c r="M73" s="861"/>
      <c r="N73" s="861"/>
      <c r="O73" s="861"/>
      <c r="P73" s="862"/>
      <c r="Q73" s="863">
        <v>67</v>
      </c>
      <c r="R73" s="817"/>
      <c r="S73" s="817"/>
      <c r="T73" s="817"/>
      <c r="U73" s="817"/>
      <c r="V73" s="817">
        <v>63</v>
      </c>
      <c r="W73" s="817"/>
      <c r="X73" s="817"/>
      <c r="Y73" s="817"/>
      <c r="Z73" s="817"/>
      <c r="AA73" s="817">
        <v>4</v>
      </c>
      <c r="AB73" s="817"/>
      <c r="AC73" s="817"/>
      <c r="AD73" s="817"/>
      <c r="AE73" s="817"/>
      <c r="AF73" s="817">
        <v>4</v>
      </c>
      <c r="AG73" s="817"/>
      <c r="AH73" s="817"/>
      <c r="AI73" s="817"/>
      <c r="AJ73" s="817"/>
      <c r="AK73" s="817" t="s">
        <v>494</v>
      </c>
      <c r="AL73" s="817"/>
      <c r="AM73" s="817"/>
      <c r="AN73" s="817"/>
      <c r="AO73" s="817"/>
      <c r="AP73" s="817" t="s">
        <v>494</v>
      </c>
      <c r="AQ73" s="817"/>
      <c r="AR73" s="817"/>
      <c r="AS73" s="817"/>
      <c r="AT73" s="817"/>
      <c r="AU73" s="817" t="s">
        <v>494</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563</v>
      </c>
      <c r="C74" s="861"/>
      <c r="D74" s="861"/>
      <c r="E74" s="861"/>
      <c r="F74" s="861"/>
      <c r="G74" s="861"/>
      <c r="H74" s="861"/>
      <c r="I74" s="861"/>
      <c r="J74" s="861"/>
      <c r="K74" s="861"/>
      <c r="L74" s="861"/>
      <c r="M74" s="861"/>
      <c r="N74" s="861"/>
      <c r="O74" s="861"/>
      <c r="P74" s="862"/>
      <c r="Q74" s="863">
        <v>1554</v>
      </c>
      <c r="R74" s="817"/>
      <c r="S74" s="817"/>
      <c r="T74" s="817"/>
      <c r="U74" s="817"/>
      <c r="V74" s="817">
        <v>1492</v>
      </c>
      <c r="W74" s="817"/>
      <c r="X74" s="817"/>
      <c r="Y74" s="817"/>
      <c r="Z74" s="817"/>
      <c r="AA74" s="817">
        <v>62</v>
      </c>
      <c r="AB74" s="817"/>
      <c r="AC74" s="817"/>
      <c r="AD74" s="817"/>
      <c r="AE74" s="817"/>
      <c r="AF74" s="817">
        <v>62</v>
      </c>
      <c r="AG74" s="817"/>
      <c r="AH74" s="817"/>
      <c r="AI74" s="817"/>
      <c r="AJ74" s="817"/>
      <c r="AK74" s="817">
        <v>0</v>
      </c>
      <c r="AL74" s="817"/>
      <c r="AM74" s="817"/>
      <c r="AN74" s="817"/>
      <c r="AO74" s="817"/>
      <c r="AP74" s="817">
        <v>1042</v>
      </c>
      <c r="AQ74" s="817"/>
      <c r="AR74" s="817"/>
      <c r="AS74" s="817"/>
      <c r="AT74" s="817"/>
      <c r="AU74" s="817" t="s">
        <v>577</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564</v>
      </c>
      <c r="C75" s="861"/>
      <c r="D75" s="861"/>
      <c r="E75" s="861"/>
      <c r="F75" s="861"/>
      <c r="G75" s="861"/>
      <c r="H75" s="861"/>
      <c r="I75" s="861"/>
      <c r="J75" s="861"/>
      <c r="K75" s="861"/>
      <c r="L75" s="861"/>
      <c r="M75" s="861"/>
      <c r="N75" s="861"/>
      <c r="O75" s="861"/>
      <c r="P75" s="862"/>
      <c r="Q75" s="864">
        <v>11</v>
      </c>
      <c r="R75" s="865"/>
      <c r="S75" s="865"/>
      <c r="T75" s="865"/>
      <c r="U75" s="821"/>
      <c r="V75" s="866">
        <v>9</v>
      </c>
      <c r="W75" s="865"/>
      <c r="X75" s="865"/>
      <c r="Y75" s="865"/>
      <c r="Z75" s="821"/>
      <c r="AA75" s="866">
        <v>2</v>
      </c>
      <c r="AB75" s="865"/>
      <c r="AC75" s="865"/>
      <c r="AD75" s="865"/>
      <c r="AE75" s="821"/>
      <c r="AF75" s="866">
        <v>2</v>
      </c>
      <c r="AG75" s="865"/>
      <c r="AH75" s="865"/>
      <c r="AI75" s="865"/>
      <c r="AJ75" s="821"/>
      <c r="AK75" s="866" t="s">
        <v>494</v>
      </c>
      <c r="AL75" s="865"/>
      <c r="AM75" s="865"/>
      <c r="AN75" s="865"/>
      <c r="AO75" s="821"/>
      <c r="AP75" s="866" t="s">
        <v>494</v>
      </c>
      <c r="AQ75" s="865"/>
      <c r="AR75" s="865"/>
      <c r="AS75" s="865"/>
      <c r="AT75" s="821"/>
      <c r="AU75" s="866" t="s">
        <v>494</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t="s">
        <v>565</v>
      </c>
      <c r="C76" s="861"/>
      <c r="D76" s="861"/>
      <c r="E76" s="861"/>
      <c r="F76" s="861"/>
      <c r="G76" s="861"/>
      <c r="H76" s="861"/>
      <c r="I76" s="861"/>
      <c r="J76" s="861"/>
      <c r="K76" s="861"/>
      <c r="L76" s="861"/>
      <c r="M76" s="861"/>
      <c r="N76" s="861"/>
      <c r="O76" s="861"/>
      <c r="P76" s="862"/>
      <c r="Q76" s="864">
        <v>28</v>
      </c>
      <c r="R76" s="865"/>
      <c r="S76" s="865"/>
      <c r="T76" s="865"/>
      <c r="U76" s="821"/>
      <c r="V76" s="866">
        <v>26</v>
      </c>
      <c r="W76" s="865"/>
      <c r="X76" s="865"/>
      <c r="Y76" s="865"/>
      <c r="Z76" s="821"/>
      <c r="AA76" s="866">
        <v>2</v>
      </c>
      <c r="AB76" s="865"/>
      <c r="AC76" s="865"/>
      <c r="AD76" s="865"/>
      <c r="AE76" s="821"/>
      <c r="AF76" s="866">
        <v>2</v>
      </c>
      <c r="AG76" s="865"/>
      <c r="AH76" s="865"/>
      <c r="AI76" s="865"/>
      <c r="AJ76" s="821"/>
      <c r="AK76" s="866">
        <v>0</v>
      </c>
      <c r="AL76" s="865"/>
      <c r="AM76" s="865"/>
      <c r="AN76" s="865"/>
      <c r="AO76" s="821"/>
      <c r="AP76" s="866" t="s">
        <v>494</v>
      </c>
      <c r="AQ76" s="865"/>
      <c r="AR76" s="865"/>
      <c r="AS76" s="865"/>
      <c r="AT76" s="821"/>
      <c r="AU76" s="866" t="s">
        <v>494</v>
      </c>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t="s">
        <v>566</v>
      </c>
      <c r="C77" s="861"/>
      <c r="D77" s="861"/>
      <c r="E77" s="861"/>
      <c r="F77" s="861"/>
      <c r="G77" s="861"/>
      <c r="H77" s="861"/>
      <c r="I77" s="861"/>
      <c r="J77" s="861"/>
      <c r="K77" s="861"/>
      <c r="L77" s="861"/>
      <c r="M77" s="861"/>
      <c r="N77" s="861"/>
      <c r="O77" s="861"/>
      <c r="P77" s="862"/>
      <c r="Q77" s="864">
        <v>51</v>
      </c>
      <c r="R77" s="865"/>
      <c r="S77" s="865"/>
      <c r="T77" s="865"/>
      <c r="U77" s="821"/>
      <c r="V77" s="866">
        <v>48</v>
      </c>
      <c r="W77" s="865"/>
      <c r="X77" s="865"/>
      <c r="Y77" s="865"/>
      <c r="Z77" s="821"/>
      <c r="AA77" s="866">
        <v>3</v>
      </c>
      <c r="AB77" s="865"/>
      <c r="AC77" s="865"/>
      <c r="AD77" s="865"/>
      <c r="AE77" s="821"/>
      <c r="AF77" s="866">
        <v>3</v>
      </c>
      <c r="AG77" s="865"/>
      <c r="AH77" s="865"/>
      <c r="AI77" s="865"/>
      <c r="AJ77" s="821"/>
      <c r="AK77" s="866">
        <v>0</v>
      </c>
      <c r="AL77" s="865"/>
      <c r="AM77" s="865"/>
      <c r="AN77" s="865"/>
      <c r="AO77" s="821"/>
      <c r="AP77" s="866" t="s">
        <v>494</v>
      </c>
      <c r="AQ77" s="865"/>
      <c r="AR77" s="865"/>
      <c r="AS77" s="865"/>
      <c r="AT77" s="821"/>
      <c r="AU77" s="866" t="s">
        <v>494</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t="s">
        <v>567</v>
      </c>
      <c r="C78" s="861"/>
      <c r="D78" s="861"/>
      <c r="E78" s="861"/>
      <c r="F78" s="861"/>
      <c r="G78" s="861"/>
      <c r="H78" s="861"/>
      <c r="I78" s="861"/>
      <c r="J78" s="861"/>
      <c r="K78" s="861"/>
      <c r="L78" s="861"/>
      <c r="M78" s="861"/>
      <c r="N78" s="861"/>
      <c r="O78" s="861"/>
      <c r="P78" s="862"/>
      <c r="Q78" s="863">
        <v>261</v>
      </c>
      <c r="R78" s="817"/>
      <c r="S78" s="817"/>
      <c r="T78" s="817"/>
      <c r="U78" s="817"/>
      <c r="V78" s="817">
        <v>256</v>
      </c>
      <c r="W78" s="817"/>
      <c r="X78" s="817"/>
      <c r="Y78" s="817"/>
      <c r="Z78" s="817"/>
      <c r="AA78" s="817">
        <v>5</v>
      </c>
      <c r="AB78" s="817"/>
      <c r="AC78" s="817"/>
      <c r="AD78" s="817"/>
      <c r="AE78" s="817"/>
      <c r="AF78" s="817">
        <v>5</v>
      </c>
      <c r="AG78" s="817"/>
      <c r="AH78" s="817"/>
      <c r="AI78" s="817"/>
      <c r="AJ78" s="817"/>
      <c r="AK78" s="817">
        <v>0</v>
      </c>
      <c r="AL78" s="817"/>
      <c r="AM78" s="817"/>
      <c r="AN78" s="817"/>
      <c r="AO78" s="817"/>
      <c r="AP78" s="817" t="s">
        <v>494</v>
      </c>
      <c r="AQ78" s="817"/>
      <c r="AR78" s="817"/>
      <c r="AS78" s="817"/>
      <c r="AT78" s="817"/>
      <c r="AU78" s="817" t="s">
        <v>494</v>
      </c>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t="s">
        <v>568</v>
      </c>
      <c r="C79" s="861"/>
      <c r="D79" s="861"/>
      <c r="E79" s="861"/>
      <c r="F79" s="861"/>
      <c r="G79" s="861"/>
      <c r="H79" s="861"/>
      <c r="I79" s="861"/>
      <c r="J79" s="861"/>
      <c r="K79" s="861"/>
      <c r="L79" s="861"/>
      <c r="M79" s="861"/>
      <c r="N79" s="861"/>
      <c r="O79" s="861"/>
      <c r="P79" s="862"/>
      <c r="Q79" s="863">
        <v>168</v>
      </c>
      <c r="R79" s="817"/>
      <c r="S79" s="817"/>
      <c r="T79" s="817"/>
      <c r="U79" s="817"/>
      <c r="V79" s="817">
        <v>122</v>
      </c>
      <c r="W79" s="817"/>
      <c r="X79" s="817"/>
      <c r="Y79" s="817"/>
      <c r="Z79" s="817"/>
      <c r="AA79" s="817">
        <v>46</v>
      </c>
      <c r="AB79" s="817"/>
      <c r="AC79" s="817"/>
      <c r="AD79" s="817"/>
      <c r="AE79" s="817"/>
      <c r="AF79" s="817">
        <v>46</v>
      </c>
      <c r="AG79" s="817"/>
      <c r="AH79" s="817"/>
      <c r="AI79" s="817"/>
      <c r="AJ79" s="817"/>
      <c r="AK79" s="817" t="s">
        <v>494</v>
      </c>
      <c r="AL79" s="817"/>
      <c r="AM79" s="817"/>
      <c r="AN79" s="817"/>
      <c r="AO79" s="817"/>
      <c r="AP79" s="817" t="s">
        <v>494</v>
      </c>
      <c r="AQ79" s="817"/>
      <c r="AR79" s="817"/>
      <c r="AS79" s="817"/>
      <c r="AT79" s="817"/>
      <c r="AU79" s="817" t="s">
        <v>494</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t="s">
        <v>569</v>
      </c>
      <c r="C80" s="861"/>
      <c r="D80" s="861"/>
      <c r="E80" s="861"/>
      <c r="F80" s="861"/>
      <c r="G80" s="861"/>
      <c r="H80" s="861"/>
      <c r="I80" s="861"/>
      <c r="J80" s="861"/>
      <c r="K80" s="861"/>
      <c r="L80" s="861"/>
      <c r="M80" s="861"/>
      <c r="N80" s="861"/>
      <c r="O80" s="861"/>
      <c r="P80" s="862"/>
      <c r="Q80" s="863">
        <v>726</v>
      </c>
      <c r="R80" s="817"/>
      <c r="S80" s="817"/>
      <c r="T80" s="817"/>
      <c r="U80" s="817"/>
      <c r="V80" s="817">
        <v>692</v>
      </c>
      <c r="W80" s="817"/>
      <c r="X80" s="817"/>
      <c r="Y80" s="817"/>
      <c r="Z80" s="817"/>
      <c r="AA80" s="817">
        <v>34</v>
      </c>
      <c r="AB80" s="817"/>
      <c r="AC80" s="817"/>
      <c r="AD80" s="817"/>
      <c r="AE80" s="817"/>
      <c r="AF80" s="817">
        <v>34</v>
      </c>
      <c r="AG80" s="817"/>
      <c r="AH80" s="817"/>
      <c r="AI80" s="817"/>
      <c r="AJ80" s="817"/>
      <c r="AK80" s="817">
        <v>94</v>
      </c>
      <c r="AL80" s="817"/>
      <c r="AM80" s="817"/>
      <c r="AN80" s="817"/>
      <c r="AO80" s="817"/>
      <c r="AP80" s="817" t="s">
        <v>494</v>
      </c>
      <c r="AQ80" s="817"/>
      <c r="AR80" s="817"/>
      <c r="AS80" s="817"/>
      <c r="AT80" s="817"/>
      <c r="AU80" s="817" t="s">
        <v>494</v>
      </c>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t="s">
        <v>570</v>
      </c>
      <c r="C81" s="861"/>
      <c r="D81" s="861"/>
      <c r="E81" s="861"/>
      <c r="F81" s="861"/>
      <c r="G81" s="861"/>
      <c r="H81" s="861"/>
      <c r="I81" s="861"/>
      <c r="J81" s="861"/>
      <c r="K81" s="861"/>
      <c r="L81" s="861"/>
      <c r="M81" s="861"/>
      <c r="N81" s="861"/>
      <c r="O81" s="861"/>
      <c r="P81" s="862"/>
      <c r="Q81" s="863">
        <v>120217</v>
      </c>
      <c r="R81" s="817"/>
      <c r="S81" s="817"/>
      <c r="T81" s="817"/>
      <c r="U81" s="817"/>
      <c r="V81" s="817">
        <v>117534</v>
      </c>
      <c r="W81" s="817"/>
      <c r="X81" s="817"/>
      <c r="Y81" s="817"/>
      <c r="Z81" s="817"/>
      <c r="AA81" s="817">
        <v>2683</v>
      </c>
      <c r="AB81" s="817"/>
      <c r="AC81" s="817"/>
      <c r="AD81" s="817"/>
      <c r="AE81" s="817"/>
      <c r="AF81" s="817">
        <v>2683</v>
      </c>
      <c r="AG81" s="817"/>
      <c r="AH81" s="817"/>
      <c r="AI81" s="817"/>
      <c r="AJ81" s="817"/>
      <c r="AK81" s="817">
        <v>452</v>
      </c>
      <c r="AL81" s="817"/>
      <c r="AM81" s="817"/>
      <c r="AN81" s="817"/>
      <c r="AO81" s="817"/>
      <c r="AP81" s="817" t="s">
        <v>494</v>
      </c>
      <c r="AQ81" s="817"/>
      <c r="AR81" s="817"/>
      <c r="AS81" s="817"/>
      <c r="AT81" s="817"/>
      <c r="AU81" s="817" t="s">
        <v>494</v>
      </c>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t="s">
        <v>571</v>
      </c>
      <c r="C82" s="861"/>
      <c r="D82" s="861"/>
      <c r="E82" s="861"/>
      <c r="F82" s="861"/>
      <c r="G82" s="861"/>
      <c r="H82" s="861"/>
      <c r="I82" s="861"/>
      <c r="J82" s="861"/>
      <c r="K82" s="861"/>
      <c r="L82" s="861"/>
      <c r="M82" s="861"/>
      <c r="N82" s="861"/>
      <c r="O82" s="861"/>
      <c r="P82" s="862"/>
      <c r="Q82" s="863">
        <v>1838</v>
      </c>
      <c r="R82" s="817"/>
      <c r="S82" s="817"/>
      <c r="T82" s="817"/>
      <c r="U82" s="817"/>
      <c r="V82" s="817">
        <v>1615</v>
      </c>
      <c r="W82" s="817"/>
      <c r="X82" s="817"/>
      <c r="Y82" s="817"/>
      <c r="Z82" s="817"/>
      <c r="AA82" s="817">
        <v>223</v>
      </c>
      <c r="AB82" s="817"/>
      <c r="AC82" s="817"/>
      <c r="AD82" s="817"/>
      <c r="AE82" s="817"/>
      <c r="AF82" s="817">
        <v>223</v>
      </c>
      <c r="AG82" s="817"/>
      <c r="AH82" s="817"/>
      <c r="AI82" s="817"/>
      <c r="AJ82" s="817"/>
      <c r="AK82" s="817" t="s">
        <v>494</v>
      </c>
      <c r="AL82" s="817"/>
      <c r="AM82" s="817"/>
      <c r="AN82" s="817"/>
      <c r="AO82" s="817"/>
      <c r="AP82" s="817">
        <v>4820</v>
      </c>
      <c r="AQ82" s="817"/>
      <c r="AR82" s="817"/>
      <c r="AS82" s="817"/>
      <c r="AT82" s="817"/>
      <c r="AU82" s="817">
        <v>3415</v>
      </c>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t="s">
        <v>572</v>
      </c>
      <c r="C83" s="861"/>
      <c r="D83" s="861"/>
      <c r="E83" s="861"/>
      <c r="F83" s="861"/>
      <c r="G83" s="861"/>
      <c r="H83" s="861"/>
      <c r="I83" s="861"/>
      <c r="J83" s="861"/>
      <c r="K83" s="861"/>
      <c r="L83" s="861"/>
      <c r="M83" s="861"/>
      <c r="N83" s="861"/>
      <c r="O83" s="861"/>
      <c r="P83" s="862"/>
      <c r="Q83" s="863">
        <v>4828</v>
      </c>
      <c r="R83" s="817"/>
      <c r="S83" s="817"/>
      <c r="T83" s="817"/>
      <c r="U83" s="817"/>
      <c r="V83" s="817">
        <v>4773</v>
      </c>
      <c r="W83" s="817"/>
      <c r="X83" s="817"/>
      <c r="Y83" s="817"/>
      <c r="Z83" s="817"/>
      <c r="AA83" s="817">
        <v>55</v>
      </c>
      <c r="AB83" s="817"/>
      <c r="AC83" s="817"/>
      <c r="AD83" s="817"/>
      <c r="AE83" s="817"/>
      <c r="AF83" s="817">
        <v>55</v>
      </c>
      <c r="AG83" s="817"/>
      <c r="AH83" s="817"/>
      <c r="AI83" s="817"/>
      <c r="AJ83" s="817"/>
      <c r="AK83" s="817">
        <v>68</v>
      </c>
      <c r="AL83" s="817"/>
      <c r="AM83" s="817"/>
      <c r="AN83" s="817"/>
      <c r="AO83" s="817"/>
      <c r="AP83" s="817" t="s">
        <v>577</v>
      </c>
      <c r="AQ83" s="817"/>
      <c r="AR83" s="817"/>
      <c r="AS83" s="817"/>
      <c r="AT83" s="817"/>
      <c r="AU83" s="817" t="s">
        <v>577</v>
      </c>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t="s">
        <v>573</v>
      </c>
      <c r="C84" s="861"/>
      <c r="D84" s="861"/>
      <c r="E84" s="861"/>
      <c r="F84" s="861"/>
      <c r="G84" s="861"/>
      <c r="H84" s="861"/>
      <c r="I84" s="861"/>
      <c r="J84" s="861"/>
      <c r="K84" s="861"/>
      <c r="L84" s="861"/>
      <c r="M84" s="861"/>
      <c r="N84" s="861"/>
      <c r="O84" s="861"/>
      <c r="P84" s="862"/>
      <c r="Q84" s="863">
        <v>902</v>
      </c>
      <c r="R84" s="817"/>
      <c r="S84" s="817"/>
      <c r="T84" s="817"/>
      <c r="U84" s="817"/>
      <c r="V84" s="817">
        <v>898</v>
      </c>
      <c r="W84" s="817"/>
      <c r="X84" s="817"/>
      <c r="Y84" s="817"/>
      <c r="Z84" s="817"/>
      <c r="AA84" s="817">
        <v>4</v>
      </c>
      <c r="AB84" s="817"/>
      <c r="AC84" s="817"/>
      <c r="AD84" s="817"/>
      <c r="AE84" s="817"/>
      <c r="AF84" s="817">
        <v>4</v>
      </c>
      <c r="AG84" s="817"/>
      <c r="AH84" s="817"/>
      <c r="AI84" s="817"/>
      <c r="AJ84" s="817"/>
      <c r="AK84" s="817">
        <v>9</v>
      </c>
      <c r="AL84" s="817"/>
      <c r="AM84" s="817"/>
      <c r="AN84" s="817"/>
      <c r="AO84" s="817"/>
      <c r="AP84" s="817" t="s">
        <v>577</v>
      </c>
      <c r="AQ84" s="817"/>
      <c r="AR84" s="817"/>
      <c r="AS84" s="817"/>
      <c r="AT84" s="817"/>
      <c r="AU84" s="817" t="s">
        <v>577</v>
      </c>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t="s">
        <v>574</v>
      </c>
      <c r="C85" s="861"/>
      <c r="D85" s="861"/>
      <c r="E85" s="861"/>
      <c r="F85" s="861"/>
      <c r="G85" s="861"/>
      <c r="H85" s="861"/>
      <c r="I85" s="861"/>
      <c r="J85" s="861"/>
      <c r="K85" s="861"/>
      <c r="L85" s="861"/>
      <c r="M85" s="861"/>
      <c r="N85" s="861"/>
      <c r="O85" s="861"/>
      <c r="P85" s="862"/>
      <c r="Q85" s="863">
        <v>521</v>
      </c>
      <c r="R85" s="817"/>
      <c r="S85" s="817"/>
      <c r="T85" s="817"/>
      <c r="U85" s="817"/>
      <c r="V85" s="817">
        <v>492</v>
      </c>
      <c r="W85" s="817"/>
      <c r="X85" s="817"/>
      <c r="Y85" s="817"/>
      <c r="Z85" s="817"/>
      <c r="AA85" s="817">
        <v>29</v>
      </c>
      <c r="AB85" s="817"/>
      <c r="AC85" s="817"/>
      <c r="AD85" s="817"/>
      <c r="AE85" s="817"/>
      <c r="AF85" s="817">
        <v>29</v>
      </c>
      <c r="AG85" s="817"/>
      <c r="AH85" s="817"/>
      <c r="AI85" s="817"/>
      <c r="AJ85" s="817"/>
      <c r="AK85" s="817" t="s">
        <v>577</v>
      </c>
      <c r="AL85" s="817"/>
      <c r="AM85" s="817"/>
      <c r="AN85" s="817"/>
      <c r="AO85" s="817"/>
      <c r="AP85" s="817">
        <v>2877</v>
      </c>
      <c r="AQ85" s="817"/>
      <c r="AR85" s="817"/>
      <c r="AS85" s="817"/>
      <c r="AT85" s="817"/>
      <c r="AU85" s="817">
        <v>499</v>
      </c>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t="s">
        <v>575</v>
      </c>
      <c r="C86" s="861"/>
      <c r="D86" s="861"/>
      <c r="E86" s="861"/>
      <c r="F86" s="861"/>
      <c r="G86" s="861"/>
      <c r="H86" s="861"/>
      <c r="I86" s="861"/>
      <c r="J86" s="861"/>
      <c r="K86" s="861"/>
      <c r="L86" s="861"/>
      <c r="M86" s="861"/>
      <c r="N86" s="861"/>
      <c r="O86" s="861"/>
      <c r="P86" s="862"/>
      <c r="Q86" s="863">
        <v>14</v>
      </c>
      <c r="R86" s="817"/>
      <c r="S86" s="817"/>
      <c r="T86" s="817"/>
      <c r="U86" s="817"/>
      <c r="V86" s="817">
        <v>14</v>
      </c>
      <c r="W86" s="817"/>
      <c r="X86" s="817"/>
      <c r="Y86" s="817"/>
      <c r="Z86" s="817"/>
      <c r="AA86" s="817">
        <v>0</v>
      </c>
      <c r="AB86" s="817"/>
      <c r="AC86" s="817"/>
      <c r="AD86" s="817"/>
      <c r="AE86" s="817"/>
      <c r="AF86" s="817">
        <v>0</v>
      </c>
      <c r="AG86" s="817"/>
      <c r="AH86" s="817"/>
      <c r="AI86" s="817"/>
      <c r="AJ86" s="817"/>
      <c r="AK86" s="817">
        <v>0</v>
      </c>
      <c r="AL86" s="817"/>
      <c r="AM86" s="817"/>
      <c r="AN86" s="817"/>
      <c r="AO86" s="817"/>
      <c r="AP86" s="817" t="s">
        <v>577</v>
      </c>
      <c r="AQ86" s="817"/>
      <c r="AR86" s="817"/>
      <c r="AS86" s="817"/>
      <c r="AT86" s="817"/>
      <c r="AU86" s="817" t="s">
        <v>577</v>
      </c>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t="s">
        <v>576</v>
      </c>
      <c r="C87" s="868"/>
      <c r="D87" s="868"/>
      <c r="E87" s="868"/>
      <c r="F87" s="868"/>
      <c r="G87" s="868"/>
      <c r="H87" s="868"/>
      <c r="I87" s="868"/>
      <c r="J87" s="868"/>
      <c r="K87" s="868"/>
      <c r="L87" s="868"/>
      <c r="M87" s="868"/>
      <c r="N87" s="868"/>
      <c r="O87" s="868"/>
      <c r="P87" s="869"/>
      <c r="Q87" s="870">
        <v>54</v>
      </c>
      <c r="R87" s="871"/>
      <c r="S87" s="871"/>
      <c r="T87" s="871"/>
      <c r="U87" s="871"/>
      <c r="V87" s="871">
        <v>54</v>
      </c>
      <c r="W87" s="871"/>
      <c r="X87" s="871"/>
      <c r="Y87" s="871"/>
      <c r="Z87" s="871"/>
      <c r="AA87" s="871">
        <v>0</v>
      </c>
      <c r="AB87" s="871"/>
      <c r="AC87" s="871"/>
      <c r="AD87" s="871"/>
      <c r="AE87" s="871"/>
      <c r="AF87" s="871">
        <v>0</v>
      </c>
      <c r="AG87" s="871"/>
      <c r="AH87" s="871"/>
      <c r="AI87" s="871"/>
      <c r="AJ87" s="871"/>
      <c r="AK87" s="871" t="s">
        <v>577</v>
      </c>
      <c r="AL87" s="871"/>
      <c r="AM87" s="871"/>
      <c r="AN87" s="871"/>
      <c r="AO87" s="871"/>
      <c r="AP87" s="871" t="s">
        <v>577</v>
      </c>
      <c r="AQ87" s="871"/>
      <c r="AR87" s="871"/>
      <c r="AS87" s="871"/>
      <c r="AT87" s="871"/>
      <c r="AU87" s="871" t="s">
        <v>577</v>
      </c>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378</v>
      </c>
      <c r="B88" s="776" t="s">
        <v>407</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3205</v>
      </c>
      <c r="AG88" s="831"/>
      <c r="AH88" s="831"/>
      <c r="AI88" s="831"/>
      <c r="AJ88" s="831"/>
      <c r="AK88" s="828"/>
      <c r="AL88" s="828"/>
      <c r="AM88" s="828"/>
      <c r="AN88" s="828"/>
      <c r="AO88" s="828"/>
      <c r="AP88" s="831">
        <v>9656</v>
      </c>
      <c r="AQ88" s="831"/>
      <c r="AR88" s="831"/>
      <c r="AS88" s="831"/>
      <c r="AT88" s="831"/>
      <c r="AU88" s="831">
        <v>4360</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776" t="s">
        <v>408</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194</v>
      </c>
      <c r="CS102" s="839"/>
      <c r="CT102" s="839"/>
      <c r="CU102" s="839"/>
      <c r="CV102" s="878"/>
      <c r="CW102" s="877">
        <v>43</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409</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410</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411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412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413</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414</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415</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416</v>
      </c>
      <c r="AB109" s="880"/>
      <c r="AC109" s="880"/>
      <c r="AD109" s="880"/>
      <c r="AE109" s="881"/>
      <c r="AF109" s="879" t="s">
        <v>417</v>
      </c>
      <c r="AG109" s="880"/>
      <c r="AH109" s="880"/>
      <c r="AI109" s="880"/>
      <c r="AJ109" s="881"/>
      <c r="AK109" s="879" t="s">
        <v>294</v>
      </c>
      <c r="AL109" s="880"/>
      <c r="AM109" s="880"/>
      <c r="AN109" s="880"/>
      <c r="AO109" s="881"/>
      <c r="AP109" s="879" t="s">
        <v>418</v>
      </c>
      <c r="AQ109" s="880"/>
      <c r="AR109" s="880"/>
      <c r="AS109" s="880"/>
      <c r="AT109" s="882"/>
      <c r="AU109" s="899" t="s">
        <v>415</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416</v>
      </c>
      <c r="BR109" s="880"/>
      <c r="BS109" s="880"/>
      <c r="BT109" s="880"/>
      <c r="BU109" s="881"/>
      <c r="BV109" s="879" t="s">
        <v>417</v>
      </c>
      <c r="BW109" s="880"/>
      <c r="BX109" s="880"/>
      <c r="BY109" s="880"/>
      <c r="BZ109" s="881"/>
      <c r="CA109" s="879" t="s">
        <v>294</v>
      </c>
      <c r="CB109" s="880"/>
      <c r="CC109" s="880"/>
      <c r="CD109" s="880"/>
      <c r="CE109" s="881"/>
      <c r="CF109" s="900" t="s">
        <v>418</v>
      </c>
      <c r="CG109" s="900"/>
      <c r="CH109" s="900"/>
      <c r="CI109" s="900"/>
      <c r="CJ109" s="900"/>
      <c r="CK109" s="879" t="s">
        <v>419</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416</v>
      </c>
      <c r="DH109" s="880"/>
      <c r="DI109" s="880"/>
      <c r="DJ109" s="880"/>
      <c r="DK109" s="881"/>
      <c r="DL109" s="879" t="s">
        <v>417</v>
      </c>
      <c r="DM109" s="880"/>
      <c r="DN109" s="880"/>
      <c r="DO109" s="880"/>
      <c r="DP109" s="881"/>
      <c r="DQ109" s="879" t="s">
        <v>294</v>
      </c>
      <c r="DR109" s="880"/>
      <c r="DS109" s="880"/>
      <c r="DT109" s="880"/>
      <c r="DU109" s="881"/>
      <c r="DV109" s="879" t="s">
        <v>418</v>
      </c>
      <c r="DW109" s="880"/>
      <c r="DX109" s="880"/>
      <c r="DY109" s="880"/>
      <c r="DZ109" s="882"/>
    </row>
    <row r="110" spans="1:131" s="212" customFormat="1" ht="26.25" customHeight="1" x14ac:dyDescent="0.2">
      <c r="A110" s="883" t="s">
        <v>420</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8384549</v>
      </c>
      <c r="AB110" s="887"/>
      <c r="AC110" s="887"/>
      <c r="AD110" s="887"/>
      <c r="AE110" s="888"/>
      <c r="AF110" s="889">
        <v>8254866</v>
      </c>
      <c r="AG110" s="887"/>
      <c r="AH110" s="887"/>
      <c r="AI110" s="887"/>
      <c r="AJ110" s="888"/>
      <c r="AK110" s="889">
        <v>8144872</v>
      </c>
      <c r="AL110" s="887"/>
      <c r="AM110" s="887"/>
      <c r="AN110" s="887"/>
      <c r="AO110" s="888"/>
      <c r="AP110" s="890">
        <v>20.6</v>
      </c>
      <c r="AQ110" s="891"/>
      <c r="AR110" s="891"/>
      <c r="AS110" s="891"/>
      <c r="AT110" s="892"/>
      <c r="AU110" s="893" t="s">
        <v>69</v>
      </c>
      <c r="AV110" s="894"/>
      <c r="AW110" s="894"/>
      <c r="AX110" s="894"/>
      <c r="AY110" s="894"/>
      <c r="AZ110" s="916" t="s">
        <v>421</v>
      </c>
      <c r="BA110" s="884"/>
      <c r="BB110" s="884"/>
      <c r="BC110" s="884"/>
      <c r="BD110" s="884"/>
      <c r="BE110" s="884"/>
      <c r="BF110" s="884"/>
      <c r="BG110" s="884"/>
      <c r="BH110" s="884"/>
      <c r="BI110" s="884"/>
      <c r="BJ110" s="884"/>
      <c r="BK110" s="884"/>
      <c r="BL110" s="884"/>
      <c r="BM110" s="884"/>
      <c r="BN110" s="884"/>
      <c r="BO110" s="884"/>
      <c r="BP110" s="885"/>
      <c r="BQ110" s="917">
        <v>72352218</v>
      </c>
      <c r="BR110" s="918"/>
      <c r="BS110" s="918"/>
      <c r="BT110" s="918"/>
      <c r="BU110" s="918"/>
      <c r="BV110" s="918">
        <v>66947404</v>
      </c>
      <c r="BW110" s="918"/>
      <c r="BX110" s="918"/>
      <c r="BY110" s="918"/>
      <c r="BZ110" s="918"/>
      <c r="CA110" s="918">
        <v>61173498</v>
      </c>
      <c r="CB110" s="918"/>
      <c r="CC110" s="918"/>
      <c r="CD110" s="918"/>
      <c r="CE110" s="918"/>
      <c r="CF110" s="931">
        <v>154.80000000000001</v>
      </c>
      <c r="CG110" s="932"/>
      <c r="CH110" s="932"/>
      <c r="CI110" s="932"/>
      <c r="CJ110" s="932"/>
      <c r="CK110" s="933" t="s">
        <v>422</v>
      </c>
      <c r="CL110" s="934"/>
      <c r="CM110" s="916" t="s">
        <v>423</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424</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425</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v>586345</v>
      </c>
      <c r="BW111" s="913"/>
      <c r="BX111" s="913"/>
      <c r="BY111" s="913"/>
      <c r="BZ111" s="913"/>
      <c r="CA111" s="913">
        <v>1016697</v>
      </c>
      <c r="CB111" s="913"/>
      <c r="CC111" s="913"/>
      <c r="CD111" s="913"/>
      <c r="CE111" s="913"/>
      <c r="CF111" s="907">
        <v>2.6</v>
      </c>
      <c r="CG111" s="908"/>
      <c r="CH111" s="908"/>
      <c r="CI111" s="908"/>
      <c r="CJ111" s="908"/>
      <c r="CK111" s="935"/>
      <c r="CL111" s="936"/>
      <c r="CM111" s="909" t="s">
        <v>426</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427</v>
      </c>
      <c r="B112" s="940"/>
      <c r="C112" s="910" t="s">
        <v>428</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429</v>
      </c>
      <c r="BA112" s="910"/>
      <c r="BB112" s="910"/>
      <c r="BC112" s="910"/>
      <c r="BD112" s="910"/>
      <c r="BE112" s="910"/>
      <c r="BF112" s="910"/>
      <c r="BG112" s="910"/>
      <c r="BH112" s="910"/>
      <c r="BI112" s="910"/>
      <c r="BJ112" s="910"/>
      <c r="BK112" s="910"/>
      <c r="BL112" s="910"/>
      <c r="BM112" s="910"/>
      <c r="BN112" s="910"/>
      <c r="BO112" s="910"/>
      <c r="BP112" s="911"/>
      <c r="BQ112" s="912">
        <v>26914997</v>
      </c>
      <c r="BR112" s="913"/>
      <c r="BS112" s="913"/>
      <c r="BT112" s="913"/>
      <c r="BU112" s="913"/>
      <c r="BV112" s="913">
        <v>25898339</v>
      </c>
      <c r="BW112" s="913"/>
      <c r="BX112" s="913"/>
      <c r="BY112" s="913"/>
      <c r="BZ112" s="913"/>
      <c r="CA112" s="913">
        <v>25544614</v>
      </c>
      <c r="CB112" s="913"/>
      <c r="CC112" s="913"/>
      <c r="CD112" s="913"/>
      <c r="CE112" s="913"/>
      <c r="CF112" s="907">
        <v>64.599999999999994</v>
      </c>
      <c r="CG112" s="908"/>
      <c r="CH112" s="908"/>
      <c r="CI112" s="908"/>
      <c r="CJ112" s="908"/>
      <c r="CK112" s="935"/>
      <c r="CL112" s="936"/>
      <c r="CM112" s="909" t="s">
        <v>430</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431</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3499304</v>
      </c>
      <c r="AB113" s="925"/>
      <c r="AC113" s="925"/>
      <c r="AD113" s="925"/>
      <c r="AE113" s="926"/>
      <c r="AF113" s="927">
        <v>3391740</v>
      </c>
      <c r="AG113" s="925"/>
      <c r="AH113" s="925"/>
      <c r="AI113" s="925"/>
      <c r="AJ113" s="926"/>
      <c r="AK113" s="927">
        <v>3327249</v>
      </c>
      <c r="AL113" s="925"/>
      <c r="AM113" s="925"/>
      <c r="AN113" s="925"/>
      <c r="AO113" s="926"/>
      <c r="AP113" s="928">
        <v>8.4</v>
      </c>
      <c r="AQ113" s="929"/>
      <c r="AR113" s="929"/>
      <c r="AS113" s="929"/>
      <c r="AT113" s="930"/>
      <c r="AU113" s="895"/>
      <c r="AV113" s="896"/>
      <c r="AW113" s="896"/>
      <c r="AX113" s="896"/>
      <c r="AY113" s="896"/>
      <c r="AZ113" s="909" t="s">
        <v>432</v>
      </c>
      <c r="BA113" s="910"/>
      <c r="BB113" s="910"/>
      <c r="BC113" s="910"/>
      <c r="BD113" s="910"/>
      <c r="BE113" s="910"/>
      <c r="BF113" s="910"/>
      <c r="BG113" s="910"/>
      <c r="BH113" s="910"/>
      <c r="BI113" s="910"/>
      <c r="BJ113" s="910"/>
      <c r="BK113" s="910"/>
      <c r="BL113" s="910"/>
      <c r="BM113" s="910"/>
      <c r="BN113" s="910"/>
      <c r="BO113" s="910"/>
      <c r="BP113" s="911"/>
      <c r="BQ113" s="912">
        <v>5701451</v>
      </c>
      <c r="BR113" s="913"/>
      <c r="BS113" s="913"/>
      <c r="BT113" s="913"/>
      <c r="BU113" s="913"/>
      <c r="BV113" s="913">
        <v>4991589</v>
      </c>
      <c r="BW113" s="913"/>
      <c r="BX113" s="913"/>
      <c r="BY113" s="913"/>
      <c r="BZ113" s="913"/>
      <c r="CA113" s="913">
        <v>4359638</v>
      </c>
      <c r="CB113" s="913"/>
      <c r="CC113" s="913"/>
      <c r="CD113" s="913"/>
      <c r="CE113" s="913"/>
      <c r="CF113" s="907">
        <v>11</v>
      </c>
      <c r="CG113" s="908"/>
      <c r="CH113" s="908"/>
      <c r="CI113" s="908"/>
      <c r="CJ113" s="908"/>
      <c r="CK113" s="935"/>
      <c r="CL113" s="936"/>
      <c r="CM113" s="909" t="s">
        <v>433</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434</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706918</v>
      </c>
      <c r="AB114" s="946"/>
      <c r="AC114" s="946"/>
      <c r="AD114" s="946"/>
      <c r="AE114" s="947"/>
      <c r="AF114" s="948">
        <v>700282</v>
      </c>
      <c r="AG114" s="946"/>
      <c r="AH114" s="946"/>
      <c r="AI114" s="946"/>
      <c r="AJ114" s="947"/>
      <c r="AK114" s="948">
        <v>650695</v>
      </c>
      <c r="AL114" s="946"/>
      <c r="AM114" s="946"/>
      <c r="AN114" s="946"/>
      <c r="AO114" s="947"/>
      <c r="AP114" s="949">
        <v>1.6</v>
      </c>
      <c r="AQ114" s="950"/>
      <c r="AR114" s="950"/>
      <c r="AS114" s="950"/>
      <c r="AT114" s="951"/>
      <c r="AU114" s="895"/>
      <c r="AV114" s="896"/>
      <c r="AW114" s="896"/>
      <c r="AX114" s="896"/>
      <c r="AY114" s="896"/>
      <c r="AZ114" s="909" t="s">
        <v>435</v>
      </c>
      <c r="BA114" s="910"/>
      <c r="BB114" s="910"/>
      <c r="BC114" s="910"/>
      <c r="BD114" s="910"/>
      <c r="BE114" s="910"/>
      <c r="BF114" s="910"/>
      <c r="BG114" s="910"/>
      <c r="BH114" s="910"/>
      <c r="BI114" s="910"/>
      <c r="BJ114" s="910"/>
      <c r="BK114" s="910"/>
      <c r="BL114" s="910"/>
      <c r="BM114" s="910"/>
      <c r="BN114" s="910"/>
      <c r="BO114" s="910"/>
      <c r="BP114" s="911"/>
      <c r="BQ114" s="912">
        <v>11456589</v>
      </c>
      <c r="BR114" s="913"/>
      <c r="BS114" s="913"/>
      <c r="BT114" s="913"/>
      <c r="BU114" s="913"/>
      <c r="BV114" s="913">
        <v>11823888</v>
      </c>
      <c r="BW114" s="913"/>
      <c r="BX114" s="913"/>
      <c r="BY114" s="913"/>
      <c r="BZ114" s="913"/>
      <c r="CA114" s="913">
        <v>12095939</v>
      </c>
      <c r="CB114" s="913"/>
      <c r="CC114" s="913"/>
      <c r="CD114" s="913"/>
      <c r="CE114" s="913"/>
      <c r="CF114" s="907">
        <v>30.6</v>
      </c>
      <c r="CG114" s="908"/>
      <c r="CH114" s="908"/>
      <c r="CI114" s="908"/>
      <c r="CJ114" s="908"/>
      <c r="CK114" s="935"/>
      <c r="CL114" s="936"/>
      <c r="CM114" s="909" t="s">
        <v>436</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437</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v>53305</v>
      </c>
      <c r="AG115" s="925"/>
      <c r="AH115" s="925"/>
      <c r="AI115" s="925"/>
      <c r="AJ115" s="926"/>
      <c r="AK115" s="927">
        <v>91048</v>
      </c>
      <c r="AL115" s="925"/>
      <c r="AM115" s="925"/>
      <c r="AN115" s="925"/>
      <c r="AO115" s="926"/>
      <c r="AP115" s="928">
        <v>0.2</v>
      </c>
      <c r="AQ115" s="929"/>
      <c r="AR115" s="929"/>
      <c r="AS115" s="929"/>
      <c r="AT115" s="930"/>
      <c r="AU115" s="895"/>
      <c r="AV115" s="896"/>
      <c r="AW115" s="896"/>
      <c r="AX115" s="896"/>
      <c r="AY115" s="896"/>
      <c r="AZ115" s="909" t="s">
        <v>438</v>
      </c>
      <c r="BA115" s="910"/>
      <c r="BB115" s="910"/>
      <c r="BC115" s="910"/>
      <c r="BD115" s="910"/>
      <c r="BE115" s="910"/>
      <c r="BF115" s="910"/>
      <c r="BG115" s="910"/>
      <c r="BH115" s="910"/>
      <c r="BI115" s="910"/>
      <c r="BJ115" s="910"/>
      <c r="BK115" s="910"/>
      <c r="BL115" s="910"/>
      <c r="BM115" s="910"/>
      <c r="BN115" s="910"/>
      <c r="BO115" s="910"/>
      <c r="BP115" s="911"/>
      <c r="BQ115" s="912">
        <v>9199</v>
      </c>
      <c r="BR115" s="913"/>
      <c r="BS115" s="913"/>
      <c r="BT115" s="913"/>
      <c r="BU115" s="913"/>
      <c r="BV115" s="913">
        <v>8325</v>
      </c>
      <c r="BW115" s="913"/>
      <c r="BX115" s="913"/>
      <c r="BY115" s="913"/>
      <c r="BZ115" s="913"/>
      <c r="CA115" s="913">
        <v>7722</v>
      </c>
      <c r="CB115" s="913"/>
      <c r="CC115" s="913"/>
      <c r="CD115" s="913"/>
      <c r="CE115" s="913"/>
      <c r="CF115" s="907">
        <v>0</v>
      </c>
      <c r="CG115" s="908"/>
      <c r="CH115" s="908"/>
      <c r="CI115" s="908"/>
      <c r="CJ115" s="908"/>
      <c r="CK115" s="935"/>
      <c r="CL115" s="936"/>
      <c r="CM115" s="909" t="s">
        <v>439</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440</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441</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442</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443</v>
      </c>
      <c r="Z117" s="881"/>
      <c r="AA117" s="965">
        <v>12590771</v>
      </c>
      <c r="AB117" s="966"/>
      <c r="AC117" s="966"/>
      <c r="AD117" s="966"/>
      <c r="AE117" s="967"/>
      <c r="AF117" s="968">
        <v>12400193</v>
      </c>
      <c r="AG117" s="966"/>
      <c r="AH117" s="966"/>
      <c r="AI117" s="966"/>
      <c r="AJ117" s="967"/>
      <c r="AK117" s="968">
        <v>12213864</v>
      </c>
      <c r="AL117" s="966"/>
      <c r="AM117" s="966"/>
      <c r="AN117" s="966"/>
      <c r="AO117" s="967"/>
      <c r="AP117" s="969"/>
      <c r="AQ117" s="970"/>
      <c r="AR117" s="970"/>
      <c r="AS117" s="970"/>
      <c r="AT117" s="971"/>
      <c r="AU117" s="895"/>
      <c r="AV117" s="896"/>
      <c r="AW117" s="896"/>
      <c r="AX117" s="896"/>
      <c r="AY117" s="896"/>
      <c r="AZ117" s="961" t="s">
        <v>444</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445</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419</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416</v>
      </c>
      <c r="AB118" s="880"/>
      <c r="AC118" s="880"/>
      <c r="AD118" s="880"/>
      <c r="AE118" s="881"/>
      <c r="AF118" s="879" t="s">
        <v>417</v>
      </c>
      <c r="AG118" s="880"/>
      <c r="AH118" s="880"/>
      <c r="AI118" s="880"/>
      <c r="AJ118" s="881"/>
      <c r="AK118" s="879" t="s">
        <v>294</v>
      </c>
      <c r="AL118" s="880"/>
      <c r="AM118" s="880"/>
      <c r="AN118" s="880"/>
      <c r="AO118" s="881"/>
      <c r="AP118" s="957" t="s">
        <v>418</v>
      </c>
      <c r="AQ118" s="958"/>
      <c r="AR118" s="958"/>
      <c r="AS118" s="958"/>
      <c r="AT118" s="959"/>
      <c r="AU118" s="895"/>
      <c r="AV118" s="896"/>
      <c r="AW118" s="896"/>
      <c r="AX118" s="896"/>
      <c r="AY118" s="896"/>
      <c r="AZ118" s="960" t="s">
        <v>446</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447</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422</v>
      </c>
      <c r="B119" s="934"/>
      <c r="C119" s="916" t="s">
        <v>423</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448</v>
      </c>
      <c r="BP119" s="992"/>
      <c r="BQ119" s="986">
        <v>116434454</v>
      </c>
      <c r="BR119" s="987"/>
      <c r="BS119" s="987"/>
      <c r="BT119" s="987"/>
      <c r="BU119" s="987"/>
      <c r="BV119" s="987">
        <v>110255890</v>
      </c>
      <c r="BW119" s="987"/>
      <c r="BX119" s="987"/>
      <c r="BY119" s="987"/>
      <c r="BZ119" s="987"/>
      <c r="CA119" s="987">
        <v>104198108</v>
      </c>
      <c r="CB119" s="987"/>
      <c r="CC119" s="987"/>
      <c r="CD119" s="987"/>
      <c r="CE119" s="987"/>
      <c r="CF119" s="988"/>
      <c r="CG119" s="989"/>
      <c r="CH119" s="989"/>
      <c r="CI119" s="989"/>
      <c r="CJ119" s="990"/>
      <c r="CK119" s="937"/>
      <c r="CL119" s="938"/>
      <c r="CM119" s="960" t="s">
        <v>449</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v>586345</v>
      </c>
      <c r="DM119" s="973"/>
      <c r="DN119" s="973"/>
      <c r="DO119" s="973"/>
      <c r="DP119" s="974"/>
      <c r="DQ119" s="972">
        <v>1016697</v>
      </c>
      <c r="DR119" s="973"/>
      <c r="DS119" s="973"/>
      <c r="DT119" s="973"/>
      <c r="DU119" s="974"/>
      <c r="DV119" s="975">
        <v>2.6</v>
      </c>
      <c r="DW119" s="976"/>
      <c r="DX119" s="976"/>
      <c r="DY119" s="976"/>
      <c r="DZ119" s="977"/>
    </row>
    <row r="120" spans="1:130" s="212" customFormat="1" ht="26.25" customHeight="1" x14ac:dyDescent="0.2">
      <c r="A120" s="1044"/>
      <c r="B120" s="936"/>
      <c r="C120" s="909" t="s">
        <v>426</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450</v>
      </c>
      <c r="AV120" s="979"/>
      <c r="AW120" s="979"/>
      <c r="AX120" s="979"/>
      <c r="AY120" s="980"/>
      <c r="AZ120" s="916" t="s">
        <v>451</v>
      </c>
      <c r="BA120" s="884"/>
      <c r="BB120" s="884"/>
      <c r="BC120" s="884"/>
      <c r="BD120" s="884"/>
      <c r="BE120" s="884"/>
      <c r="BF120" s="884"/>
      <c r="BG120" s="884"/>
      <c r="BH120" s="884"/>
      <c r="BI120" s="884"/>
      <c r="BJ120" s="884"/>
      <c r="BK120" s="884"/>
      <c r="BL120" s="884"/>
      <c r="BM120" s="884"/>
      <c r="BN120" s="884"/>
      <c r="BO120" s="884"/>
      <c r="BP120" s="885"/>
      <c r="BQ120" s="917">
        <v>18940770</v>
      </c>
      <c r="BR120" s="918"/>
      <c r="BS120" s="918"/>
      <c r="BT120" s="918"/>
      <c r="BU120" s="918"/>
      <c r="BV120" s="918">
        <v>21653157</v>
      </c>
      <c r="BW120" s="918"/>
      <c r="BX120" s="918"/>
      <c r="BY120" s="918"/>
      <c r="BZ120" s="918"/>
      <c r="CA120" s="918">
        <v>25056412</v>
      </c>
      <c r="CB120" s="918"/>
      <c r="CC120" s="918"/>
      <c r="CD120" s="918"/>
      <c r="CE120" s="918"/>
      <c r="CF120" s="931">
        <v>63.4</v>
      </c>
      <c r="CG120" s="932"/>
      <c r="CH120" s="932"/>
      <c r="CI120" s="932"/>
      <c r="CJ120" s="932"/>
      <c r="CK120" s="993" t="s">
        <v>452</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v>22968621</v>
      </c>
      <c r="DH120" s="918"/>
      <c r="DI120" s="918"/>
      <c r="DJ120" s="918"/>
      <c r="DK120" s="918"/>
      <c r="DL120" s="918">
        <v>22475309</v>
      </c>
      <c r="DM120" s="918"/>
      <c r="DN120" s="918"/>
      <c r="DO120" s="918"/>
      <c r="DP120" s="918"/>
      <c r="DQ120" s="918">
        <v>22681563</v>
      </c>
      <c r="DR120" s="918"/>
      <c r="DS120" s="918"/>
      <c r="DT120" s="918"/>
      <c r="DU120" s="918"/>
      <c r="DV120" s="919">
        <v>57.4</v>
      </c>
      <c r="DW120" s="919"/>
      <c r="DX120" s="919"/>
      <c r="DY120" s="919"/>
      <c r="DZ120" s="920"/>
    </row>
    <row r="121" spans="1:130" s="212" customFormat="1" ht="26.25" customHeight="1" x14ac:dyDescent="0.2">
      <c r="A121" s="1044"/>
      <c r="B121" s="936"/>
      <c r="C121" s="961" t="s">
        <v>453</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454</v>
      </c>
      <c r="BA121" s="910"/>
      <c r="BB121" s="910"/>
      <c r="BC121" s="910"/>
      <c r="BD121" s="910"/>
      <c r="BE121" s="910"/>
      <c r="BF121" s="910"/>
      <c r="BG121" s="910"/>
      <c r="BH121" s="910"/>
      <c r="BI121" s="910"/>
      <c r="BJ121" s="910"/>
      <c r="BK121" s="910"/>
      <c r="BL121" s="910"/>
      <c r="BM121" s="910"/>
      <c r="BN121" s="910"/>
      <c r="BO121" s="910"/>
      <c r="BP121" s="911"/>
      <c r="BQ121" s="912">
        <v>14537486</v>
      </c>
      <c r="BR121" s="913"/>
      <c r="BS121" s="913"/>
      <c r="BT121" s="913"/>
      <c r="BU121" s="913"/>
      <c r="BV121" s="913">
        <v>13426580</v>
      </c>
      <c r="BW121" s="913"/>
      <c r="BX121" s="913"/>
      <c r="BY121" s="913"/>
      <c r="BZ121" s="913"/>
      <c r="CA121" s="913">
        <v>12727753</v>
      </c>
      <c r="CB121" s="913"/>
      <c r="CC121" s="913"/>
      <c r="CD121" s="913"/>
      <c r="CE121" s="913"/>
      <c r="CF121" s="907">
        <v>32.200000000000003</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3208164</v>
      </c>
      <c r="DH121" s="913"/>
      <c r="DI121" s="913"/>
      <c r="DJ121" s="913"/>
      <c r="DK121" s="913"/>
      <c r="DL121" s="913">
        <v>2691522</v>
      </c>
      <c r="DM121" s="913"/>
      <c r="DN121" s="913"/>
      <c r="DO121" s="913"/>
      <c r="DP121" s="913"/>
      <c r="DQ121" s="913">
        <v>2146603</v>
      </c>
      <c r="DR121" s="913"/>
      <c r="DS121" s="913"/>
      <c r="DT121" s="913"/>
      <c r="DU121" s="913"/>
      <c r="DV121" s="914">
        <v>5.4</v>
      </c>
      <c r="DW121" s="914"/>
      <c r="DX121" s="914"/>
      <c r="DY121" s="914"/>
      <c r="DZ121" s="915"/>
    </row>
    <row r="122" spans="1:130" s="212" customFormat="1" ht="26.25" customHeight="1" x14ac:dyDescent="0.2">
      <c r="A122" s="1044"/>
      <c r="B122" s="936"/>
      <c r="C122" s="909" t="s">
        <v>436</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455</v>
      </c>
      <c r="BA122" s="952"/>
      <c r="BB122" s="952"/>
      <c r="BC122" s="952"/>
      <c r="BD122" s="952"/>
      <c r="BE122" s="952"/>
      <c r="BF122" s="952"/>
      <c r="BG122" s="952"/>
      <c r="BH122" s="952"/>
      <c r="BI122" s="952"/>
      <c r="BJ122" s="952"/>
      <c r="BK122" s="952"/>
      <c r="BL122" s="952"/>
      <c r="BM122" s="952"/>
      <c r="BN122" s="952"/>
      <c r="BO122" s="952"/>
      <c r="BP122" s="953"/>
      <c r="BQ122" s="986">
        <v>73831803</v>
      </c>
      <c r="BR122" s="987"/>
      <c r="BS122" s="987"/>
      <c r="BT122" s="987"/>
      <c r="BU122" s="987"/>
      <c r="BV122" s="987">
        <v>69169504</v>
      </c>
      <c r="BW122" s="987"/>
      <c r="BX122" s="987"/>
      <c r="BY122" s="987"/>
      <c r="BZ122" s="987"/>
      <c r="CA122" s="987">
        <v>63831216</v>
      </c>
      <c r="CB122" s="987"/>
      <c r="CC122" s="987"/>
      <c r="CD122" s="987"/>
      <c r="CE122" s="987"/>
      <c r="CF122" s="1004">
        <v>161.5</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382392</v>
      </c>
      <c r="DH122" s="913"/>
      <c r="DI122" s="913"/>
      <c r="DJ122" s="913"/>
      <c r="DK122" s="913"/>
      <c r="DL122" s="913">
        <v>345375</v>
      </c>
      <c r="DM122" s="913"/>
      <c r="DN122" s="913"/>
      <c r="DO122" s="913"/>
      <c r="DP122" s="913"/>
      <c r="DQ122" s="913">
        <v>316639</v>
      </c>
      <c r="DR122" s="913"/>
      <c r="DS122" s="913"/>
      <c r="DT122" s="913"/>
      <c r="DU122" s="913"/>
      <c r="DV122" s="914">
        <v>0.8</v>
      </c>
      <c r="DW122" s="914"/>
      <c r="DX122" s="914"/>
      <c r="DY122" s="914"/>
      <c r="DZ122" s="915"/>
    </row>
    <row r="123" spans="1:130" s="212" customFormat="1" ht="26.25" customHeight="1" x14ac:dyDescent="0.2">
      <c r="A123" s="1044"/>
      <c r="B123" s="936"/>
      <c r="C123" s="909" t="s">
        <v>442</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456</v>
      </c>
      <c r="BP123" s="992"/>
      <c r="BQ123" s="1050">
        <v>107310059</v>
      </c>
      <c r="BR123" s="1051"/>
      <c r="BS123" s="1051"/>
      <c r="BT123" s="1051"/>
      <c r="BU123" s="1051"/>
      <c r="BV123" s="1051">
        <v>104249241</v>
      </c>
      <c r="BW123" s="1051"/>
      <c r="BX123" s="1051"/>
      <c r="BY123" s="1051"/>
      <c r="BZ123" s="1051"/>
      <c r="CA123" s="1051">
        <v>101615381</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106053</v>
      </c>
      <c r="DH123" s="946"/>
      <c r="DI123" s="946"/>
      <c r="DJ123" s="946"/>
      <c r="DK123" s="947"/>
      <c r="DL123" s="948">
        <v>151279</v>
      </c>
      <c r="DM123" s="946"/>
      <c r="DN123" s="946"/>
      <c r="DO123" s="946"/>
      <c r="DP123" s="947"/>
      <c r="DQ123" s="948">
        <v>184289</v>
      </c>
      <c r="DR123" s="946"/>
      <c r="DS123" s="946"/>
      <c r="DT123" s="946"/>
      <c r="DU123" s="947"/>
      <c r="DV123" s="949">
        <v>0.5</v>
      </c>
      <c r="DW123" s="950"/>
      <c r="DX123" s="950"/>
      <c r="DY123" s="950"/>
      <c r="DZ123" s="951"/>
    </row>
    <row r="124" spans="1:130" s="212" customFormat="1" ht="26.25" customHeight="1" thickBot="1" x14ac:dyDescent="0.25">
      <c r="A124" s="1044"/>
      <c r="B124" s="936"/>
      <c r="C124" s="909" t="s">
        <v>445</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457</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24.2</v>
      </c>
      <c r="BR124" s="1014"/>
      <c r="BS124" s="1014"/>
      <c r="BT124" s="1014"/>
      <c r="BU124" s="1014"/>
      <c r="BV124" s="1014">
        <v>15.6</v>
      </c>
      <c r="BW124" s="1014"/>
      <c r="BX124" s="1014"/>
      <c r="BY124" s="1014"/>
      <c r="BZ124" s="1014"/>
      <c r="CA124" s="1014">
        <v>6.5</v>
      </c>
      <c r="CB124" s="1014"/>
      <c r="CC124" s="1014"/>
      <c r="CD124" s="1014"/>
      <c r="CE124" s="1014"/>
      <c r="CF124" s="1015"/>
      <c r="CG124" s="1016"/>
      <c r="CH124" s="1016"/>
      <c r="CI124" s="1016"/>
      <c r="CJ124" s="1017"/>
      <c r="CK124" s="999"/>
      <c r="CL124" s="999"/>
      <c r="CM124" s="999"/>
      <c r="CN124" s="999"/>
      <c r="CO124" s="1000"/>
      <c r="CP124" s="1006" t="s">
        <v>458</v>
      </c>
      <c r="CQ124" s="1007"/>
      <c r="CR124" s="1007"/>
      <c r="CS124" s="1007"/>
      <c r="CT124" s="1007"/>
      <c r="CU124" s="1007"/>
      <c r="CV124" s="1007"/>
      <c r="CW124" s="1007"/>
      <c r="CX124" s="1007"/>
      <c r="CY124" s="1007"/>
      <c r="CZ124" s="1007"/>
      <c r="DA124" s="1007"/>
      <c r="DB124" s="1007"/>
      <c r="DC124" s="1007"/>
      <c r="DD124" s="1007"/>
      <c r="DE124" s="1007"/>
      <c r="DF124" s="1008"/>
      <c r="DG124" s="991">
        <v>249767</v>
      </c>
      <c r="DH124" s="973"/>
      <c r="DI124" s="973"/>
      <c r="DJ124" s="973"/>
      <c r="DK124" s="974"/>
      <c r="DL124" s="972">
        <v>234854</v>
      </c>
      <c r="DM124" s="973"/>
      <c r="DN124" s="973"/>
      <c r="DO124" s="973"/>
      <c r="DP124" s="974"/>
      <c r="DQ124" s="972">
        <v>215520</v>
      </c>
      <c r="DR124" s="973"/>
      <c r="DS124" s="973"/>
      <c r="DT124" s="973"/>
      <c r="DU124" s="974"/>
      <c r="DV124" s="975">
        <v>0.5</v>
      </c>
      <c r="DW124" s="976"/>
      <c r="DX124" s="976"/>
      <c r="DY124" s="976"/>
      <c r="DZ124" s="977"/>
    </row>
    <row r="125" spans="1:130" s="212" customFormat="1" ht="26.25" customHeight="1" x14ac:dyDescent="0.2">
      <c r="A125" s="1044"/>
      <c r="B125" s="936"/>
      <c r="C125" s="909" t="s">
        <v>447</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459</v>
      </c>
      <c r="CL125" s="994"/>
      <c r="CM125" s="994"/>
      <c r="CN125" s="994"/>
      <c r="CO125" s="995"/>
      <c r="CP125" s="916" t="s">
        <v>460</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449</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v>53305</v>
      </c>
      <c r="AG126" s="946"/>
      <c r="AH126" s="946"/>
      <c r="AI126" s="946"/>
      <c r="AJ126" s="947"/>
      <c r="AK126" s="948">
        <v>91048</v>
      </c>
      <c r="AL126" s="946"/>
      <c r="AM126" s="946"/>
      <c r="AN126" s="946"/>
      <c r="AO126" s="947"/>
      <c r="AP126" s="949">
        <v>0.2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461</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462</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463</v>
      </c>
      <c r="AY127" s="1019"/>
      <c r="AZ127" s="1019"/>
      <c r="BA127" s="1019"/>
      <c r="BB127" s="1019"/>
      <c r="BC127" s="1019"/>
      <c r="BD127" s="1019"/>
      <c r="BE127" s="1020"/>
      <c r="BF127" s="1021" t="s">
        <v>464</v>
      </c>
      <c r="BG127" s="1019"/>
      <c r="BH127" s="1019"/>
      <c r="BI127" s="1019"/>
      <c r="BJ127" s="1019"/>
      <c r="BK127" s="1019"/>
      <c r="BL127" s="1020"/>
      <c r="BM127" s="1021" t="s">
        <v>465</v>
      </c>
      <c r="BN127" s="1019"/>
      <c r="BO127" s="1019"/>
      <c r="BP127" s="1019"/>
      <c r="BQ127" s="1019"/>
      <c r="BR127" s="1019"/>
      <c r="BS127" s="1020"/>
      <c r="BT127" s="1021" t="s">
        <v>466</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467</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468</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469</v>
      </c>
      <c r="X128" s="1030"/>
      <c r="Y128" s="1030"/>
      <c r="Z128" s="1031"/>
      <c r="AA128" s="1032">
        <v>2014786</v>
      </c>
      <c r="AB128" s="1033"/>
      <c r="AC128" s="1033"/>
      <c r="AD128" s="1033"/>
      <c r="AE128" s="1034"/>
      <c r="AF128" s="1035">
        <v>2008907</v>
      </c>
      <c r="AG128" s="1033"/>
      <c r="AH128" s="1033"/>
      <c r="AI128" s="1033"/>
      <c r="AJ128" s="1034"/>
      <c r="AK128" s="1035">
        <v>1986787</v>
      </c>
      <c r="AL128" s="1033"/>
      <c r="AM128" s="1033"/>
      <c r="AN128" s="1033"/>
      <c r="AO128" s="1034"/>
      <c r="AP128" s="1036"/>
      <c r="AQ128" s="1037"/>
      <c r="AR128" s="1037"/>
      <c r="AS128" s="1037"/>
      <c r="AT128" s="1038"/>
      <c r="AU128" s="214"/>
      <c r="AV128" s="214"/>
      <c r="AW128" s="214"/>
      <c r="AX128" s="883" t="s">
        <v>470</v>
      </c>
      <c r="AY128" s="884"/>
      <c r="AZ128" s="884"/>
      <c r="BA128" s="884"/>
      <c r="BB128" s="884"/>
      <c r="BC128" s="884"/>
      <c r="BD128" s="884"/>
      <c r="BE128" s="885"/>
      <c r="BF128" s="1039" t="s">
        <v>122</v>
      </c>
      <c r="BG128" s="1040"/>
      <c r="BH128" s="1040"/>
      <c r="BI128" s="1040"/>
      <c r="BJ128" s="1040"/>
      <c r="BK128" s="1040"/>
      <c r="BL128" s="1041"/>
      <c r="BM128" s="1039">
        <v>11.31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471</v>
      </c>
      <c r="CQ128" s="713"/>
      <c r="CR128" s="713"/>
      <c r="CS128" s="713"/>
      <c r="CT128" s="713"/>
      <c r="CU128" s="713"/>
      <c r="CV128" s="713"/>
      <c r="CW128" s="713"/>
      <c r="CX128" s="713"/>
      <c r="CY128" s="713"/>
      <c r="CZ128" s="713"/>
      <c r="DA128" s="713"/>
      <c r="DB128" s="713"/>
      <c r="DC128" s="713"/>
      <c r="DD128" s="713"/>
      <c r="DE128" s="713"/>
      <c r="DF128" s="1023"/>
      <c r="DG128" s="1024">
        <v>9199</v>
      </c>
      <c r="DH128" s="1025"/>
      <c r="DI128" s="1025"/>
      <c r="DJ128" s="1025"/>
      <c r="DK128" s="1025"/>
      <c r="DL128" s="1025">
        <v>8325</v>
      </c>
      <c r="DM128" s="1025"/>
      <c r="DN128" s="1025"/>
      <c r="DO128" s="1025"/>
      <c r="DP128" s="1025"/>
      <c r="DQ128" s="1025">
        <v>7722</v>
      </c>
      <c r="DR128" s="1025"/>
      <c r="DS128" s="1025"/>
      <c r="DT128" s="1025"/>
      <c r="DU128" s="1025"/>
      <c r="DV128" s="1026">
        <v>0</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472</v>
      </c>
      <c r="X129" s="1058"/>
      <c r="Y129" s="1058"/>
      <c r="Z129" s="1059"/>
      <c r="AA129" s="945">
        <v>44849728</v>
      </c>
      <c r="AB129" s="946"/>
      <c r="AC129" s="946"/>
      <c r="AD129" s="946"/>
      <c r="AE129" s="947"/>
      <c r="AF129" s="948">
        <v>45588838</v>
      </c>
      <c r="AG129" s="946"/>
      <c r="AH129" s="946"/>
      <c r="AI129" s="946"/>
      <c r="AJ129" s="947"/>
      <c r="AK129" s="948">
        <v>46496323</v>
      </c>
      <c r="AL129" s="946"/>
      <c r="AM129" s="946"/>
      <c r="AN129" s="946"/>
      <c r="AO129" s="947"/>
      <c r="AP129" s="1060"/>
      <c r="AQ129" s="1061"/>
      <c r="AR129" s="1061"/>
      <c r="AS129" s="1061"/>
      <c r="AT129" s="1062"/>
      <c r="AU129" s="215"/>
      <c r="AV129" s="215"/>
      <c r="AW129" s="215"/>
      <c r="AX129" s="1052" t="s">
        <v>473</v>
      </c>
      <c r="AY129" s="910"/>
      <c r="AZ129" s="910"/>
      <c r="BA129" s="910"/>
      <c r="BB129" s="910"/>
      <c r="BC129" s="910"/>
      <c r="BD129" s="910"/>
      <c r="BE129" s="911"/>
      <c r="BF129" s="1053" t="s">
        <v>122</v>
      </c>
      <c r="BG129" s="1054"/>
      <c r="BH129" s="1054"/>
      <c r="BI129" s="1054"/>
      <c r="BJ129" s="1054"/>
      <c r="BK129" s="1054"/>
      <c r="BL129" s="1055"/>
      <c r="BM129" s="1053">
        <v>16.309999999999999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474</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475</v>
      </c>
      <c r="X130" s="1058"/>
      <c r="Y130" s="1058"/>
      <c r="Z130" s="1059"/>
      <c r="AA130" s="945">
        <v>7277598</v>
      </c>
      <c r="AB130" s="946"/>
      <c r="AC130" s="946"/>
      <c r="AD130" s="946"/>
      <c r="AE130" s="947"/>
      <c r="AF130" s="948">
        <v>7178941</v>
      </c>
      <c r="AG130" s="946"/>
      <c r="AH130" s="946"/>
      <c r="AI130" s="946"/>
      <c r="AJ130" s="947"/>
      <c r="AK130" s="948">
        <v>6972298</v>
      </c>
      <c r="AL130" s="946"/>
      <c r="AM130" s="946"/>
      <c r="AN130" s="946"/>
      <c r="AO130" s="947"/>
      <c r="AP130" s="1060"/>
      <c r="AQ130" s="1061"/>
      <c r="AR130" s="1061"/>
      <c r="AS130" s="1061"/>
      <c r="AT130" s="1062"/>
      <c r="AU130" s="215"/>
      <c r="AV130" s="215"/>
      <c r="AW130" s="215"/>
      <c r="AX130" s="1052" t="s">
        <v>476</v>
      </c>
      <c r="AY130" s="910"/>
      <c r="AZ130" s="910"/>
      <c r="BA130" s="910"/>
      <c r="BB130" s="910"/>
      <c r="BC130" s="910"/>
      <c r="BD130" s="910"/>
      <c r="BE130" s="911"/>
      <c r="BF130" s="1088">
        <v>8.4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477</v>
      </c>
      <c r="X131" s="1095"/>
      <c r="Y131" s="1095"/>
      <c r="Z131" s="1096"/>
      <c r="AA131" s="991">
        <v>37572130</v>
      </c>
      <c r="AB131" s="973"/>
      <c r="AC131" s="973"/>
      <c r="AD131" s="973"/>
      <c r="AE131" s="974"/>
      <c r="AF131" s="972">
        <v>38409897</v>
      </c>
      <c r="AG131" s="973"/>
      <c r="AH131" s="973"/>
      <c r="AI131" s="973"/>
      <c r="AJ131" s="974"/>
      <c r="AK131" s="972">
        <v>39524025</v>
      </c>
      <c r="AL131" s="973"/>
      <c r="AM131" s="973"/>
      <c r="AN131" s="973"/>
      <c r="AO131" s="974"/>
      <c r="AP131" s="1097"/>
      <c r="AQ131" s="1098"/>
      <c r="AR131" s="1098"/>
      <c r="AS131" s="1098"/>
      <c r="AT131" s="1099"/>
      <c r="AU131" s="215"/>
      <c r="AV131" s="215"/>
      <c r="AW131" s="215"/>
      <c r="AX131" s="1070" t="s">
        <v>478</v>
      </c>
      <c r="AY131" s="713"/>
      <c r="AZ131" s="713"/>
      <c r="BA131" s="713"/>
      <c r="BB131" s="713"/>
      <c r="BC131" s="713"/>
      <c r="BD131" s="713"/>
      <c r="BE131" s="1023"/>
      <c r="BF131" s="1071">
        <v>6.5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479</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480</v>
      </c>
      <c r="W132" s="1081"/>
      <c r="X132" s="1081"/>
      <c r="Y132" s="1081"/>
      <c r="Z132" s="1082"/>
      <c r="AA132" s="1083">
        <v>8.7788129129999994</v>
      </c>
      <c r="AB132" s="1084"/>
      <c r="AC132" s="1084"/>
      <c r="AD132" s="1084"/>
      <c r="AE132" s="1085"/>
      <c r="AF132" s="1086">
        <v>8.3633266899999992</v>
      </c>
      <c r="AG132" s="1084"/>
      <c r="AH132" s="1084"/>
      <c r="AI132" s="1084"/>
      <c r="AJ132" s="1085"/>
      <c r="AK132" s="1086">
        <v>8.2349381170000004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481</v>
      </c>
      <c r="W133" s="1064"/>
      <c r="X133" s="1064"/>
      <c r="Y133" s="1064"/>
      <c r="Z133" s="1065"/>
      <c r="AA133" s="1066">
        <v>8</v>
      </c>
      <c r="AB133" s="1067"/>
      <c r="AC133" s="1067"/>
      <c r="AD133" s="1067"/>
      <c r="AE133" s="1068"/>
      <c r="AF133" s="1066">
        <v>8.3000000000000007</v>
      </c>
      <c r="AG133" s="1067"/>
      <c r="AH133" s="1067"/>
      <c r="AI133" s="1067"/>
      <c r="AJ133" s="1068"/>
      <c r="AK133" s="1066">
        <v>8.4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k/xPTsQ6x7QmZSJ9XSPuLhc2DAwlRArXpEb5VYaX6No9I36Q3kpXLXiBIz/V1JccNHS0swmKdzMq3XztHFJWqw==" saltValue="mPsJsThMAPWp5QU4CSGz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482</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1iXO1UINgAcoE+WSxrdhaT1t3hsFNh8VbC8U9n0CW5rU+UomaF4OvusMBnZ8RAvohqMd8RB4YMTtnnUwqqhaw==" saltValue="E7lbaeyyVfRQ3FuLjJLQ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lPpwa0GDDXDXAJHuf7rXFxIJF0wChOdb+f6WYqv2DGRsYiEmuG3xBmR9WRagAo+GQDXtrOYX1V1S3exiZnNw==" saltValue="MmieEcxxI86hDCc6fLUHi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483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484</v>
      </c>
      <c r="AL6" s="248"/>
      <c r="AM6" s="248"/>
      <c r="AN6" s="248"/>
    </row>
    <row r="7" spans="1:46" ht="13.5" customHeight="1" x14ac:dyDescent="0.2">
      <c r="A7" s="247"/>
      <c r="AK7" s="250"/>
      <c r="AL7" s="251"/>
      <c r="AM7" s="251"/>
      <c r="AN7" s="252"/>
      <c r="AO7" s="1101" t="s">
        <v>485</v>
      </c>
      <c r="AP7" s="253"/>
      <c r="AQ7" s="254" t="s">
        <v>486</v>
      </c>
      <c r="AR7" s="255"/>
    </row>
    <row r="8" spans="1:46" ht="13.2" x14ac:dyDescent="0.2">
      <c r="A8" s="247"/>
      <c r="AK8" s="256"/>
      <c r="AL8" s="257"/>
      <c r="AM8" s="257"/>
      <c r="AN8" s="258"/>
      <c r="AO8" s="1102"/>
      <c r="AP8" s="259" t="s">
        <v>487</v>
      </c>
      <c r="AQ8" s="260" t="s">
        <v>488</v>
      </c>
      <c r="AR8" s="261" t="s">
        <v>489</v>
      </c>
    </row>
    <row r="9" spans="1:46" ht="13.2" x14ac:dyDescent="0.2">
      <c r="A9" s="247"/>
      <c r="AK9" s="1103" t="s">
        <v>490</v>
      </c>
      <c r="AL9" s="1104"/>
      <c r="AM9" s="1104"/>
      <c r="AN9" s="1105"/>
      <c r="AO9" s="262">
        <v>12291552</v>
      </c>
      <c r="AP9" s="262">
        <v>66856</v>
      </c>
      <c r="AQ9" s="263">
        <v>69190</v>
      </c>
      <c r="AR9" s="264">
        <v>-3.4</v>
      </c>
    </row>
    <row r="10" spans="1:46" ht="13.5" customHeight="1" x14ac:dyDescent="0.2">
      <c r="A10" s="247"/>
      <c r="AK10" s="1103" t="s">
        <v>491</v>
      </c>
      <c r="AL10" s="1104"/>
      <c r="AM10" s="1104"/>
      <c r="AN10" s="1105"/>
      <c r="AO10" s="265">
        <v>1509447</v>
      </c>
      <c r="AP10" s="265">
        <v>8210</v>
      </c>
      <c r="AQ10" s="266">
        <v>1817</v>
      </c>
      <c r="AR10" s="267">
        <v>351.8</v>
      </c>
    </row>
    <row r="11" spans="1:46" ht="13.5" customHeight="1" x14ac:dyDescent="0.2">
      <c r="A11" s="247"/>
      <c r="AK11" s="1103" t="s">
        <v>492</v>
      </c>
      <c r="AL11" s="1104"/>
      <c r="AM11" s="1104"/>
      <c r="AN11" s="1105"/>
      <c r="AO11" s="265">
        <v>913484</v>
      </c>
      <c r="AP11" s="265">
        <v>4969</v>
      </c>
      <c r="AQ11" s="266">
        <v>711</v>
      </c>
      <c r="AR11" s="267">
        <v>598.9</v>
      </c>
    </row>
    <row r="12" spans="1:46" ht="13.5" customHeight="1" x14ac:dyDescent="0.2">
      <c r="A12" s="247"/>
      <c r="AK12" s="1103" t="s">
        <v>493</v>
      </c>
      <c r="AL12" s="1104"/>
      <c r="AM12" s="1104"/>
      <c r="AN12" s="1105"/>
      <c r="AO12" s="265" t="s">
        <v>494</v>
      </c>
      <c r="AP12" s="265" t="s">
        <v>494</v>
      </c>
      <c r="AQ12" s="266">
        <v>19</v>
      </c>
      <c r="AR12" s="267" t="s">
        <v>494</v>
      </c>
    </row>
    <row r="13" spans="1:46" ht="13.5" customHeight="1" x14ac:dyDescent="0.2">
      <c r="A13" s="247"/>
      <c r="AK13" s="1103" t="s">
        <v>495</v>
      </c>
      <c r="AL13" s="1104"/>
      <c r="AM13" s="1104"/>
      <c r="AN13" s="1105"/>
      <c r="AO13" s="265">
        <v>497815</v>
      </c>
      <c r="AP13" s="265">
        <v>2708</v>
      </c>
      <c r="AQ13" s="266">
        <v>2094</v>
      </c>
      <c r="AR13" s="267">
        <v>29.3</v>
      </c>
    </row>
    <row r="14" spans="1:46" ht="13.5" customHeight="1" x14ac:dyDescent="0.2">
      <c r="A14" s="247"/>
      <c r="AK14" s="1103" t="s">
        <v>496</v>
      </c>
      <c r="AL14" s="1104"/>
      <c r="AM14" s="1104"/>
      <c r="AN14" s="1105"/>
      <c r="AO14" s="265">
        <v>92745</v>
      </c>
      <c r="AP14" s="265">
        <v>504</v>
      </c>
      <c r="AQ14" s="266">
        <v>1351</v>
      </c>
      <c r="AR14" s="267">
        <v>-62.7</v>
      </c>
    </row>
    <row r="15" spans="1:46" ht="13.5" customHeight="1" x14ac:dyDescent="0.2">
      <c r="A15" s="247"/>
      <c r="AK15" s="1106" t="s">
        <v>497</v>
      </c>
      <c r="AL15" s="1107"/>
      <c r="AM15" s="1107"/>
      <c r="AN15" s="1108"/>
      <c r="AO15" s="265">
        <v>-718342</v>
      </c>
      <c r="AP15" s="265">
        <v>-3907</v>
      </c>
      <c r="AQ15" s="266">
        <v>-3935</v>
      </c>
      <c r="AR15" s="267">
        <v>-0.7</v>
      </c>
    </row>
    <row r="16" spans="1:46" ht="13.2" x14ac:dyDescent="0.2">
      <c r="A16" s="247"/>
      <c r="AK16" s="1106" t="s">
        <v>177</v>
      </c>
      <c r="AL16" s="1107"/>
      <c r="AM16" s="1107"/>
      <c r="AN16" s="1108"/>
      <c r="AO16" s="265">
        <v>14586701</v>
      </c>
      <c r="AP16" s="265">
        <v>79340</v>
      </c>
      <c r="AQ16" s="266">
        <v>71247</v>
      </c>
      <c r="AR16" s="267">
        <v>11.4</v>
      </c>
    </row>
    <row r="17" spans="1:46" ht="13.2" x14ac:dyDescent="0.2">
      <c r="A17" s="247"/>
    </row>
    <row r="18" spans="1:46" ht="13.2" x14ac:dyDescent="0.2">
      <c r="A18" s="247"/>
      <c r="AQ18" s="268"/>
      <c r="AR18" s="268"/>
    </row>
    <row r="19" spans="1:46" ht="13.2" x14ac:dyDescent="0.2">
      <c r="A19" s="247"/>
      <c r="AK19" s="243" t="s">
        <v>498</v>
      </c>
    </row>
    <row r="20" spans="1:46" ht="13.2" x14ac:dyDescent="0.2">
      <c r="A20" s="247"/>
      <c r="AK20" s="269"/>
      <c r="AL20" s="270"/>
      <c r="AM20" s="270"/>
      <c r="AN20" s="271"/>
      <c r="AO20" s="272" t="s">
        <v>499</v>
      </c>
      <c r="AP20" s="273" t="s">
        <v>500</v>
      </c>
      <c r="AQ20" s="274" t="s">
        <v>501</v>
      </c>
      <c r="AR20" s="275"/>
    </row>
    <row r="21" spans="1:46" s="248" customFormat="1" ht="13.2" x14ac:dyDescent="0.2">
      <c r="A21" s="276"/>
      <c r="AK21" s="1109" t="s">
        <v>502</v>
      </c>
      <c r="AL21" s="1110"/>
      <c r="AM21" s="1110"/>
      <c r="AN21" s="1111"/>
      <c r="AO21" s="277">
        <v>6.06</v>
      </c>
      <c r="AP21" s="278">
        <v>6.59</v>
      </c>
      <c r="AQ21" s="279">
        <v>-0.53</v>
      </c>
      <c r="AS21" s="280"/>
      <c r="AT21" s="276"/>
    </row>
    <row r="22" spans="1:46" s="248" customFormat="1" ht="13.2" x14ac:dyDescent="0.2">
      <c r="A22" s="276"/>
      <c r="AK22" s="1109" t="s">
        <v>503</v>
      </c>
      <c r="AL22" s="1110"/>
      <c r="AM22" s="1110"/>
      <c r="AN22" s="1111"/>
      <c r="AO22" s="281">
        <v>97.7</v>
      </c>
      <c r="AP22" s="282">
        <v>99.2</v>
      </c>
      <c r="AQ22" s="283">
        <v>-1.5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504</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506</v>
      </c>
      <c r="AL29" s="248"/>
      <c r="AM29" s="248"/>
      <c r="AN29" s="248"/>
      <c r="AS29" s="290"/>
    </row>
    <row r="30" spans="1:46" ht="13.5" customHeight="1" x14ac:dyDescent="0.2">
      <c r="A30" s="247"/>
      <c r="AK30" s="250"/>
      <c r="AL30" s="251"/>
      <c r="AM30" s="251"/>
      <c r="AN30" s="252"/>
      <c r="AO30" s="1101" t="s">
        <v>485</v>
      </c>
      <c r="AP30" s="253"/>
      <c r="AQ30" s="254" t="s">
        <v>486</v>
      </c>
      <c r="AR30" s="255"/>
    </row>
    <row r="31" spans="1:46" ht="13.2" x14ac:dyDescent="0.2">
      <c r="A31" s="247"/>
      <c r="AK31" s="256"/>
      <c r="AL31" s="257"/>
      <c r="AM31" s="257"/>
      <c r="AN31" s="258"/>
      <c r="AO31" s="1102"/>
      <c r="AP31" s="259" t="s">
        <v>487</v>
      </c>
      <c r="AQ31" s="260" t="s">
        <v>488</v>
      </c>
      <c r="AR31" s="261" t="s">
        <v>489</v>
      </c>
    </row>
    <row r="32" spans="1:46" ht="27" customHeight="1" x14ac:dyDescent="0.2">
      <c r="A32" s="247"/>
      <c r="AK32" s="1117" t="s">
        <v>507</v>
      </c>
      <c r="AL32" s="1118"/>
      <c r="AM32" s="1118"/>
      <c r="AN32" s="1119"/>
      <c r="AO32" s="291">
        <v>8144872</v>
      </c>
      <c r="AP32" s="291">
        <v>44302</v>
      </c>
      <c r="AQ32" s="292">
        <v>37151</v>
      </c>
      <c r="AR32" s="293">
        <v>19.2</v>
      </c>
    </row>
    <row r="33" spans="1:46" ht="13.5" customHeight="1" x14ac:dyDescent="0.2">
      <c r="A33" s="247"/>
      <c r="AK33" s="1117" t="s">
        <v>508</v>
      </c>
      <c r="AL33" s="1118"/>
      <c r="AM33" s="1118"/>
      <c r="AN33" s="1119"/>
      <c r="AO33" s="291" t="s">
        <v>494</v>
      </c>
      <c r="AP33" s="291" t="s">
        <v>494</v>
      </c>
      <c r="AQ33" s="292">
        <v>1</v>
      </c>
      <c r="AR33" s="293" t="s">
        <v>494</v>
      </c>
    </row>
    <row r="34" spans="1:46" ht="27" customHeight="1" x14ac:dyDescent="0.2">
      <c r="A34" s="247"/>
      <c r="AK34" s="1117" t="s">
        <v>509</v>
      </c>
      <c r="AL34" s="1118"/>
      <c r="AM34" s="1118"/>
      <c r="AN34" s="1119"/>
      <c r="AO34" s="291" t="s">
        <v>494</v>
      </c>
      <c r="AP34" s="291" t="s">
        <v>494</v>
      </c>
      <c r="AQ34" s="292">
        <v>48</v>
      </c>
      <c r="AR34" s="293" t="s">
        <v>494</v>
      </c>
    </row>
    <row r="35" spans="1:46" ht="27" customHeight="1" x14ac:dyDescent="0.2">
      <c r="A35" s="247"/>
      <c r="AK35" s="1117" t="s">
        <v>510</v>
      </c>
      <c r="AL35" s="1118"/>
      <c r="AM35" s="1118"/>
      <c r="AN35" s="1119"/>
      <c r="AO35" s="291">
        <v>3327249</v>
      </c>
      <c r="AP35" s="291">
        <v>18098</v>
      </c>
      <c r="AQ35" s="292">
        <v>8181</v>
      </c>
      <c r="AR35" s="293">
        <v>121.2</v>
      </c>
    </row>
    <row r="36" spans="1:46" ht="27" customHeight="1" x14ac:dyDescent="0.2">
      <c r="A36" s="247"/>
      <c r="AK36" s="1117" t="s">
        <v>511</v>
      </c>
      <c r="AL36" s="1118"/>
      <c r="AM36" s="1118"/>
      <c r="AN36" s="1119"/>
      <c r="AO36" s="291">
        <v>650695</v>
      </c>
      <c r="AP36" s="291">
        <v>3539</v>
      </c>
      <c r="AQ36" s="292">
        <v>473</v>
      </c>
      <c r="AR36" s="293">
        <v>648.20000000000005</v>
      </c>
    </row>
    <row r="37" spans="1:46" ht="13.5" customHeight="1" x14ac:dyDescent="0.2">
      <c r="A37" s="247"/>
      <c r="AK37" s="1117" t="s">
        <v>512</v>
      </c>
      <c r="AL37" s="1118"/>
      <c r="AM37" s="1118"/>
      <c r="AN37" s="1119"/>
      <c r="AO37" s="291">
        <v>91048</v>
      </c>
      <c r="AP37" s="291">
        <v>495</v>
      </c>
      <c r="AQ37" s="292">
        <v>499</v>
      </c>
      <c r="AR37" s="293">
        <v>-0.8</v>
      </c>
    </row>
    <row r="38" spans="1:46" ht="27" customHeight="1" x14ac:dyDescent="0.2">
      <c r="A38" s="247"/>
      <c r="AK38" s="1120" t="s">
        <v>513</v>
      </c>
      <c r="AL38" s="1121"/>
      <c r="AM38" s="1121"/>
      <c r="AN38" s="1122"/>
      <c r="AO38" s="294" t="s">
        <v>494</v>
      </c>
      <c r="AP38" s="294" t="s">
        <v>494</v>
      </c>
      <c r="AQ38" s="295">
        <v>1</v>
      </c>
      <c r="AR38" s="283" t="s">
        <v>494</v>
      </c>
      <c r="AS38" s="290"/>
    </row>
    <row r="39" spans="1:46" ht="13.2" x14ac:dyDescent="0.2">
      <c r="A39" s="247"/>
      <c r="AK39" s="1120" t="s">
        <v>514</v>
      </c>
      <c r="AL39" s="1121"/>
      <c r="AM39" s="1121"/>
      <c r="AN39" s="1122"/>
      <c r="AO39" s="291">
        <v>-1986787</v>
      </c>
      <c r="AP39" s="291">
        <v>-10807</v>
      </c>
      <c r="AQ39" s="292">
        <v>-8269</v>
      </c>
      <c r="AR39" s="293">
        <v>30.7</v>
      </c>
      <c r="AS39" s="290"/>
    </row>
    <row r="40" spans="1:46" ht="27" customHeight="1" x14ac:dyDescent="0.2">
      <c r="A40" s="247"/>
      <c r="AK40" s="1117" t="s">
        <v>515</v>
      </c>
      <c r="AL40" s="1118"/>
      <c r="AM40" s="1118"/>
      <c r="AN40" s="1119"/>
      <c r="AO40" s="291">
        <v>-6972298</v>
      </c>
      <c r="AP40" s="291">
        <v>-37924</v>
      </c>
      <c r="AQ40" s="292">
        <v>-27482</v>
      </c>
      <c r="AR40" s="293">
        <v>38</v>
      </c>
      <c r="AS40" s="290"/>
    </row>
    <row r="41" spans="1:46" ht="13.2" x14ac:dyDescent="0.2">
      <c r="A41" s="247"/>
      <c r="AK41" s="1123" t="s">
        <v>287</v>
      </c>
      <c r="AL41" s="1124"/>
      <c r="AM41" s="1124"/>
      <c r="AN41" s="1125"/>
      <c r="AO41" s="291">
        <v>3254779</v>
      </c>
      <c r="AP41" s="291">
        <v>17703</v>
      </c>
      <c r="AQ41" s="292">
        <v>10602</v>
      </c>
      <c r="AR41" s="293">
        <v>67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516</v>
      </c>
    </row>
    <row r="48" spans="1:46" ht="13.2" x14ac:dyDescent="0.2">
      <c r="A48" s="247"/>
      <c r="AK48" s="301" t="s">
        <v>517</v>
      </c>
      <c r="AL48" s="301"/>
      <c r="AM48" s="301"/>
      <c r="AN48" s="301"/>
      <c r="AO48" s="301"/>
      <c r="AP48" s="301"/>
      <c r="AQ48" s="302"/>
      <c r="AR48" s="301"/>
    </row>
    <row r="49" spans="1:44" ht="13.5" customHeight="1" x14ac:dyDescent="0.2">
      <c r="A49" s="247"/>
      <c r="AK49" s="303"/>
      <c r="AL49" s="304"/>
      <c r="AM49" s="1112" t="s">
        <v>485</v>
      </c>
      <c r="AN49" s="1114" t="s">
        <v>518</v>
      </c>
      <c r="AO49" s="1115"/>
      <c r="AP49" s="1115"/>
      <c r="AQ49" s="1115"/>
      <c r="AR49" s="1116"/>
    </row>
    <row r="50" spans="1:44" ht="13.2" x14ac:dyDescent="0.2">
      <c r="A50" s="247"/>
      <c r="AK50" s="305"/>
      <c r="AL50" s="306"/>
      <c r="AM50" s="1113"/>
      <c r="AN50" s="307" t="s">
        <v>519</v>
      </c>
      <c r="AO50" s="308" t="s">
        <v>520</v>
      </c>
      <c r="AP50" s="309" t="s">
        <v>521</v>
      </c>
      <c r="AQ50" s="310" t="s">
        <v>522</v>
      </c>
      <c r="AR50" s="311" t="s">
        <v>523</v>
      </c>
    </row>
    <row r="51" spans="1:44" ht="13.2" x14ac:dyDescent="0.2">
      <c r="A51" s="247"/>
      <c r="AK51" s="303" t="s">
        <v>524</v>
      </c>
      <c r="AL51" s="304"/>
      <c r="AM51" s="312">
        <v>7749099</v>
      </c>
      <c r="AN51" s="313">
        <v>41428</v>
      </c>
      <c r="AO51" s="314">
        <v>-13.2</v>
      </c>
      <c r="AP51" s="315">
        <v>52191</v>
      </c>
      <c r="AQ51" s="316">
        <v>0.7</v>
      </c>
      <c r="AR51" s="317">
        <v>-13.9</v>
      </c>
    </row>
    <row r="52" spans="1:44" ht="13.2" x14ac:dyDescent="0.2">
      <c r="A52" s="247"/>
      <c r="AK52" s="318"/>
      <c r="AL52" s="319" t="s">
        <v>525</v>
      </c>
      <c r="AM52" s="320">
        <v>4179416</v>
      </c>
      <c r="AN52" s="321">
        <v>22344</v>
      </c>
      <c r="AO52" s="322">
        <v>-1</v>
      </c>
      <c r="AP52" s="323">
        <v>26807</v>
      </c>
      <c r="AQ52" s="324">
        <v>1.8</v>
      </c>
      <c r="AR52" s="325">
        <v>-2.8</v>
      </c>
    </row>
    <row r="53" spans="1:44" ht="13.2" x14ac:dyDescent="0.2">
      <c r="A53" s="247"/>
      <c r="AK53" s="303" t="s">
        <v>526</v>
      </c>
      <c r="AL53" s="304"/>
      <c r="AM53" s="312">
        <v>4350489</v>
      </c>
      <c r="AN53" s="313">
        <v>23358</v>
      </c>
      <c r="AO53" s="314">
        <v>-43.6</v>
      </c>
      <c r="AP53" s="315">
        <v>48105</v>
      </c>
      <c r="AQ53" s="316">
        <v>-7.8</v>
      </c>
      <c r="AR53" s="317">
        <v>-35.799999999999997</v>
      </c>
    </row>
    <row r="54" spans="1:44" ht="13.2" x14ac:dyDescent="0.2">
      <c r="A54" s="247"/>
      <c r="AK54" s="318"/>
      <c r="AL54" s="319" t="s">
        <v>525</v>
      </c>
      <c r="AM54" s="320">
        <v>2657653</v>
      </c>
      <c r="AN54" s="321">
        <v>14269</v>
      </c>
      <c r="AO54" s="322">
        <v>-36.1</v>
      </c>
      <c r="AP54" s="323">
        <v>24072</v>
      </c>
      <c r="AQ54" s="324">
        <v>-10.199999999999999</v>
      </c>
      <c r="AR54" s="325">
        <v>-25.9</v>
      </c>
    </row>
    <row r="55" spans="1:44" ht="13.2" x14ac:dyDescent="0.2">
      <c r="A55" s="247"/>
      <c r="AK55" s="303" t="s">
        <v>527</v>
      </c>
      <c r="AL55" s="304"/>
      <c r="AM55" s="312">
        <v>5686613</v>
      </c>
      <c r="AN55" s="313">
        <v>30509</v>
      </c>
      <c r="AO55" s="314">
        <v>30.6</v>
      </c>
      <c r="AP55" s="315">
        <v>47446</v>
      </c>
      <c r="AQ55" s="316">
        <v>-1.4</v>
      </c>
      <c r="AR55" s="317">
        <v>32</v>
      </c>
    </row>
    <row r="56" spans="1:44" ht="13.2" x14ac:dyDescent="0.2">
      <c r="A56" s="247"/>
      <c r="AK56" s="318"/>
      <c r="AL56" s="319" t="s">
        <v>525</v>
      </c>
      <c r="AM56" s="320">
        <v>2404930</v>
      </c>
      <c r="AN56" s="321">
        <v>12902</v>
      </c>
      <c r="AO56" s="322">
        <v>-9.6</v>
      </c>
      <c r="AP56" s="323">
        <v>24371</v>
      </c>
      <c r="AQ56" s="324">
        <v>1.2</v>
      </c>
      <c r="AR56" s="325">
        <v>-10.8</v>
      </c>
    </row>
    <row r="57" spans="1:44" ht="13.2" x14ac:dyDescent="0.2">
      <c r="A57" s="247"/>
      <c r="AK57" s="303" t="s">
        <v>528</v>
      </c>
      <c r="AL57" s="304"/>
      <c r="AM57" s="312">
        <v>5695388</v>
      </c>
      <c r="AN57" s="313">
        <v>30815</v>
      </c>
      <c r="AO57" s="314">
        <v>1</v>
      </c>
      <c r="AP57" s="315">
        <v>48387</v>
      </c>
      <c r="AQ57" s="316">
        <v>2</v>
      </c>
      <c r="AR57" s="317">
        <v>-1</v>
      </c>
    </row>
    <row r="58" spans="1:44" ht="13.2" x14ac:dyDescent="0.2">
      <c r="A58" s="247"/>
      <c r="AK58" s="318"/>
      <c r="AL58" s="319" t="s">
        <v>525</v>
      </c>
      <c r="AM58" s="320">
        <v>2454854</v>
      </c>
      <c r="AN58" s="321">
        <v>13282</v>
      </c>
      <c r="AO58" s="322">
        <v>2.9</v>
      </c>
      <c r="AP58" s="323">
        <v>25592</v>
      </c>
      <c r="AQ58" s="324">
        <v>5</v>
      </c>
      <c r="AR58" s="325">
        <v>-2.1</v>
      </c>
    </row>
    <row r="59" spans="1:44" ht="13.2" x14ac:dyDescent="0.2">
      <c r="A59" s="247"/>
      <c r="AK59" s="303" t="s">
        <v>529</v>
      </c>
      <c r="AL59" s="304"/>
      <c r="AM59" s="312">
        <v>6685079</v>
      </c>
      <c r="AN59" s="313">
        <v>36362</v>
      </c>
      <c r="AO59" s="314">
        <v>18</v>
      </c>
      <c r="AP59" s="315">
        <v>49684</v>
      </c>
      <c r="AQ59" s="316">
        <v>2.7</v>
      </c>
      <c r="AR59" s="317">
        <v>15.3</v>
      </c>
    </row>
    <row r="60" spans="1:44" ht="13.2" x14ac:dyDescent="0.2">
      <c r="A60" s="247"/>
      <c r="AK60" s="318"/>
      <c r="AL60" s="319" t="s">
        <v>525</v>
      </c>
      <c r="AM60" s="320">
        <v>2683980</v>
      </c>
      <c r="AN60" s="321">
        <v>14599</v>
      </c>
      <c r="AO60" s="322">
        <v>9.9</v>
      </c>
      <c r="AP60" s="323">
        <v>28303</v>
      </c>
      <c r="AQ60" s="324">
        <v>10.6</v>
      </c>
      <c r="AR60" s="325">
        <v>-0.7</v>
      </c>
    </row>
    <row r="61" spans="1:44" ht="13.2" x14ac:dyDescent="0.2">
      <c r="A61" s="247"/>
      <c r="AK61" s="303" t="s">
        <v>530</v>
      </c>
      <c r="AL61" s="326"/>
      <c r="AM61" s="312">
        <v>6033334</v>
      </c>
      <c r="AN61" s="313">
        <v>32494</v>
      </c>
      <c r="AO61" s="314">
        <v>-1.4</v>
      </c>
      <c r="AP61" s="315">
        <v>49163</v>
      </c>
      <c r="AQ61" s="327">
        <v>-0.8</v>
      </c>
      <c r="AR61" s="317">
        <v>-0.6</v>
      </c>
    </row>
    <row r="62" spans="1:44" ht="13.2" x14ac:dyDescent="0.2">
      <c r="A62" s="247"/>
      <c r="AK62" s="318"/>
      <c r="AL62" s="319" t="s">
        <v>525</v>
      </c>
      <c r="AM62" s="320">
        <v>2876167</v>
      </c>
      <c r="AN62" s="321">
        <v>15479</v>
      </c>
      <c r="AO62" s="322">
        <v>-6.8</v>
      </c>
      <c r="AP62" s="323">
        <v>25829</v>
      </c>
      <c r="AQ62" s="324">
        <v>1.7</v>
      </c>
      <c r="AR62" s="325">
        <v>-8.5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frNcYxRncGF55plj/eSuieWfh6CTtI72T0/GAJ7US/YFiubk2lhsQA5gDmLtqJG6Q1HdnCgfBbRicedM7g7sLg==" saltValue="TbDZQ4psUdzIdbzaTV2w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482</v>
      </c>
    </row>
    <row r="121" spans="125:125" ht="13.5" hidden="1" customHeight="1" x14ac:dyDescent="0.2">
      <c r="DU121" s="241"/>
    </row>
  </sheetData>
  <sheetProtection algorithmName="SHA-512" hashValue="MdYCdSKYx6MfiEYL3LvBgPYZIhpqVxuQpoORo79FmIqlGRTTrSDEalQHMpIu+MWi3JCPoJnTdFomIt1h94hSBg==" saltValue="TOPK0+s/yCiJWACguROe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482</v>
      </c>
    </row>
  </sheetData>
  <sheetProtection algorithmName="SHA-512" hashValue="tFom8pn5uRXUUUXsvgGpm6Q+iwDpN94FJwRl+sgfnQh1lyan+qR7bnWuENZI5IgVlfTwCik8nbae4T9lLH2hJw==" saltValue="74gJOrI0VpBOFjS61G8V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26" t="s">
        <v>3</v>
      </c>
      <c r="D47" s="1126"/>
      <c r="E47" s="1127"/>
      <c r="F47" s="11">
        <v>6.37</v>
      </c>
      <c r="G47" s="12">
        <v>7.75</v>
      </c>
      <c r="H47" s="12">
        <v>11.98</v>
      </c>
      <c r="I47" s="12">
        <v>13.71</v>
      </c>
      <c r="J47" s="13">
        <v>14.95</v>
      </c>
    </row>
    <row r="48" spans="2:10" ht="57.75" customHeight="1" x14ac:dyDescent="0.2">
      <c r="B48" s="14"/>
      <c r="C48" s="1128" t="s">
        <v>4</v>
      </c>
      <c r="D48" s="1128"/>
      <c r="E48" s="1129"/>
      <c r="F48" s="15">
        <v>3.39</v>
      </c>
      <c r="G48" s="16">
        <v>7.97</v>
      </c>
      <c r="H48" s="16">
        <v>3.98</v>
      </c>
      <c r="I48" s="16">
        <v>3.91</v>
      </c>
      <c r="J48" s="17">
        <v>2.57</v>
      </c>
    </row>
    <row r="49" spans="2:10" ht="57.75" customHeight="1" thickBot="1" x14ac:dyDescent="0.25">
      <c r="B49" s="18"/>
      <c r="C49" s="1130" t="s">
        <v>5</v>
      </c>
      <c r="D49" s="1130"/>
      <c r="E49" s="1131"/>
      <c r="F49" s="19">
        <v>2.15</v>
      </c>
      <c r="G49" s="20">
        <v>4.71</v>
      </c>
      <c r="H49" s="20" t="s">
        <v>537</v>
      </c>
      <c r="I49" s="20" t="s">
        <v>538</v>
      </c>
      <c r="J49" s="21" t="s">
        <v>539</v>
      </c>
    </row>
    <row r="50" spans="2:10" ht="13.2" x14ac:dyDescent="0.2"/>
  </sheetData>
  <sheetProtection algorithmName="SHA-512" hashValue="No1pfy3DIyll6ONmjuMsZ+8x1nQnMngVNoOHOc5NxmlkUs48BGIpmotBuiP/ZEHUzD8m/PrBNGKvyQQuP1SMfw==" saltValue="UOWmmrAuWwA+v0tuoC2K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dcterms:created xsi:type="dcterms:W3CDTF">2026-02-23T06:24:56Z</dcterms:created>
  <dcterms:modified xsi:type="dcterms:W3CDTF">2026-03-30T12:06:28Z</dcterms:modified>
  <cp:category/>
</cp:coreProperties>
</file>