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02_富士吉田市【】\"/>
    </mc:Choice>
  </mc:AlternateContent>
  <xr:revisionPtr revIDLastSave="0" documentId="13_ncr:1_{09EB1D25-43C3-4ED4-8970-1F2AA770DD46}"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C37"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 r="CO34" i="10" l="1"/>
  <c r="CO35" i="10" s="1"/>
  <c r="CO36" i="10" s="1"/>
  <c r="CO37" i="10" s="1"/>
  <c r="CO38" i="10" s="1"/>
  <c r="CO39" i="10" s="1"/>
</calcChain>
</file>

<file path=xl/sharedStrings.xml><?xml version="1.0" encoding="utf-8"?>
<sst xmlns="http://schemas.openxmlformats.org/spreadsheetml/2006/main" count="1120" uniqueCount="586">
  <si>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</si>
  <si>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</si>
  <si>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</si>
  <si>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</si>
  <si>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</si>
  <si>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</si>
  <si>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</si>
  <si>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</si>
  <si>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</si>
  <si>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</si>
  <si>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</si>
  <si>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</si>
  <si>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</si>
  <si>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</si>
  <si>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</si>
  <si>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</si>
  <si>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</si>
  <si>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</si>
  <si>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</si>
  <si>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</si>
  <si>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</si>
  <si>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</si>
  <si>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</si>
  <si>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</si>
  <si>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</si>
  <si>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</si>
  <si>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</si>
  <si>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</si>
  <si>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</si>
  <si>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</si>
  <si>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</si>
  <si>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</si>
  <si>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</si>
  <si>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</si>
  <si>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</si>
  <si>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</si>
  <si>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</si>
  <si>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</si>
  <si>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</si>
  <si>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</si>
  <si>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</si>
  <si>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</si>
  <si>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</si>
  <si>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</si>
  <si>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</si>
  <si>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</si>
  <si>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</si>
  <si>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</si>
  <si>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</si>
  <si>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</si>
  <si>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</si>
  <si>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</si>
  <si>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</si>
  <si>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</si>
  <si>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</si>
  <si>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</si>
  <si>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</si>
  <si>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</si>
  <si>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</si>
  <si>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</si>
  <si>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</si>
  <si>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</si>
  <si>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</si>
  <si>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</si>
  <si>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</si>
  <si>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</si>
  <si>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</si>
  <si>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</si>
  <si>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</si>
  <si>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</si>
  <si>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</si>
  <si>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</si>
  <si>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</si>
  <si>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</si>
  <si>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</si>
  <si>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</si>
  <si>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</si>
  <si>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</si>
  <si>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</si>
  <si>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</si>
  <si>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</si>
  <si>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</si>
  <si>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</si>
  <si>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</si>
  <si>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</si>
  <si>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</si>
  <si>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</si>
  <si>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</si>
  <si>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</si>
  <si>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</si>
  <si>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</si>
  <si>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</si>
  <si>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</si>
  <si>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</si>
  <si>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富士吉田市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</si>
  <si>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</si>
  <si>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</si>
  <si>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</si>
  <si>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</si>
  <si>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</si>
  <si>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</si>
  <si>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</si>
  <si>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</si>
  <si>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</si>
  <si>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</si>
  <si>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</si>
  <si>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</si>
  <si>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</si>
  <si>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</si>
  <si>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</si>
  <si>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</si>
  <si>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</si>
  <si>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</si>
  <si>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</si>
  <si>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</si>
  <si>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</si>
  <si>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</si>
  <si>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</si>
  <si>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</si>
  <si>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</si>
  <si>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</si>
  <si>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</si>
  <si>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</si>
  <si>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</si>
  <si>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</si>
  <si>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</si>
  <si>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</si>
  <si>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</si>
  <si>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</si>
  <si>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</si>
  <si>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</si>
  <si>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</si>
  <si>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</si>
  <si>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</si>
  <si>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</si>
  <si>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</si>
  <si>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</si>
  <si>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</si>
  <si>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</si>
  <si>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</si>
  <si>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</si>
  <si>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</si>
  <si>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</si>
  <si>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</si>
  <si>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</si>
  <si>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</si>
  <si>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</si>
  <si>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</si>
  <si>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</si>
  <si>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</si>
  <si>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</si>
  <si>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</si>
  <si>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</si>
  <si>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</si>
  <si>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</si>
  <si>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</si>
  <si>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</si>
  <si>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</si>
  <si>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</si>
  <si>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</si>
  <si>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</si>
  <si>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</si>
  <si>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</si>
  <si>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</si>
  <si>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</si>
  <si>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</si>
  <si>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</si>
  <si>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</si>
  <si>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</si>
  <si>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</si>
  <si>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</si>
  <si>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</si>
  <si>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</si>
  <si>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</si>
  <si>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</si>
  <si>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</si>
  <si>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</si>
  <si>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</si>
  <si>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</si>
  <si>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</si>
  <si>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</si>
  <si>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</si>
  <si>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</si>
  <si>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</si>
  <si>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</si>
  <si>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</si>
  <si>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</si>
  <si>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</si>
  <si>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</si>
  <si>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</si>
  <si>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</si>
  <si>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</si>
  <si>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</si>
  <si>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</si>
  <si>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</si>
  <si>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</si>
  <si>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</si>
  <si>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</si>
  <si>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</si>
  <si>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</si>
  <si>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</si>
  <si>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</si>
  <si>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</si>
  <si>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山梨県富士吉田市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</si>
  <si>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</si>
  <si>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</si>
  <si>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</si>
  <si>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</si>
  <si>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</si>
  <si>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</si>
  <si>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</si>
  <si>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</si>
  <si>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</si>
  <si>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</si>
  <si>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</si>
  <si>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</si>
  <si>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</si>
  <si>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</si>
  <si>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</si>
  <si>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</si>
  <si>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</si>
  <si>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</si>
  <si>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</si>
  <si>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</si>
  <si>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</si>
  <si>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</si>
  <si>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</si>
  <si>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</si>
  <si>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</si>
  <si>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</si>
  <si>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</si>
  <si>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</si>
  <si>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</si>
  <si>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</si>
  <si>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</si>
  <si>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</si>
  <si>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</si>
  <si>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</si>
  <si>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</si>
  <si>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</si>
  <si>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</si>
  <si>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</si>
  <si>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</si>
  <si>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</si>
  <si>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</si>
  <si>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</si>
  <si>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</si>
  <si>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</si>
  <si>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</si>
  <si>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</si>
  <si>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</si>
  <si>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</si>
  <si>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</si>
  <si>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</si>
  <si>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</si>
  <si>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</si>
  <si>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</si>
  <si>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</si>
  <si>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</si>
  <si>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</si>
  <si>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</si>
  <si>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</si>
  <si>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</si>
  <si>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</si>
  <si>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</si>
  <si>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</si>
  <si>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</si>
  <si>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</si>
  <si>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</si>
  <si>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</si>
  <si>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</si>
  <si>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</si>
  <si>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</si>
  <si>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</si>
  <si>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</si>
  <si>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</si>
  <si>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</si>
  <si>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</si>
  <si>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</si>
  <si>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</si>
  <si>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</si>
  <si>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</si>
  <si>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</si>
  <si>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</si>
  <si>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</si>
  <si>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</si>
  <si>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</si>
  <si>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</si>
  <si>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</si>
  <si>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</si>
  <si>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</si>
  <si>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</si>
  <si>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</si>
  <si>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</si>
  <si>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</si>
  <si>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</si>
  <si>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</si>
  <si>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</si>
  <si>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</si>
  <si>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</si>
  <si>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</si>
  <si>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</si>
  <si>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</si>
  <si>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</si>
  <si>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</si>
  <si>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</si>
  <si>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</si>
  <si>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</si>
  <si>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</si>
  <si>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</si>
  <si>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</si>
  <si>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</si>
  <si>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</si>
  <si>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</si>
  <si>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</si>
  <si>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</si>
  <si>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</si>
  <si>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</si>
  <si>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</si>
  <si>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</si>
  <si>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</si>
  <si>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</si>
  <si>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</si>
  <si>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</si>
  <si>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</si>
  <si>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</si>
  <si>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</si>
  <si>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</si>
  <si>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</si>
  <si>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</si>
  <si>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</si>
  <si>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</si>
  <si>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</si>
  <si>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</si>
  <si>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</si>
  <si>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</si>
  <si>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</si>
  <si>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</si>
  <si>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</si>
  <si>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</si>
  <si>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</si>
  <si>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</si>
  <si>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</si>
  <si>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</si>
  <si>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</si>
  <si>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</si>
  <si>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</si>
  <si>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</si>
  <si>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</si>
  <si>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</si>
  <si>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</si>
  <si>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</si>
  <si>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</si>
  <si>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</si>
  <si>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山梨県富士吉田市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</si>
  <si>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</si>
  <si>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</si>
  <si>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</si>
  <si>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</si>
  <si>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</si>
  <si>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</si>
  <si>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</si>
  <si>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</si>
  <si>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</si>
  <si>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</si>
  <si>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</si>
  <si>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</si>
  <si>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</si>
  <si>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</si>
  <si>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</si>
  <si>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</si>
  <si>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</si>
  <si>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</si>
  <si>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</si>
  <si>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</si>
  <si>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</si>
  <si>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</si>
  <si>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</si>
  <si>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</si>
  <si>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</si>
  <si>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</si>
  <si>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</si>
  <si>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</si>
  <si>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</si>
  <si>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</si>
  <si>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</si>
  <si>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</si>
  <si>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</si>
  <si>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</si>
  <si>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</si>
  <si>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</si>
  <si>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介護予防支援事業特別会計</t>
    <phoneticPr fontId="5"/>
  </si>
  <si>
    <t>後期高齢者医療特別会計</t>
    <phoneticPr fontId="5"/>
  </si>
  <si>
    <t>水道事業会計</t>
    <phoneticPr fontId="5"/>
  </si>
  <si>
    <t>法適用企業</t>
    <phoneticPr fontId="5"/>
  </si>
  <si>
    <t>市立病院事業会計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</si>
  <si>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</si>
  <si>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</si>
  <si>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</si>
  <si>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</si>
  <si>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</si>
  <si>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</si>
  <si>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</si>
  <si>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</si>
  <si>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</si>
  <si>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</si>
  <si>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</si>
  <si>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</si>
  <si>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</si>
  <si>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</si>
  <si>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</si>
  <si>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</si>
  <si>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</si>
  <si>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</si>
  <si>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</si>
  <si>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</si>
  <si>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</si>
  <si>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</si>
  <si>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</si>
  <si>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</si>
  <si>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</si>
  <si>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</si>
  <si>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</si>
  <si>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</si>
  <si>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</si>
  <si>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</si>
  <si>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</si>
  <si>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</si>
  <si>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</si>
  <si>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</si>
  <si>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</si>
  <si>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</si>
  <si>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</si>
  <si>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</si>
  <si>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</si>
  <si>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</si>
  <si>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</si>
  <si>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</si>
  <si>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</si>
  <si>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</si>
  <si>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</si>
  <si>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</si>
  <si>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</si>
  <si>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</si>
  <si>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</si>
  <si>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</si>
  <si>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</si>
  <si>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</si>
  <si>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</si>
  <si>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</si>
  <si>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</si>
  <si>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</si>
  <si>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</si>
  <si>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</si>
  <si>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</si>
  <si>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</si>
  <si>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</si>
  <si>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</si>
  <si>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</si>
  <si>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</si>
  <si>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</si>
  <si>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</si>
  <si>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</si>
  <si>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</si>
  <si>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</si>
  <si>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</si>
  <si>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</si>
  <si>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</si>
  <si>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</si>
  <si>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</si>
  <si>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</si>
  <si>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</si>
  <si>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</si>
  <si>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</si>
  <si>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</si>
  <si>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</si>
  <si>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</si>
  <si>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</si>
  <si>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</si>
  <si>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</si>
  <si>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</si>
  <si>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</si>
  <si>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</si>
  <si>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</si>
  <si>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</si>
  <si>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</si>
  <si>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</si>
  <si>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</si>
  <si>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</si>
  <si>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</si>
  <si>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</si>
  <si>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</si>
  <si>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</si>
  <si>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</si>
  <si>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</si>
  <si>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</si>
  <si>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</si>
  <si>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</si>
  <si>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</si>
  <si>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</si>
  <si>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</si>
  <si>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</si>
  <si>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</si>
  <si>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</si>
  <si>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</si>
  <si>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</si>
  <si>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</si>
  <si>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</si>
  <si>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</si>
  <si>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</si>
  <si>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</si>
  <si>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</si>
  <si>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</si>
  <si>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</si>
  <si>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</si>
  <si>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</si>
  <si>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</si>
  <si>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</si>
  <si>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</si>
  <si>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</si>
  <si>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</si>
  <si>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</si>
  <si>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</si>
  <si>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</si>
  <si>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</si>
  <si>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</si>
  <si>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</si>
  <si>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</si>
  <si>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</si>
  <si>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</si>
  <si>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</si>
  <si>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</si>
  <si>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12.84</t>
  </si>
  <si>
    <t>▲ 6.38</t>
  </si>
  <si>
    <t>▲ 8.33</t>
  </si>
  <si>
    <t>市立病院事業会計</t>
  </si>
  <si>
    <t>一般会計</t>
  </si>
  <si>
    <t>水道事業会計</t>
  </si>
  <si>
    <t>下水道事業会計</t>
  </si>
  <si>
    <t>介護保険特別会計</t>
  </si>
  <si>
    <t>国民健康保険特別会計</t>
  </si>
  <si>
    <t>看護専門学校特別会計</t>
  </si>
  <si>
    <t>介護予防支援事業特別会計</t>
  </si>
  <si>
    <t>その他会計（赤字）</t>
  </si>
  <si>
    <t>その他会計（黒字）</t>
  </si>
  <si>
    <t>R02</t>
    <phoneticPr fontId="5"/>
  </si>
  <si>
    <t>R03</t>
    <phoneticPr fontId="5"/>
  </si>
  <si>
    <t>R04</t>
    <phoneticPr fontId="5"/>
  </si>
  <si>
    <t>R05</t>
    <phoneticPr fontId="5"/>
  </si>
  <si>
    <t>R06</t>
    <phoneticPr fontId="5"/>
  </si>
  <si>
    <t>ふるさと振興基金</t>
    <rPh sb="4" eb="8">
      <t>シンコウキキン</t>
    </rPh>
    <phoneticPr fontId="5"/>
  </si>
  <si>
    <t>公共施設整備基金</t>
    <rPh sb="0" eb="4">
      <t>コウキョウシセツ</t>
    </rPh>
    <rPh sb="4" eb="8">
      <t>セイビキキン</t>
    </rPh>
    <phoneticPr fontId="5"/>
  </si>
  <si>
    <t>庁舎整備基金</t>
    <rPh sb="0" eb="2">
      <t>チョウシャ</t>
    </rPh>
    <rPh sb="2" eb="4">
      <t>セイビ</t>
    </rPh>
    <rPh sb="4" eb="6">
      <t>キキン</t>
    </rPh>
    <phoneticPr fontId="5"/>
  </si>
  <si>
    <t>地域福祉基金</t>
    <rPh sb="0" eb="4">
      <t>チイキフクシ</t>
    </rPh>
    <rPh sb="4" eb="6">
      <t>キキン</t>
    </rPh>
    <phoneticPr fontId="5"/>
  </si>
  <si>
    <t>教育文化振興基金</t>
    <rPh sb="0" eb="2">
      <t>キョウイク</t>
    </rPh>
    <rPh sb="2" eb="4">
      <t>ブンカ</t>
    </rPh>
    <rPh sb="4" eb="8">
      <t>シンコウキキン</t>
    </rPh>
    <phoneticPr fontId="5"/>
  </si>
  <si>
    <t>富士吉田市スポーツ協会</t>
    <rPh sb="0" eb="5">
      <t>フジヨシダシ</t>
    </rPh>
    <rPh sb="9" eb="11">
      <t>キョウカイ</t>
    </rPh>
    <phoneticPr fontId="2"/>
  </si>
  <si>
    <t>ふじやまビール</t>
  </si>
  <si>
    <t>ふじよしだ定住促進センター</t>
    <rPh sb="5" eb="7">
      <t>テイジュウ</t>
    </rPh>
    <rPh sb="7" eb="9">
      <t>ソクシン</t>
    </rPh>
    <phoneticPr fontId="2"/>
  </si>
  <si>
    <t>ふじよしだまちづくり公社</t>
    <rPh sb="10" eb="12">
      <t>コウシャ</t>
    </rPh>
    <phoneticPr fontId="2"/>
  </si>
  <si>
    <t>富士五湖広域行政事務組合一般会計</t>
    <rPh sb="0" eb="4">
      <t>フジゴコ</t>
    </rPh>
    <rPh sb="4" eb="6">
      <t>コウイキ</t>
    </rPh>
    <rPh sb="6" eb="8">
      <t>ギョウセイ</t>
    </rPh>
    <rPh sb="8" eb="10">
      <t>ジム</t>
    </rPh>
    <rPh sb="10" eb="12">
      <t>クミアイ</t>
    </rPh>
    <rPh sb="12" eb="14">
      <t>イッパン</t>
    </rPh>
    <rPh sb="14" eb="16">
      <t>カイケイ</t>
    </rPh>
    <phoneticPr fontId="2"/>
  </si>
  <si>
    <t>富士五湖広域行政事務組合富士五湖聖苑特別会計</t>
    <rPh sb="0" eb="4">
      <t>フジゴコ</t>
    </rPh>
    <rPh sb="4" eb="6">
      <t>コウイキ</t>
    </rPh>
    <rPh sb="6" eb="8">
      <t>ギョウセイ</t>
    </rPh>
    <rPh sb="8" eb="10">
      <t>ジム</t>
    </rPh>
    <rPh sb="10" eb="12">
      <t>クミアイ</t>
    </rPh>
    <rPh sb="12" eb="16">
      <t>フジゴコ</t>
    </rPh>
    <rPh sb="16" eb="18">
      <t>セイエン</t>
    </rPh>
    <rPh sb="18" eb="20">
      <t>トクベツ</t>
    </rPh>
    <rPh sb="20" eb="22">
      <t>カイケイ</t>
    </rPh>
    <phoneticPr fontId="2"/>
  </si>
  <si>
    <t>富士吉田市外二ヶ村恩賜県有財産保護組合一般会計</t>
    <rPh sb="0" eb="4">
      <t>フジヨシダ</t>
    </rPh>
    <rPh sb="4" eb="5">
      <t>シ</t>
    </rPh>
    <rPh sb="5" eb="6">
      <t>ホカ</t>
    </rPh>
    <rPh sb="6" eb="7">
      <t>２</t>
    </rPh>
    <rPh sb="8" eb="9">
      <t>ソン</t>
    </rPh>
    <rPh sb="9" eb="11">
      <t>オンシ</t>
    </rPh>
    <rPh sb="11" eb="13">
      <t>ケンユウ</t>
    </rPh>
    <rPh sb="13" eb="15">
      <t>ザイサン</t>
    </rPh>
    <rPh sb="15" eb="17">
      <t>ホゴ</t>
    </rPh>
    <rPh sb="17" eb="19">
      <t>クミアイ</t>
    </rPh>
    <rPh sb="19" eb="21">
      <t>イッパン</t>
    </rPh>
    <rPh sb="21" eb="23">
      <t>カイケイ</t>
    </rPh>
    <phoneticPr fontId="2"/>
  </si>
  <si>
    <t>山梨県市町村総合事務組合一般会計</t>
    <rPh sb="0" eb="3">
      <t>ヤマナシケン</t>
    </rPh>
    <rPh sb="3" eb="6">
      <t>シチョウソン</t>
    </rPh>
    <rPh sb="6" eb="8">
      <t>ソウゴウ</t>
    </rPh>
    <rPh sb="8" eb="10">
      <t>ジム</t>
    </rPh>
    <rPh sb="10" eb="12">
      <t>クミアイ</t>
    </rPh>
    <rPh sb="12" eb="14">
      <t>イッパン</t>
    </rPh>
    <rPh sb="14" eb="16">
      <t>カイケイ</t>
    </rPh>
    <phoneticPr fontId="2"/>
  </si>
  <si>
    <t>山梨県市町村総合事務組合電子化事業及び会館管理・研修事業特別会計</t>
    <rPh sb="0" eb="3">
      <t>ヤマナシケン</t>
    </rPh>
    <rPh sb="3" eb="6">
      <t>シチョウソン</t>
    </rPh>
    <rPh sb="6" eb="8">
      <t>ソウゴウ</t>
    </rPh>
    <rPh sb="8" eb="10">
      <t>ジム</t>
    </rPh>
    <rPh sb="10" eb="12">
      <t>クミアイ</t>
    </rPh>
    <rPh sb="12" eb="15">
      <t>デンシカ</t>
    </rPh>
    <rPh sb="15" eb="17">
      <t>ジギョウ</t>
    </rPh>
    <rPh sb="17" eb="18">
      <t>オヨ</t>
    </rPh>
    <rPh sb="19" eb="21">
      <t>カイカン</t>
    </rPh>
    <rPh sb="21" eb="23">
      <t>カンリ</t>
    </rPh>
    <rPh sb="24" eb="26">
      <t>ケンシュウ</t>
    </rPh>
    <rPh sb="26" eb="28">
      <t>ジギョウ</t>
    </rPh>
    <rPh sb="28" eb="30">
      <t>トクベツ</t>
    </rPh>
    <rPh sb="30" eb="32">
      <t>カイケイ</t>
    </rPh>
    <phoneticPr fontId="2"/>
  </si>
  <si>
    <t>山梨県市町村総合事務組合一般廃棄物最終処分場事業特別会計</t>
    <rPh sb="0" eb="3">
      <t>ヤマナシケン</t>
    </rPh>
    <rPh sb="3" eb="6">
      <t>シチョウソン</t>
    </rPh>
    <rPh sb="6" eb="8">
      <t>ソウゴウ</t>
    </rPh>
    <rPh sb="8" eb="10">
      <t>ジム</t>
    </rPh>
    <rPh sb="10" eb="12">
      <t>クミアイ</t>
    </rPh>
    <rPh sb="12" eb="14">
      <t>イッパン</t>
    </rPh>
    <rPh sb="14" eb="17">
      <t>ハイキブツ</t>
    </rPh>
    <rPh sb="17" eb="19">
      <t>サイシュウ</t>
    </rPh>
    <rPh sb="19" eb="22">
      <t>ショブンジョウ</t>
    </rPh>
    <rPh sb="22" eb="24">
      <t>ジギョウ</t>
    </rPh>
    <rPh sb="24" eb="26">
      <t>トクベツ</t>
    </rPh>
    <rPh sb="26" eb="28">
      <t>カイケイ</t>
    </rPh>
    <phoneticPr fontId="2"/>
  </si>
  <si>
    <t>山梨県市町村総合事務組合入札参加資格審査事業費特別会計</t>
    <rPh sb="0" eb="3">
      <t>ヤマナシケン</t>
    </rPh>
    <rPh sb="3" eb="6">
      <t>シチョウソン</t>
    </rPh>
    <rPh sb="6" eb="8">
      <t>ソウゴウ</t>
    </rPh>
    <rPh sb="8" eb="10">
      <t>ジム</t>
    </rPh>
    <rPh sb="10" eb="12">
      <t>クミアイ</t>
    </rPh>
    <rPh sb="12" eb="14">
      <t>ニュウサツ</t>
    </rPh>
    <rPh sb="14" eb="16">
      <t>サンカ</t>
    </rPh>
    <rPh sb="16" eb="18">
      <t>シカク</t>
    </rPh>
    <rPh sb="18" eb="20">
      <t>シンサ</t>
    </rPh>
    <rPh sb="20" eb="23">
      <t>ジギョウヒ</t>
    </rPh>
    <rPh sb="23" eb="25">
      <t>トクベツ</t>
    </rPh>
    <rPh sb="25" eb="27">
      <t>カイケイ</t>
    </rPh>
    <phoneticPr fontId="2"/>
  </si>
  <si>
    <t>山梨県市町村総合事務組合交通災害共済事業特別会計</t>
    <rPh sb="0" eb="3">
      <t>ヤマナシケン</t>
    </rPh>
    <rPh sb="3" eb="6">
      <t>シチョウソン</t>
    </rPh>
    <rPh sb="6" eb="8">
      <t>ソウゴウ</t>
    </rPh>
    <rPh sb="8" eb="10">
      <t>ジム</t>
    </rPh>
    <rPh sb="10" eb="12">
      <t>クミアイ</t>
    </rPh>
    <rPh sb="12" eb="14">
      <t>コウツウ</t>
    </rPh>
    <rPh sb="14" eb="16">
      <t>サイガイ</t>
    </rPh>
    <rPh sb="16" eb="18">
      <t>キョウサイ</t>
    </rPh>
    <rPh sb="18" eb="20">
      <t>ジギョウ</t>
    </rPh>
    <rPh sb="20" eb="22">
      <t>トクベツ</t>
    </rPh>
    <rPh sb="22" eb="24">
      <t>カイケイ</t>
    </rPh>
    <phoneticPr fontId="2"/>
  </si>
  <si>
    <t>山梨県後期高齢者医療広域連合一般会計</t>
    <rPh sb="0" eb="3">
      <t>ヤマナシケン</t>
    </rPh>
    <rPh sb="3" eb="5">
      <t>コウキ</t>
    </rPh>
    <rPh sb="5" eb="8">
      <t>コウレイシャ</t>
    </rPh>
    <rPh sb="8" eb="10">
      <t>イリョウ</t>
    </rPh>
    <rPh sb="10" eb="12">
      <t>コウイキ</t>
    </rPh>
    <rPh sb="12" eb="14">
      <t>レンゴウ</t>
    </rPh>
    <rPh sb="14" eb="16">
      <t>イッパン</t>
    </rPh>
    <rPh sb="16" eb="18">
      <t>カイケイ</t>
    </rPh>
    <phoneticPr fontId="2"/>
  </si>
  <si>
    <t>山梨県後期高齢者医療広域連合後期高齢者医療特別会計</t>
    <rPh sb="0" eb="3">
      <t>ヤマナシケン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</si>
  <si>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富士・東部広域環境事務組合</t>
    <rPh sb="0" eb="2">
      <t>フジ</t>
    </rPh>
    <rPh sb="3" eb="5">
      <t>トウブ</t>
    </rPh>
    <rPh sb="5" eb="13">
      <t>コウイキカンキョウジムクミアイ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</si>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</sst>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6026-4F62-9297-B44A765743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60847</c:v>
                </c:pt>
                <c:pt idx="1">
                  <c:v>55405</c:v>
                </c:pt>
                <c:pt idx="2">
                  <c:v>46611</c:v>
                </c:pt>
                <c:pt idx="3">
                  <c:v>76885</c:v>
                </c:pt>
                <c:pt idx="4">
                  <c:v>85732</c:v>
                </c:pt>
              </c:numCache>
            </c:numRef>
          </c:val>
          <c:smooth val="0"/>
          <c:extLst>
            <c:ext xmlns:c16="http://schemas.microsoft.com/office/drawing/2014/chart" uri="{C3380CC4-5D6E-409C-BE32-E72D297353CC}">
              <c16:uniqueId val="{00000001-6026-4F62-9297-B44A765743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6.07</c:v>
                </c:pt>
                <c:pt idx="1">
                  <c:v>7.96</c:v>
                </c:pt>
                <c:pt idx="2">
                  <c:v>7.15</c:v>
                </c:pt>
                <c:pt idx="3">
                  <c:v>6.46</c:v>
                </c:pt>
                <c:pt idx="4">
                  <c:v>7.21</c:v>
                </c:pt>
              </c:numCache>
            </c:numRef>
          </c:val>
          <c:extLst>
            <c:ext xmlns:c16="http://schemas.microsoft.com/office/drawing/2014/chart" uri="{C3380CC4-5D6E-409C-BE32-E72D297353CC}">
              <c16:uniqueId val="{00000000-75A9-4436-A368-7147676FA0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33.200000000000003</c:v>
                </c:pt>
                <c:pt idx="1">
                  <c:v>34.43</c:v>
                </c:pt>
                <c:pt idx="2">
                  <c:v>34.549999999999997</c:v>
                </c:pt>
                <c:pt idx="3">
                  <c:v>29.6</c:v>
                </c:pt>
                <c:pt idx="4">
                  <c:v>31.56</c:v>
                </c:pt>
              </c:numCache>
            </c:numRef>
          </c:val>
          <c:extLst>
            <c:ext xmlns:c16="http://schemas.microsoft.com/office/drawing/2014/chart" uri="{C3380CC4-5D6E-409C-BE32-E72D297353CC}">
              <c16:uniqueId val="{00000001-75A9-4436-A368-7147676FA0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-12.84</c:v>
                </c:pt>
                <c:pt idx="1">
                  <c:v>2.27</c:v>
                </c:pt>
                <c:pt idx="2">
                  <c:v>-6.38</c:v>
                </c:pt>
                <c:pt idx="3">
                  <c:v>-8.33</c:v>
                </c:pt>
                <c:pt idx="4">
                  <c:v>0.39</c:v>
                </c:pt>
              </c:numCache>
            </c:numRef>
          </c:val>
          <c:smooth val="0"/>
          <c:extLst>
            <c:ext xmlns:c16="http://schemas.microsoft.com/office/drawing/2014/chart" uri="{C3380CC4-5D6E-409C-BE32-E72D297353CC}">
              <c16:uniqueId val="{00000002-75A9-4436-A368-7147676FA0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C52-49C4-8236-3E135E9C2D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52-49C4-8236-3E135E9C2D85}"/>
            </c:ext>
          </c:extLst>
        </c:ser>
        <c:ser>
          <c:idx val="2"/>
          <c:order val="2"/>
          <c:tx>
            <c:strRef>
              <c:f>データシート!$A$29</c:f>
              <c:strCache>
                <c:ptCount val="1"/>
                <c:pt idx="0">
                  <c:v>介護予防支援事業特別会計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C52-49C4-8236-3E135E9C2D85}"/>
            </c:ext>
          </c:extLst>
        </c:ser>
        <c:ser>
          <c:idx val="3"/>
          <c:order val="3"/>
          <c:tx>
            <c:strRef>
              <c:f>データシート!$A$30</c:f>
              <c:strCache>
                <c:ptCount val="1"/>
                <c:pt idx="0">
                  <c:v>看護専門学校特別会計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C52-49C4-8236-3E135E9C2D8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0.67</c:v>
                </c:pt>
                <c:pt idx="2">
                  <c:v>#N/A</c:v>
                </c:pt>
                <c:pt idx="3">
                  <c:v>0</c:v>
                </c:pt>
                <c:pt idx="4">
                  <c:v>#N/A</c:v>
                </c:pt>
                <c:pt idx="5">
                  <c:v>0.01</c:v>
                </c:pt>
                <c:pt idx="6">
                  <c:v>#N/A</c:v>
                </c:pt>
                <c:pt idx="7">
                  <c:v>0.08</c:v>
                </c:pt>
                <c:pt idx="8">
                  <c:v>#N/A</c:v>
                </c:pt>
                <c:pt idx="9">
                  <c:v>0.53</c:v>
                </c:pt>
              </c:numCache>
            </c:numRef>
          </c:val>
          <c:extLst>
            <c:ext xmlns:c16="http://schemas.microsoft.com/office/drawing/2014/chart" uri="{C3380CC4-5D6E-409C-BE32-E72D297353CC}">
              <c16:uniqueId val="{00000004-BC52-49C4-8236-3E135E9C2D8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1.45</c:v>
                </c:pt>
                <c:pt idx="2">
                  <c:v>#N/A</c:v>
                </c:pt>
                <c:pt idx="3">
                  <c:v>2.1</c:v>
                </c:pt>
                <c:pt idx="4">
                  <c:v>#N/A</c:v>
                </c:pt>
                <c:pt idx="5">
                  <c:v>2.2599999999999998</c:v>
                </c:pt>
                <c:pt idx="6">
                  <c:v>#N/A</c:v>
                </c:pt>
                <c:pt idx="7">
                  <c:v>0.69</c:v>
                </c:pt>
                <c:pt idx="8">
                  <c:v>#N/A</c:v>
                </c:pt>
                <c:pt idx="9">
                  <c:v>0.68</c:v>
                </c:pt>
              </c:numCache>
            </c:numRef>
          </c:val>
          <c:extLst>
            <c:ext xmlns:c16="http://schemas.microsoft.com/office/drawing/2014/chart" uri="{C3380CC4-5D6E-409C-BE32-E72D297353CC}">
              <c16:uniqueId val="{00000005-BC52-49C4-8236-3E135E9C2D8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0.85</c:v>
                </c:pt>
                <c:pt idx="2">
                  <c:v>#N/A</c:v>
                </c:pt>
                <c:pt idx="3">
                  <c:v>1.64</c:v>
                </c:pt>
                <c:pt idx="4">
                  <c:v>#N/A</c:v>
                </c:pt>
                <c:pt idx="5">
                  <c:v>2.4300000000000002</c:v>
                </c:pt>
                <c:pt idx="6">
                  <c:v>#N/A</c:v>
                </c:pt>
                <c:pt idx="7">
                  <c:v>2.92</c:v>
                </c:pt>
                <c:pt idx="8">
                  <c:v>#N/A</c:v>
                </c:pt>
                <c:pt idx="9">
                  <c:v>4.0599999999999996</c:v>
                </c:pt>
              </c:numCache>
            </c:numRef>
          </c:val>
          <c:extLst>
            <c:ext xmlns:c16="http://schemas.microsoft.com/office/drawing/2014/chart" uri="{C3380CC4-5D6E-409C-BE32-E72D297353CC}">
              <c16:uniqueId val="{00000006-BC52-49C4-8236-3E135E9C2D85}"/>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6.61</c:v>
                </c:pt>
                <c:pt idx="2">
                  <c:v>#N/A</c:v>
                </c:pt>
                <c:pt idx="3">
                  <c:v>6.8</c:v>
                </c:pt>
                <c:pt idx="4">
                  <c:v>#N/A</c:v>
                </c:pt>
                <c:pt idx="5">
                  <c:v>7.27</c:v>
                </c:pt>
                <c:pt idx="6">
                  <c:v>#N/A</c:v>
                </c:pt>
                <c:pt idx="7">
                  <c:v>7.09</c:v>
                </c:pt>
                <c:pt idx="8">
                  <c:v>#N/A</c:v>
                </c:pt>
                <c:pt idx="9">
                  <c:v>6.97</c:v>
                </c:pt>
              </c:numCache>
            </c:numRef>
          </c:val>
          <c:extLst>
            <c:ext xmlns:c16="http://schemas.microsoft.com/office/drawing/2014/chart" uri="{C3380CC4-5D6E-409C-BE32-E72D297353CC}">
              <c16:uniqueId val="{00000007-BC52-49C4-8236-3E135E9C2D8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6.06</c:v>
                </c:pt>
                <c:pt idx="2">
                  <c:v>#N/A</c:v>
                </c:pt>
                <c:pt idx="3">
                  <c:v>7.96</c:v>
                </c:pt>
                <c:pt idx="4">
                  <c:v>#N/A</c:v>
                </c:pt>
                <c:pt idx="5">
                  <c:v>7.15</c:v>
                </c:pt>
                <c:pt idx="6">
                  <c:v>#N/A</c:v>
                </c:pt>
                <c:pt idx="7">
                  <c:v>6.46</c:v>
                </c:pt>
                <c:pt idx="8">
                  <c:v>#N/A</c:v>
                </c:pt>
                <c:pt idx="9">
                  <c:v>7.21</c:v>
                </c:pt>
              </c:numCache>
            </c:numRef>
          </c:val>
          <c:extLst>
            <c:ext xmlns:c16="http://schemas.microsoft.com/office/drawing/2014/chart" uri="{C3380CC4-5D6E-409C-BE32-E72D297353CC}">
              <c16:uniqueId val="{00000008-BC52-49C4-8236-3E135E9C2D85}"/>
            </c:ext>
          </c:extLst>
        </c:ser>
        <c:ser>
          <c:idx val="9"/>
          <c:order val="9"/>
          <c:tx>
            <c:strRef>
              <c:f>データシート!$A$36</c:f>
              <c:strCache>
                <c:ptCount val="1"/>
                <c:pt idx="0">
                  <c:v>市立病院事業会計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16.89</c:v>
                </c:pt>
                <c:pt idx="2">
                  <c:v>#N/A</c:v>
                </c:pt>
                <c:pt idx="3">
                  <c:v>18.29</c:v>
                </c:pt>
                <c:pt idx="4">
                  <c:v>#N/A</c:v>
                </c:pt>
                <c:pt idx="5">
                  <c:v>20.82</c:v>
                </c:pt>
                <c:pt idx="6">
                  <c:v>#N/A</c:v>
                </c:pt>
                <c:pt idx="7">
                  <c:v>18.22</c:v>
                </c:pt>
                <c:pt idx="8">
                  <c:v>#N/A</c:v>
                </c:pt>
                <c:pt idx="9">
                  <c:v>14</c:v>
                </c:pt>
              </c:numCache>
            </c:numRef>
          </c:val>
          <c:extLst>
            <c:ext xmlns:c16="http://schemas.microsoft.com/office/drawing/2014/chart" uri="{C3380CC4-5D6E-409C-BE32-E72D297353CC}">
              <c16:uniqueId val="{00000009-BC52-49C4-8236-3E135E9C2D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1459</c:v>
                </c:pt>
                <c:pt idx="5">
                  <c:v>1436</c:v>
                </c:pt>
                <c:pt idx="8">
                  <c:v>1351</c:v>
                </c:pt>
                <c:pt idx="11">
                  <c:v>1350</c:v>
                </c:pt>
                <c:pt idx="14">
                  <c:v>1331</c:v>
                </c:pt>
              </c:numCache>
            </c:numRef>
          </c:val>
          <c:extLst>
            <c:ext xmlns:c16="http://schemas.microsoft.com/office/drawing/2014/chart" uri="{C3380CC4-5D6E-409C-BE32-E72D297353CC}">
              <c16:uniqueId val="{00000000-6291-4B30-9341-FBF76A5338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291-4B30-9341-FBF76A5338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291-4B30-9341-FBF76A5338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c:v>
                </c:pt>
                <c:pt idx="3">
                  <c:v>32</c:v>
                </c:pt>
                <c:pt idx="6">
                  <c:v>33</c:v>
                </c:pt>
                <c:pt idx="9">
                  <c:v>17</c:v>
                </c:pt>
                <c:pt idx="12">
                  <c:v>28</c:v>
                </c:pt>
              </c:numCache>
            </c:numRef>
          </c:val>
          <c:extLst>
            <c:ext xmlns:c16="http://schemas.microsoft.com/office/drawing/2014/chart" uri="{C3380CC4-5D6E-409C-BE32-E72D297353CC}">
              <c16:uniqueId val="{00000003-6291-4B30-9341-FBF76A5338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855</c:v>
                </c:pt>
                <c:pt idx="3">
                  <c:v>778</c:v>
                </c:pt>
                <c:pt idx="6">
                  <c:v>793</c:v>
                </c:pt>
                <c:pt idx="9">
                  <c:v>716</c:v>
                </c:pt>
                <c:pt idx="12">
                  <c:v>714</c:v>
                </c:pt>
              </c:numCache>
            </c:numRef>
          </c:val>
          <c:extLst>
            <c:ext xmlns:c16="http://schemas.microsoft.com/office/drawing/2014/chart" uri="{C3380CC4-5D6E-409C-BE32-E72D297353CC}">
              <c16:uniqueId val="{00000004-6291-4B30-9341-FBF76A5338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91-4B30-9341-FBF76A5338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291-4B30-9341-FBF76A5338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1440</c:v>
                </c:pt>
                <c:pt idx="3">
                  <c:v>1486</c:v>
                </c:pt>
                <c:pt idx="6">
                  <c:v>1587</c:v>
                </c:pt>
                <c:pt idx="9">
                  <c:v>1621</c:v>
                </c:pt>
                <c:pt idx="12">
                  <c:v>1644</c:v>
                </c:pt>
              </c:numCache>
            </c:numRef>
          </c:val>
          <c:extLst>
            <c:ext xmlns:c16="http://schemas.microsoft.com/office/drawing/2014/chart" uri="{C3380CC4-5D6E-409C-BE32-E72D297353CC}">
              <c16:uniqueId val="{00000007-6291-4B30-9341-FBF76A5338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870</c:v>
                </c:pt>
                <c:pt idx="2">
                  <c:v>#N/A</c:v>
                </c:pt>
                <c:pt idx="3">
                  <c:v>#N/A</c:v>
                </c:pt>
                <c:pt idx="4">
                  <c:v>860</c:v>
                </c:pt>
                <c:pt idx="5">
                  <c:v>#N/A</c:v>
                </c:pt>
                <c:pt idx="6">
                  <c:v>#N/A</c:v>
                </c:pt>
                <c:pt idx="7">
                  <c:v>1062</c:v>
                </c:pt>
                <c:pt idx="8">
                  <c:v>#N/A</c:v>
                </c:pt>
                <c:pt idx="9">
                  <c:v>#N/A</c:v>
                </c:pt>
                <c:pt idx="10">
                  <c:v>1004</c:v>
                </c:pt>
                <c:pt idx="11">
                  <c:v>#N/A</c:v>
                </c:pt>
                <c:pt idx="12">
                  <c:v>#N/A</c:v>
                </c:pt>
                <c:pt idx="13">
                  <c:v>1055</c:v>
                </c:pt>
                <c:pt idx="14">
                  <c:v>#N/A</c:v>
                </c:pt>
              </c:numCache>
            </c:numRef>
          </c:val>
          <c:smooth val="0"/>
          <c:extLst>
            <c:ext xmlns:c16="http://schemas.microsoft.com/office/drawing/2014/chart" uri="{C3380CC4-5D6E-409C-BE32-E72D297353CC}">
              <c16:uniqueId val="{00000008-6291-4B30-9341-FBF76A5338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14103</c:v>
                </c:pt>
                <c:pt idx="5">
                  <c:v>13782</c:v>
                </c:pt>
                <c:pt idx="8">
                  <c:v>13091</c:v>
                </c:pt>
                <c:pt idx="11">
                  <c:v>12380</c:v>
                </c:pt>
                <c:pt idx="14">
                  <c:v>11866</c:v>
                </c:pt>
              </c:numCache>
            </c:numRef>
          </c:val>
          <c:extLst>
            <c:ext xmlns:c16="http://schemas.microsoft.com/office/drawing/2014/chart" uri="{C3380CC4-5D6E-409C-BE32-E72D297353CC}">
              <c16:uniqueId val="{00000000-6C48-4BEF-99BF-A83E673429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2518</c:v>
                </c:pt>
                <c:pt idx="5">
                  <c:v>2456</c:v>
                </c:pt>
                <c:pt idx="8">
                  <c:v>2395</c:v>
                </c:pt>
                <c:pt idx="11">
                  <c:v>2431</c:v>
                </c:pt>
                <c:pt idx="14">
                  <c:v>1449</c:v>
                </c:pt>
              </c:numCache>
            </c:numRef>
          </c:val>
          <c:extLst>
            <c:ext xmlns:c16="http://schemas.microsoft.com/office/drawing/2014/chart" uri="{C3380CC4-5D6E-409C-BE32-E72D297353CC}">
              <c16:uniqueId val="{00000001-6C48-4BEF-99BF-A83E673429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11130</c:v>
                </c:pt>
                <c:pt idx="5">
                  <c:v>13459</c:v>
                </c:pt>
                <c:pt idx="8">
                  <c:v>15401</c:v>
                </c:pt>
                <c:pt idx="11">
                  <c:v>15431</c:v>
                </c:pt>
                <c:pt idx="14">
                  <c:v>18536</c:v>
                </c:pt>
              </c:numCache>
            </c:numRef>
          </c:val>
          <c:extLst>
            <c:ext xmlns:c16="http://schemas.microsoft.com/office/drawing/2014/chart" uri="{C3380CC4-5D6E-409C-BE32-E72D297353CC}">
              <c16:uniqueId val="{00000002-6C48-4BEF-99BF-A83E673429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C48-4BEF-99BF-A83E673429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C48-4BEF-99BF-A83E673429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1052</c:v>
                </c:pt>
                <c:pt idx="3">
                  <c:v>1011</c:v>
                </c:pt>
                <c:pt idx="6">
                  <c:v>948</c:v>
                </c:pt>
                <c:pt idx="9">
                  <c:v>948</c:v>
                </c:pt>
                <c:pt idx="12">
                  <c:v>0</c:v>
                </c:pt>
              </c:numCache>
            </c:numRef>
          </c:val>
          <c:extLst>
            <c:ext xmlns:c16="http://schemas.microsoft.com/office/drawing/2014/chart" uri="{C3380CC4-5D6E-409C-BE32-E72D297353CC}">
              <c16:uniqueId val="{00000005-6C48-4BEF-99BF-A83E673429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2657</c:v>
                </c:pt>
                <c:pt idx="3">
                  <c:v>2601</c:v>
                </c:pt>
                <c:pt idx="6">
                  <c:v>2653</c:v>
                </c:pt>
                <c:pt idx="9">
                  <c:v>2677</c:v>
                </c:pt>
                <c:pt idx="12">
                  <c:v>2614</c:v>
                </c:pt>
              </c:numCache>
            </c:numRef>
          </c:val>
          <c:extLst>
            <c:ext xmlns:c16="http://schemas.microsoft.com/office/drawing/2014/chart" uri="{C3380CC4-5D6E-409C-BE32-E72D297353CC}">
              <c16:uniqueId val="{00000006-6C48-4BEF-99BF-A83E673429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207</c:v>
                </c:pt>
                <c:pt idx="3">
                  <c:v>177</c:v>
                </c:pt>
                <c:pt idx="6">
                  <c:v>223</c:v>
                </c:pt>
                <c:pt idx="9">
                  <c:v>233</c:v>
                </c:pt>
                <c:pt idx="12">
                  <c:v>404</c:v>
                </c:pt>
              </c:numCache>
            </c:numRef>
          </c:val>
          <c:extLst>
            <c:ext xmlns:c16="http://schemas.microsoft.com/office/drawing/2014/chart" uri="{C3380CC4-5D6E-409C-BE32-E72D297353CC}">
              <c16:uniqueId val="{00000007-6C48-4BEF-99BF-A83E673429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7970</c:v>
                </c:pt>
                <c:pt idx="3">
                  <c:v>7941</c:v>
                </c:pt>
                <c:pt idx="6">
                  <c:v>7924</c:v>
                </c:pt>
                <c:pt idx="9">
                  <c:v>7754</c:v>
                </c:pt>
                <c:pt idx="12">
                  <c:v>7809</c:v>
                </c:pt>
              </c:numCache>
            </c:numRef>
          </c:val>
          <c:extLst>
            <c:ext xmlns:c16="http://schemas.microsoft.com/office/drawing/2014/chart" uri="{C3380CC4-5D6E-409C-BE32-E72D297353CC}">
              <c16:uniqueId val="{00000008-6C48-4BEF-99BF-A83E673429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C48-4BEF-99BF-A83E673429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18074</c:v>
                </c:pt>
                <c:pt idx="3">
                  <c:v>18054</c:v>
                </c:pt>
                <c:pt idx="6">
                  <c:v>17421</c:v>
                </c:pt>
                <c:pt idx="9">
                  <c:v>17560</c:v>
                </c:pt>
                <c:pt idx="12">
                  <c:v>17359</c:v>
                </c:pt>
              </c:numCache>
            </c:numRef>
          </c:val>
          <c:extLst>
            <c:ext xmlns:c16="http://schemas.microsoft.com/office/drawing/2014/chart" uri="{C3380CC4-5D6E-409C-BE32-E72D297353CC}">
              <c16:uniqueId val="{0000000A-6C48-4BEF-99BF-A83E673429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2209</c:v>
                </c:pt>
                <c:pt idx="2">
                  <c:v>#N/A</c:v>
                </c:pt>
                <c:pt idx="3">
                  <c:v>#N/A</c:v>
                </c:pt>
                <c:pt idx="4">
                  <c:v>86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C48-4BEF-99BF-A83E673429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3886</c:v>
                </c:pt>
                <c:pt idx="1">
                  <c:v>3401</c:v>
                </c:pt>
                <c:pt idx="2">
                  <c:v>3720</c:v>
                </c:pt>
              </c:numCache>
            </c:numRef>
          </c:val>
          <c:extLst>
            <c:ext xmlns:c16="http://schemas.microsoft.com/office/drawing/2014/chart" uri="{C3380CC4-5D6E-409C-BE32-E72D297353CC}">
              <c16:uniqueId val="{00000000-0915-4239-8615-5932CBD4E2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c:v>
                </c:pt>
                <c:pt idx="1">
                  <c:v>58</c:v>
                </c:pt>
                <c:pt idx="2">
                  <c:v>103</c:v>
                </c:pt>
              </c:numCache>
            </c:numRef>
          </c:val>
          <c:extLst>
            <c:ext xmlns:c16="http://schemas.microsoft.com/office/drawing/2014/chart" uri="{C3380CC4-5D6E-409C-BE32-E72D297353CC}">
              <c16:uniqueId val="{00000001-0915-4239-8615-5932CBD4E2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9427</c:v>
                </c:pt>
                <c:pt idx="1">
                  <c:v>9891</c:v>
                </c:pt>
                <c:pt idx="2">
                  <c:v>13315</c:v>
                </c:pt>
              </c:numCache>
            </c:numRef>
          </c:val>
          <c:extLst>
            <c:ext xmlns:c16="http://schemas.microsoft.com/office/drawing/2014/chart" uri="{C3380CC4-5D6E-409C-BE32-E72D297353CC}">
              <c16:uniqueId val="{00000002-0915-4239-8615-5932CBD4E2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山梨県富士吉田市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過年度実施事業に係る起債の償還据置期間終了に伴い、償還金が増額となっている。</a:t>
          </a:r>
        </a:p>
        <a:p>
          <a:r>
            <a:rPr kumimoji="1" lang="ja-JP" altLang="en-US" sz="1400">
              <a:latin typeface="ＭＳ ゴシック" pitchFamily="49" charset="-128"/>
              <a:ea typeface="ＭＳ ゴシック" pitchFamily="49" charset="-128"/>
            </a:rPr>
            <a:t>今後も、直近の大規模事業の元金償還の据置期間終了に伴う償還金額の増加や、公共施設の老朽化対策実施に伴う新規起債の発行が見込まれる。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金利の上昇も見込まれることから、事業の精査を行い、優先順位の見極めや事業の適正化を図り、新規起債発行の抑制に努める。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積立は行っていない。今後の事業の状況や各種計画等の変更によっては、積立も検討していく。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山梨県富士吉田市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一般会計等における地方債現在高の減少や、土地開発公社の解散に伴う設立法人等の負債等負担見込額の減少により将来負担額は減少した。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一方で充当可能財源は、ふるさと振興基金の積み増しを主因に増加しており、将来負担比率はマイナスとなっている。</a:t>
          </a:r>
        </a:p>
        <a:p>
          <a:r>
            <a:rPr kumimoji="1" lang="ja-JP" altLang="en-US" sz="1400">
              <a:latin typeface="ＭＳ ゴシック" pitchFamily="49" charset="-128"/>
              <a:ea typeface="ＭＳ ゴシック" pitchFamily="49" charset="-128"/>
            </a:rPr>
            <a:t>今後、公共施設の老朽化対策等の実施に伴う地方債の新規発行や、新ごみ処理施設建設に伴う富士・東部広域環境事務組合への負担金の増額が見込まれる。</a:t>
          </a:r>
        </a:p>
        <a:p>
          <a:r>
            <a:rPr kumimoji="1" lang="ja-JP" altLang="en-US" sz="1400">
              <a:latin typeface="ＭＳ ゴシック" pitchFamily="49" charset="-128"/>
              <a:ea typeface="ＭＳ ゴシック" pitchFamily="49" charset="-128"/>
            </a:rPr>
            <a:t>引き続き公共施設の適切な維持管理を進めていくとともに、基金を効率的に活用し、起債の発行抑制に努める。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山梨県富士吉田市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ふるさと納税寄附金の増加に伴うふるさと振興基金の積み増しや、土地開発基金廃止に伴い解約金の一部を公共施設整備基金・庁舎整備基金に積み立てたことなどにより、基金全体では前年比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財政調整基金については、財政運営状況や市政施策の展開やその効果など、適宜状況を見て判断していく。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その他特定目的基金については、各基金事業の計画に基づいて積立及び取崩を行っていく。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　　　　　　　　 ：魅力ある地域づくりを推進するための基金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：公共用に供する土地取得及び施設の建設整備のための基金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　　　　　　　　　　 ：庁舎を整備するための基金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：住民が主体となって行う福祉活動のための基金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　　　　　　　　 ：教育施設の建設及び文化振興の基金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ふるさと振興基金については、積立額が取崩額を上回ったことにより、前年度比で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公共施設整備基金及び庁舎整備基金については、土地開発基金廃止に伴う解約金の一部を積み立てたことなどにより増加した。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各基金事業の計画に則り進めていく。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事業の計画において、各種状況を見ながら計画修正を検討しつつ、基金の活用と効果の拡大が図れるように取り組んでいく。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年度においては、前年度決算剰余金の積立金及び利子積立金等が取崩額を上回ったことにより、前年度比で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引き続き、財政運営状況や第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次富士吉田市総合計画を基本とした各施策の取組状況、市民生活や地域社会の状態などあらゆる観点から総合的に考慮し、各事業の展開の財源として検討していく。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普通交付税追加交付（臨時財政対策債償還基金費分）の積み立てにより、前年比で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積立予定なし。地方債の適正管理に努める。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山梨県富士吉田市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46,364
45,418
121.74
40,937,206
38,496,122
850,025
11,787,041
17,359,282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基準財政収入額については、地方特例交付金（定額減税減収補填特例交付金分）が増加したことなどにより、前年度比で</a:t>
          </a:r>
          <a:r>
            <a:rPr kumimoji="1" lang="en-US" altLang="ja-JP" sz="1300">
              <a:latin typeface="ＭＳ Ｐゴシック" panose="020B0600070205080204" pitchFamily="50" charset="-128"/>
              <a:ea typeface="ＭＳ Ｐゴシック" panose="020B0600070205080204" pitchFamily="50" charset="-128"/>
            </a:rPr>
            <a:t>162,154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基準財政需要額については、令和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年度普通交付税算定における給与改定費分の追加交付や、臨時財政対策債振替相当額が減少したことなどにより、前年度比で</a:t>
          </a:r>
          <a:r>
            <a:rPr kumimoji="1" lang="en-US" altLang="ja-JP" sz="1300">
              <a:latin typeface="ＭＳ Ｐゴシック" panose="020B0600070205080204" pitchFamily="50" charset="-128"/>
              <a:ea typeface="ＭＳ Ｐゴシック" panose="020B0600070205080204" pitchFamily="50" charset="-128"/>
            </a:rPr>
            <a:t>297,390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財政力指数は、単年度で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ポイントの減となった。一方、</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）は前年度（</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157692</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84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157692</xdr:rowOff>
    </xdr:from>
    <xdr:to>
      <xdr:col>19</xdr:col>
      <xdr:colOff>133350</xdr:colOff>
      <xdr:row>40</xdr:row>
      <xdr:rowOff>6350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442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117475</xdr:rowOff>
    </xdr:from>
    <xdr:to>
      <xdr:col>15</xdr:col>
      <xdr:colOff>82550</xdr:colOff>
      <xdr:row>39</xdr:row>
      <xdr:rowOff>157692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040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77258</xdr:rowOff>
    </xdr:from>
    <xdr:to>
      <xdr:col>11</xdr:col>
      <xdr:colOff>31750</xdr:colOff>
      <xdr:row>39</xdr:row>
      <xdr:rowOff>117475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638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106892</xdr:rowOff>
    </xdr:from>
    <xdr:to>
      <xdr:col>23</xdr:col>
      <xdr:colOff>184150</xdr:colOff>
      <xdr:row>40</xdr:row>
      <xdr:rowOff>37042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123419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106892</xdr:rowOff>
    </xdr:from>
    <xdr:to>
      <xdr:col>15</xdr:col>
      <xdr:colOff>133350</xdr:colOff>
      <xdr:row>40</xdr:row>
      <xdr:rowOff>37042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47219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6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66675</xdr:rowOff>
    </xdr:from>
    <xdr:to>
      <xdr:col>11</xdr:col>
      <xdr:colOff>82550</xdr:colOff>
      <xdr:row>39</xdr:row>
      <xdr:rowOff>168275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7002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26458</xdr:rowOff>
    </xdr:from>
    <xdr:to>
      <xdr:col>7</xdr:col>
      <xdr:colOff>31750</xdr:colOff>
      <xdr:row>39</xdr:row>
      <xdr:rowOff>128058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138235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経常一般財源は、地方税の増加に伴い前年度比で</a:t>
          </a:r>
          <a:r>
            <a:rPr kumimoji="1" lang="en-US" altLang="ja-JP" sz="1300">
              <a:latin typeface="ＭＳ Ｐゴシック" panose="020B0600070205080204" pitchFamily="50" charset="-128"/>
              <a:ea typeface="ＭＳ Ｐゴシック" panose="020B0600070205080204" pitchFamily="50" charset="-128"/>
            </a:rPr>
            <a:t>365,227</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％）増加し、臨時財政対策債発行額は前年度比▲</a:t>
          </a:r>
          <a:r>
            <a:rPr kumimoji="1" lang="en-US" altLang="ja-JP" sz="1300">
              <a:latin typeface="ＭＳ Ｐゴシック" panose="020B0600070205080204" pitchFamily="50" charset="-128"/>
              <a:ea typeface="ＭＳ Ｐゴシック" panose="020B0600070205080204" pitchFamily="50" charset="-128"/>
            </a:rPr>
            <a:t>58,786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53.6</a:t>
          </a:r>
          <a:r>
            <a:rPr kumimoji="1" lang="ja-JP" altLang="en-US" sz="1300">
              <a:latin typeface="ＭＳ Ｐゴシック" panose="020B0600070205080204" pitchFamily="50" charset="-128"/>
              <a:ea typeface="ＭＳ Ｐゴシック" panose="020B0600070205080204" pitchFamily="50" charset="-128"/>
            </a:rPr>
            <a:t>％）と減少した。経常一般財源と臨時財政対策債発行額を合わせた財源は、前年度比で</a:t>
          </a:r>
          <a:r>
            <a:rPr kumimoji="1" lang="en-US" altLang="ja-JP" sz="1300">
              <a:latin typeface="ＭＳ Ｐゴシック" panose="020B0600070205080204" pitchFamily="50" charset="-128"/>
              <a:ea typeface="ＭＳ Ｐゴシック" panose="020B0600070205080204" pitchFamily="50" charset="-128"/>
            </a:rPr>
            <a:t>306,441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また、経常経費充当一般財源は、人件費等の増加により、前年度比で</a:t>
          </a:r>
          <a:r>
            <a:rPr kumimoji="1" lang="en-US" altLang="ja-JP" sz="1300">
              <a:latin typeface="ＭＳ Ｐゴシック" panose="020B0600070205080204" pitchFamily="50" charset="-128"/>
              <a:ea typeface="ＭＳ Ｐゴシック" panose="020B0600070205080204" pitchFamily="50" charset="-128"/>
            </a:rPr>
            <a:t>644,461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その結果、経常収支比率は</a:t>
          </a:r>
          <a:r>
            <a:rPr kumimoji="1" lang="en-US" altLang="ja-JP" sz="1300">
              <a:latin typeface="ＭＳ Ｐゴシック" panose="020B0600070205080204" pitchFamily="50" charset="-128"/>
              <a:ea typeface="ＭＳ Ｐゴシック" panose="020B0600070205080204" pitchFamily="50" charset="-128"/>
            </a:rPr>
            <a:t>86.4</a:t>
          </a:r>
          <a:r>
            <a:rPr kumimoji="1" lang="ja-JP" altLang="en-US" sz="1300">
              <a:latin typeface="ＭＳ Ｐゴシック" panose="020B0600070205080204" pitchFamily="50" charset="-128"/>
              <a:ea typeface="ＭＳ Ｐゴシック" panose="020B0600070205080204" pitchFamily="50" charset="-128"/>
            </a:rPr>
            <a:t>％（対前年度比＋</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132504</xdr:rowOff>
    </xdr:from>
    <xdr:to>
      <xdr:col>23</xdr:col>
      <xdr:colOff>133350</xdr:colOff>
      <xdr:row>61</xdr:row>
      <xdr:rowOff>46990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48054"/>
          <a:ext cx="8382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3810</xdr:rowOff>
    </xdr:from>
    <xdr:to>
      <xdr:col>19</xdr:col>
      <xdr:colOff>133350</xdr:colOff>
      <xdr:row>59</xdr:row>
      <xdr:rowOff>132504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19360"/>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59</xdr:row>
      <xdr:rowOff>52070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193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44027</xdr:rowOff>
    </xdr:from>
    <xdr:to>
      <xdr:col>11</xdr:col>
      <xdr:colOff>31750</xdr:colOff>
      <xdr:row>59</xdr:row>
      <xdr:rowOff>52070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595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12717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81704</xdr:rowOff>
    </xdr:from>
    <xdr:to>
      <xdr:col>19</xdr:col>
      <xdr:colOff>184150</xdr:colOff>
      <xdr:row>60</xdr:row>
      <xdr:rowOff>11854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22031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6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124460</xdr:rowOff>
    </xdr:from>
    <xdr:to>
      <xdr:col>15</xdr:col>
      <xdr:colOff>133350</xdr:colOff>
      <xdr:row>59</xdr:row>
      <xdr:rowOff>54610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64787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1270</xdr:rowOff>
    </xdr:from>
    <xdr:to>
      <xdr:col>11</xdr:col>
      <xdr:colOff>82550</xdr:colOff>
      <xdr:row>59</xdr:row>
      <xdr:rowOff>102870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113047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164677</xdr:rowOff>
    </xdr:from>
    <xdr:to>
      <xdr:col>7</xdr:col>
      <xdr:colOff>31750</xdr:colOff>
      <xdr:row>59</xdr:row>
      <xdr:rowOff>94827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105004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[321,313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人件費自体は前年と比較し増加している。</a:t>
          </a:r>
        </a:p>
        <a:p>
          <a:r>
            <a:rPr kumimoji="1" lang="ja-JP" altLang="en-US" sz="1300">
              <a:latin typeface="ＭＳ Ｐゴシック" panose="020B0600070205080204" pitchFamily="50" charset="-128"/>
              <a:ea typeface="ＭＳ Ｐゴシック" panose="020B0600070205080204" pitchFamily="50" charset="-128"/>
            </a:rPr>
            <a:t>その要因としては、令和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年人事院勧告等に基づく改正を行った結果、給料や期末・勤勉手当、共済費が増加したことが考えられる。</a:t>
          </a:r>
        </a:p>
        <a:p>
          <a:r>
            <a:rPr kumimoji="1" lang="ja-JP" altLang="en-US" sz="1300">
              <a:latin typeface="ＭＳ Ｐゴシック" panose="020B0600070205080204" pitchFamily="50" charset="-128"/>
              <a:ea typeface="ＭＳ Ｐゴシック" panose="020B0600070205080204" pitchFamily="50" charset="-128"/>
            </a:rPr>
            <a:t>物件費についても、ふるさと納税寄附に伴う委託料等が増加しており、類似団体平均値を上回っている。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67731</xdr:rowOff>
    </xdr:from>
    <xdr:to>
      <xdr:col>23</xdr:col>
      <xdr:colOff>133350</xdr:colOff>
      <xdr:row>87</xdr:row>
      <xdr:rowOff>33007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812431"/>
          <a:ext cx="838200" cy="13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67731</xdr:rowOff>
    </xdr:from>
    <xdr:to>
      <xdr:col>19</xdr:col>
      <xdr:colOff>133350</xdr:colOff>
      <xdr:row>86</xdr:row>
      <xdr:rowOff>81645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812431"/>
          <a:ext cx="8890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58144</xdr:rowOff>
    </xdr:from>
    <xdr:to>
      <xdr:col>15</xdr:col>
      <xdr:colOff>82550</xdr:colOff>
      <xdr:row>86</xdr:row>
      <xdr:rowOff>81645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631394"/>
          <a:ext cx="889000" cy="19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63565</xdr:rowOff>
    </xdr:from>
    <xdr:to>
      <xdr:col>11</xdr:col>
      <xdr:colOff>31750</xdr:colOff>
      <xdr:row>85</xdr:row>
      <xdr:rowOff>58144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65365"/>
          <a:ext cx="889000" cy="16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153657</xdr:rowOff>
    </xdr:from>
    <xdr:to>
      <xdr:col>23</xdr:col>
      <xdr:colOff>184150</xdr:colOff>
      <xdr:row>87</xdr:row>
      <xdr:rowOff>83807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89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125734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87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16931</xdr:rowOff>
    </xdr:from>
    <xdr:to>
      <xdr:col>19</xdr:col>
      <xdr:colOff>184150</xdr:colOff>
      <xdr:row>86</xdr:row>
      <xdr:rowOff>118531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7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103308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848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30845</xdr:rowOff>
    </xdr:from>
    <xdr:to>
      <xdr:col>15</xdr:col>
      <xdr:colOff>133350</xdr:colOff>
      <xdr:row>86</xdr:row>
      <xdr:rowOff>132445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7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117222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86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7344</xdr:rowOff>
    </xdr:from>
    <xdr:to>
      <xdr:col>11</xdr:col>
      <xdr:colOff>82550</xdr:colOff>
      <xdr:row>85</xdr:row>
      <xdr:rowOff>108944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8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93721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66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12765</xdr:rowOff>
    </xdr:from>
    <xdr:to>
      <xdr:col>7</xdr:col>
      <xdr:colOff>31750</xdr:colOff>
      <xdr:row>84</xdr:row>
      <xdr:rowOff>114365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1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99142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0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年度については、人事異動等による経験年数別の職員構成の変動等の理由により前年より減少に転じていた。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年度は、同理由により前年と比べ微増となっているが、引き続き全国平均を上回っている結果となっている。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497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497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16329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年度までは職員数は山梨県平均と同程度であり、全国平均、類似団体平均ともに下回っていた。</a:t>
          </a:r>
        </a:p>
        <a:p>
          <a:r>
            <a:rPr kumimoji="1" lang="ja-JP" altLang="en-US" sz="1100">
              <a:latin typeface="ＭＳ Ｐゴシック" panose="020B0600070205080204" pitchFamily="50" charset="-128"/>
              <a:ea typeface="ＭＳ Ｐゴシック" panose="020B0600070205080204" pitchFamily="50" charset="-128"/>
            </a:rPr>
            <a:t>その要因としては、富士吉田市新集中改革プラン（</a:t>
          </a:r>
          <a:r>
            <a:rPr kumimoji="1" lang="en-US" altLang="ja-JP" sz="1100">
              <a:latin typeface="ＭＳ Ｐゴシック" panose="020B0600070205080204" pitchFamily="50" charset="-128"/>
              <a:ea typeface="ＭＳ Ｐゴシック" panose="020B0600070205080204" pitchFamily="50" charset="-128"/>
            </a:rPr>
            <a:t>H22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H27</a:t>
          </a:r>
          <a:r>
            <a:rPr kumimoji="1" lang="ja-JP" altLang="en-US" sz="1100">
              <a:latin typeface="ＭＳ Ｐゴシック" panose="020B0600070205080204" pitchFamily="50" charset="-128"/>
              <a:ea typeface="ＭＳ Ｐゴシック" panose="020B0600070205080204" pitchFamily="50" charset="-128"/>
            </a:rPr>
            <a:t>）において、病院職員を除く職員数の</a:t>
          </a:r>
          <a:r>
            <a:rPr kumimoji="1" lang="en-US" altLang="ja-JP" sz="1100">
              <a:latin typeface="ＭＳ Ｐゴシック" panose="020B0600070205080204" pitchFamily="50" charset="-128"/>
              <a:ea typeface="ＭＳ Ｐゴシック" panose="020B0600070205080204" pitchFamily="50" charset="-128"/>
            </a:rPr>
            <a:t>4.17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人）減という目標を掲げ、一般職においては退職補充</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割を基本に、毎年人員減を継続してきたためと考えられる。</a:t>
          </a:r>
        </a:p>
        <a:p>
          <a:r>
            <a:rPr kumimoji="1" lang="ja-JP" altLang="en-US" sz="1100">
              <a:latin typeface="ＭＳ Ｐゴシック" panose="020B0600070205080204" pitchFamily="50" charset="-128"/>
              <a:ea typeface="ＭＳ Ｐゴシック" panose="020B0600070205080204" pitchFamily="50" charset="-128"/>
            </a:rPr>
            <a:t>しかし、増加する事務量への対応も限界に来ており、保育園等、市民のニーズや業務量に応じた人事配置の結果、令和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年度については人口減少も重なり、微増傾向が続いている。引き続き、これらのことに留意しながら職員定数の管理を行いつつ、適正な職員配置を検討していく。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78015</xdr:rowOff>
    </xdr:from>
    <xdr:to>
      <xdr:col>81</xdr:col>
      <xdr:colOff>44450</xdr:colOff>
      <xdr:row>61</xdr:row>
      <xdr:rowOff>98697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36465"/>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56183</xdr:rowOff>
    </xdr:from>
    <xdr:to>
      <xdr:col>77</xdr:col>
      <xdr:colOff>44450</xdr:colOff>
      <xdr:row>61</xdr:row>
      <xdr:rowOff>78015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14633"/>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42394</xdr:rowOff>
    </xdr:from>
    <xdr:to>
      <xdr:col>72</xdr:col>
      <xdr:colOff>203200</xdr:colOff>
      <xdr:row>61</xdr:row>
      <xdr:rowOff>56183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0084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34351</xdr:rowOff>
    </xdr:from>
    <xdr:to>
      <xdr:col>68</xdr:col>
      <xdr:colOff>152400</xdr:colOff>
      <xdr:row>61</xdr:row>
      <xdr:rowOff>42394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9280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47897</xdr:rowOff>
    </xdr:from>
    <xdr:to>
      <xdr:col>81</xdr:col>
      <xdr:colOff>95250</xdr:colOff>
      <xdr:row>61</xdr:row>
      <xdr:rowOff>149497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64424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27215</xdr:rowOff>
    </xdr:from>
    <xdr:to>
      <xdr:col>77</xdr:col>
      <xdr:colOff>95250</xdr:colOff>
      <xdr:row>61</xdr:row>
      <xdr:rowOff>128815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138992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54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5383</xdr:rowOff>
    </xdr:from>
    <xdr:to>
      <xdr:col>73</xdr:col>
      <xdr:colOff>44450</xdr:colOff>
      <xdr:row>61</xdr:row>
      <xdr:rowOff>106983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117160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32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163044</xdr:rowOff>
    </xdr:from>
    <xdr:to>
      <xdr:col>68</xdr:col>
      <xdr:colOff>203200</xdr:colOff>
      <xdr:row>61</xdr:row>
      <xdr:rowOff>93194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103371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1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155001</xdr:rowOff>
    </xdr:from>
    <xdr:to>
      <xdr:col>64</xdr:col>
      <xdr:colOff>152400</xdr:colOff>
      <xdr:row>61</xdr:row>
      <xdr:rowOff>85151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95328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1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ポイント増加し、昨年度に引き続き、類似団体内平均を上回っている。増加の要因としては、中学校校舎等維持管理事業等の過年度実施事業に係る起債の元金償還が始まったこと等があげられる。</a:t>
          </a:r>
        </a:p>
        <a:p>
          <a:r>
            <a:rPr kumimoji="1" lang="ja-JP" altLang="en-US" sz="1300">
              <a:latin typeface="ＭＳ Ｐゴシック" panose="020B0600070205080204" pitchFamily="50" charset="-128"/>
              <a:ea typeface="ＭＳ Ｐゴシック" panose="020B0600070205080204" pitchFamily="50" charset="-128"/>
            </a:rPr>
            <a:t>今後は金利の上昇に加え、新ごみ処理施設に係る負担金の増加や、公共施設の老朽化対策に伴う改修工事等による起債発行が見込まれる。</a:t>
          </a:r>
        </a:p>
        <a:p>
          <a:r>
            <a:rPr kumimoji="1" lang="ja-JP" altLang="en-US" sz="1300">
              <a:latin typeface="ＭＳ Ｐゴシック" panose="020B0600070205080204" pitchFamily="50" charset="-128"/>
              <a:ea typeface="ＭＳ Ｐゴシック" panose="020B0600070205080204" pitchFamily="50" charset="-128"/>
            </a:rPr>
            <a:t>事業精査や新規地方債発行の抑制、交付税算入率の高い起債の活用等により、健全な財政運営に努めていく。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22578</xdr:rowOff>
    </xdr:from>
    <xdr:to>
      <xdr:col>81</xdr:col>
      <xdr:colOff>44450</xdr:colOff>
      <xdr:row>41</xdr:row>
      <xdr:rowOff>89605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520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153811</xdr:rowOff>
    </xdr:from>
    <xdr:to>
      <xdr:col>77</xdr:col>
      <xdr:colOff>44450</xdr:colOff>
      <xdr:row>41</xdr:row>
      <xdr:rowOff>22578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33161</xdr:rowOff>
    </xdr:from>
    <xdr:to>
      <xdr:col>72</xdr:col>
      <xdr:colOff>203200</xdr:colOff>
      <xdr:row>40</xdr:row>
      <xdr:rowOff>153811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89116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164395</xdr:rowOff>
    </xdr:from>
    <xdr:to>
      <xdr:col>68</xdr:col>
      <xdr:colOff>152400</xdr:colOff>
      <xdr:row>40</xdr:row>
      <xdr:rowOff>33161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8509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38805</xdr:rowOff>
    </xdr:from>
    <xdr:to>
      <xdr:col>81</xdr:col>
      <xdr:colOff>95250</xdr:colOff>
      <xdr:row>41</xdr:row>
      <xdr:rowOff>140405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10882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143228</xdr:rowOff>
    </xdr:from>
    <xdr:to>
      <xdr:col>77</xdr:col>
      <xdr:colOff>95250</xdr:colOff>
      <xdr:row>41</xdr:row>
      <xdr:rowOff>73378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17938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153811</xdr:rowOff>
    </xdr:from>
    <xdr:to>
      <xdr:col>68</xdr:col>
      <xdr:colOff>203200</xdr:colOff>
      <xdr:row>40</xdr:row>
      <xdr:rowOff>83961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113595</xdr:rowOff>
    </xdr:from>
    <xdr:to>
      <xdr:col>64</xdr:col>
      <xdr:colOff>152400</xdr:colOff>
      <xdr:row>40</xdr:row>
      <xdr:rowOff>43745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53922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6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将来負担比率は、ふるさと振興基金の増加等を主な要因に、前年度比で</a:t>
          </a:r>
          <a:r>
            <a:rPr kumimoji="1" lang="en-US" altLang="ja-JP" sz="1300">
              <a:latin typeface="ＭＳ Ｐゴシック" panose="020B0600070205080204" pitchFamily="50" charset="-128"/>
              <a:ea typeface="ＭＳ Ｐゴシック" panose="020B0600070205080204" pitchFamily="50" charset="-128"/>
            </a:rPr>
            <a:t>24.2</a:t>
          </a:r>
          <a:r>
            <a:rPr kumimoji="1" lang="ja-JP" altLang="en-US" sz="1300">
              <a:latin typeface="ＭＳ Ｐゴシック" panose="020B0600070205080204" pitchFamily="50" charset="-128"/>
              <a:ea typeface="ＭＳ Ｐゴシック" panose="020B0600070205080204" pitchFamily="50" charset="-128"/>
            </a:rPr>
            <a:t>ポイント減少した。昨年度と同様マイナスとなっており、類似団体内平均を大きく下回っている。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54661</xdr:rowOff>
    </xdr:from>
    <xdr:to>
      <xdr:col>68</xdr:col>
      <xdr:colOff>152400</xdr:colOff>
      <xdr:row>14</xdr:row>
      <xdr:rowOff>160350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454961"/>
          <a:ext cx="889000" cy="10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37507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94937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3861</xdr:rowOff>
    </xdr:from>
    <xdr:to>
      <xdr:col>68</xdr:col>
      <xdr:colOff>203200</xdr:colOff>
      <xdr:row>14</xdr:row>
      <xdr:rowOff>105461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0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115638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73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109550</xdr:rowOff>
    </xdr:from>
    <xdr:to>
      <xdr:col>64</xdr:col>
      <xdr:colOff>152400</xdr:colOff>
      <xdr:row>15</xdr:row>
      <xdr:rowOff>39700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49877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山梨県富士吉田市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46,364
45,418
121.74
40,937,206
38,496,122
850,025
11,787,041
17,359,282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人件費における経常経費充当一般財源は、人事院勧告等に基づく改正を行った結果、給料や期末・勤勉手当、共済費が増加し、前年度比で</a:t>
          </a:r>
          <a:r>
            <a:rPr kumimoji="1" lang="en-US" altLang="ja-JP" sz="1300">
              <a:latin typeface="ＭＳ Ｐゴシック" panose="020B0600070205080204" pitchFamily="50" charset="-128"/>
              <a:ea typeface="ＭＳ Ｐゴシック" panose="020B0600070205080204" pitchFamily="50" charset="-128"/>
            </a:rPr>
            <a:t>429,261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経常一般財源等は昨年度より増加しているものの、人件費における経常収支比率は前年度比で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ポイント悪化した。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146050</xdr:rowOff>
    </xdr:from>
    <xdr:to>
      <xdr:col>24</xdr:col>
      <xdr:colOff>25400</xdr:colOff>
      <xdr:row>41</xdr:row>
      <xdr:rowOff>8890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3260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56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56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100330</xdr:rowOff>
    </xdr:from>
    <xdr:to>
      <xdr:col>11</xdr:col>
      <xdr:colOff>9525</xdr:colOff>
      <xdr:row>39</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786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129540</xdr:rowOff>
    </xdr:from>
    <xdr:to>
      <xdr:col>24</xdr:col>
      <xdr:colOff>76200</xdr:colOff>
      <xdr:row>41</xdr:row>
      <xdr:rowOff>59690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8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38117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57150</xdr:rowOff>
    </xdr:from>
    <xdr:to>
      <xdr:col>6</xdr:col>
      <xdr:colOff>171450</xdr:colOff>
      <xdr:row>39</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物件費における経常経費充当一般財源は、塵芥処理事業やし尿処理事業等の増加により、前年度比で</a:t>
          </a:r>
          <a:r>
            <a:rPr kumimoji="1" lang="en-US" altLang="ja-JP" sz="1300">
              <a:latin typeface="ＭＳ Ｐゴシック" panose="020B0600070205080204" pitchFamily="50" charset="-128"/>
              <a:ea typeface="ＭＳ Ｐゴシック" panose="020B0600070205080204" pitchFamily="50" charset="-128"/>
            </a:rPr>
            <a:t>100,350</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経常一般財源等は昨年度より増加しているものの、物件費における経常収支比率は前年度比で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1270</xdr:rowOff>
    </xdr:from>
    <xdr:to>
      <xdr:col>82</xdr:col>
      <xdr:colOff>107950</xdr:colOff>
      <xdr:row>13</xdr:row>
      <xdr:rowOff>54610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2301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1270</xdr:rowOff>
    </xdr:from>
    <xdr:to>
      <xdr:col>78</xdr:col>
      <xdr:colOff>69850</xdr:colOff>
      <xdr:row>13</xdr:row>
      <xdr:rowOff>85090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2301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39370</xdr:rowOff>
    </xdr:from>
    <xdr:to>
      <xdr:col>73</xdr:col>
      <xdr:colOff>180975</xdr:colOff>
      <xdr:row>13</xdr:row>
      <xdr:rowOff>85090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268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39370</xdr:rowOff>
    </xdr:from>
    <xdr:to>
      <xdr:col>69</xdr:col>
      <xdr:colOff>92075</xdr:colOff>
      <xdr:row>13</xdr:row>
      <xdr:rowOff>62230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26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3810</xdr:rowOff>
    </xdr:from>
    <xdr:to>
      <xdr:col>82</xdr:col>
      <xdr:colOff>158750</xdr:colOff>
      <xdr:row>13</xdr:row>
      <xdr:rowOff>105410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83837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14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121920</xdr:rowOff>
    </xdr:from>
    <xdr:to>
      <xdr:col>78</xdr:col>
      <xdr:colOff>120650</xdr:colOff>
      <xdr:row>13</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62247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194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34290</xdr:rowOff>
    </xdr:from>
    <xdr:to>
      <xdr:col>74</xdr:col>
      <xdr:colOff>31750</xdr:colOff>
      <xdr:row>13</xdr:row>
      <xdr:rowOff>135890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146067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160020</xdr:rowOff>
    </xdr:from>
    <xdr:to>
      <xdr:col>69</xdr:col>
      <xdr:colOff>142875</xdr:colOff>
      <xdr:row>13</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21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100347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198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11430</xdr:rowOff>
    </xdr:from>
    <xdr:to>
      <xdr:col>65</xdr:col>
      <xdr:colOff>53975</xdr:colOff>
      <xdr:row>13</xdr:row>
      <xdr:rowOff>113030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123207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扶助費における経常経費充当一般財源は、介護給付事業等の増加により前年度比で</a:t>
          </a:r>
          <a:r>
            <a:rPr kumimoji="1" lang="en-US" altLang="ja-JP" sz="1300">
              <a:latin typeface="ＭＳ Ｐゴシック" panose="020B0600070205080204" pitchFamily="50" charset="-128"/>
              <a:ea typeface="ＭＳ Ｐゴシック" panose="020B0600070205080204" pitchFamily="50" charset="-128"/>
            </a:rPr>
            <a:t>71,061</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経常一般財源等は昨年度より増加しているものの、扶助費における経常収支比率は前年度比で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135165</xdr:rowOff>
    </xdr:from>
    <xdr:to>
      <xdr:col>24</xdr:col>
      <xdr:colOff>25400</xdr:colOff>
      <xdr:row>58</xdr:row>
      <xdr:rowOff>29028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9078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57</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261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57</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465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78015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121755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84365</xdr:rowOff>
    </xdr:from>
    <xdr:to>
      <xdr:col>20</xdr:col>
      <xdr:colOff>38100</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その他経費における経常経費充当一般財源は、後期高齢者医療特別会計への繰出金等が増加した一方、維持補修費が減少しており、全体では前年度比</a:t>
          </a:r>
          <a:r>
            <a:rPr kumimoji="1" lang="en-US" altLang="ja-JP" sz="1300">
              <a:latin typeface="ＭＳ Ｐゴシック" panose="020B0600070205080204" pitchFamily="50" charset="-128"/>
              <a:ea typeface="ＭＳ Ｐゴシック" panose="020B0600070205080204" pitchFamily="50" charset="-128"/>
            </a:rPr>
            <a:t>3,579</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％）の増加に留まった。</a:t>
          </a:r>
        </a:p>
        <a:p>
          <a:r>
            <a:rPr kumimoji="1" lang="ja-JP" altLang="en-US" sz="1300">
              <a:latin typeface="ＭＳ Ｐゴシック" panose="020B0600070205080204" pitchFamily="50" charset="-128"/>
              <a:ea typeface="ＭＳ Ｐゴシック" panose="020B0600070205080204" pitchFamily="50" charset="-128"/>
            </a:rPr>
            <a:t>経常一般財源等が昨年度より増加したため、その他経費における経常収支比率は前年度比で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168910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52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77470</xdr:rowOff>
    </xdr:from>
    <xdr:to>
      <xdr:col>78</xdr:col>
      <xdr:colOff>69850</xdr:colOff>
      <xdr:row>55</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072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46990</xdr:rowOff>
    </xdr:from>
    <xdr:to>
      <xdr:col>73</xdr:col>
      <xdr:colOff>180975</xdr:colOff>
      <xdr:row>55</xdr:row>
      <xdr:rowOff>77470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76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46990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7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118110</xdr:rowOff>
    </xdr:from>
    <xdr:to>
      <xdr:col>78</xdr:col>
      <xdr:colOff>120650</xdr:colOff>
      <xdr:row>56</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58437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26670</xdr:rowOff>
    </xdr:from>
    <xdr:to>
      <xdr:col>74</xdr:col>
      <xdr:colOff>31750</xdr:colOff>
      <xdr:row>55</xdr:row>
      <xdr:rowOff>128270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138447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167640</xdr:rowOff>
    </xdr:from>
    <xdr:to>
      <xdr:col>69</xdr:col>
      <xdr:colOff>142875</xdr:colOff>
      <xdr:row>55</xdr:row>
      <xdr:rowOff>97790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補助費等における経常経費充当一般財源は、病院事業会計への負担金の増加や特定財源の減少等により、前年度比で</a:t>
          </a:r>
          <a:r>
            <a:rPr kumimoji="1" lang="en-US" altLang="ja-JP" sz="1300">
              <a:latin typeface="ＭＳ Ｐゴシック" panose="020B0600070205080204" pitchFamily="50" charset="-128"/>
              <a:ea typeface="ＭＳ Ｐゴシック" panose="020B0600070205080204" pitchFamily="50" charset="-128"/>
            </a:rPr>
            <a:t>16,508</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％）の増加となった。</a:t>
          </a:r>
        </a:p>
        <a:p>
          <a:r>
            <a:rPr kumimoji="1" lang="ja-JP" altLang="en-US" sz="1300">
              <a:latin typeface="ＭＳ Ｐゴシック" panose="020B0600070205080204" pitchFamily="50" charset="-128"/>
              <a:ea typeface="ＭＳ Ｐゴシック" panose="020B0600070205080204" pitchFamily="50" charset="-128"/>
            </a:rPr>
            <a:t>一方、経常一般財源等が昨年度より増加したため、補助費等における経常収支比率は前年度比で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3266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163576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3174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97282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31748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97282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120159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2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53103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公債費における経常経費充当一般財源は、過年度実施事業の起債の元金償還開始等により前年度比で</a:t>
          </a:r>
          <a:r>
            <a:rPr kumimoji="1" lang="en-US" altLang="ja-JP" sz="1300">
              <a:latin typeface="ＭＳ Ｐゴシック" panose="020B0600070205080204" pitchFamily="50" charset="-128"/>
              <a:ea typeface="ＭＳ Ｐゴシック" panose="020B0600070205080204" pitchFamily="50" charset="-128"/>
            </a:rPr>
            <a:t>23,702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一方、経常一般財源等が昨年度より増加したため、公債費における経常収支比率は前年度比で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88900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11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88900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038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58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73661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581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公債費以外の経常収支比率については、類似団体平均値を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ポイント下回っているものの、人件費、物件費等が悪化したことにより、前年度比で</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今後においても、経費の上昇抑制のため、事業の適正化や見直しを図り、安定した財政運営に努める。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107406</xdr:rowOff>
    </xdr:from>
    <xdr:to>
      <xdr:col>82</xdr:col>
      <xdr:colOff>107950</xdr:colOff>
      <xdr:row>75</xdr:row>
      <xdr:rowOff>151493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94706"/>
          <a:ext cx="838200" cy="21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77669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0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15966</xdr:rowOff>
    </xdr:from>
    <xdr:to>
      <xdr:col>78</xdr:col>
      <xdr:colOff>69850</xdr:colOff>
      <xdr:row>74</xdr:row>
      <xdr:rowOff>107406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0326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107059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137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15966</xdr:rowOff>
    </xdr:from>
    <xdr:to>
      <xdr:col>73</xdr:col>
      <xdr:colOff>180975</xdr:colOff>
      <xdr:row>74</xdr:row>
      <xdr:rowOff>94343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032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22151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48623</xdr:rowOff>
    </xdr:from>
    <xdr:to>
      <xdr:col>69</xdr:col>
      <xdr:colOff>92075</xdr:colOff>
      <xdr:row>74</xdr:row>
      <xdr:rowOff>94343</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7359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69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100693</xdr:rowOff>
    </xdr:from>
    <xdr:to>
      <xdr:col>82</xdr:col>
      <xdr:colOff>158750</xdr:colOff>
      <xdr:row>76</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117220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56606</xdr:rowOff>
    </xdr:from>
    <xdr:to>
      <xdr:col>78</xdr:col>
      <xdr:colOff>120650</xdr:colOff>
      <xdr:row>74</xdr:row>
      <xdr:rowOff>158206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7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168383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12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136616</xdr:rowOff>
    </xdr:from>
    <xdr:to>
      <xdr:col>74</xdr:col>
      <xdr:colOff>31750</xdr:colOff>
      <xdr:row>74</xdr:row>
      <xdr:rowOff>66766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5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76943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42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43543</xdr:rowOff>
    </xdr:from>
    <xdr:to>
      <xdr:col>69</xdr:col>
      <xdr:colOff>142875</xdr:colOff>
      <xdr:row>74</xdr:row>
      <xdr:rowOff>145143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155320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9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169273</xdr:rowOff>
    </xdr:from>
    <xdr:to>
      <xdr:col>65</xdr:col>
      <xdr:colOff>53975</xdr:colOff>
      <xdr:row>74</xdr:row>
      <xdr:rowOff>99423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109600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45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山梨県富士吉田市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101765</xdr:rowOff>
    </xdr:from>
    <xdr:to>
      <xdr:col>29</xdr:col>
      <xdr:colOff>127000</xdr:colOff>
      <xdr:row>17</xdr:row>
      <xdr:rowOff>52692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92590"/>
          <a:ext cx="647700" cy="122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86542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52692</xdr:rowOff>
    </xdr:from>
    <xdr:to>
      <xdr:col>26</xdr:col>
      <xdr:colOff>50800</xdr:colOff>
      <xdr:row>17</xdr:row>
      <xdr:rowOff>106083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4967"/>
          <a:ext cx="698500" cy="53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106083</xdr:rowOff>
    </xdr:from>
    <xdr:to>
      <xdr:col>22</xdr:col>
      <xdr:colOff>114300</xdr:colOff>
      <xdr:row>17</xdr:row>
      <xdr:rowOff>146634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8358"/>
          <a:ext cx="698500" cy="40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146634</xdr:rowOff>
    </xdr:from>
    <xdr:to>
      <xdr:col>18</xdr:col>
      <xdr:colOff>177800</xdr:colOff>
      <xdr:row>17</xdr:row>
      <xdr:rowOff>169126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8909"/>
          <a:ext cx="698500" cy="2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50965</xdr:rowOff>
    </xdr:from>
    <xdr:to>
      <xdr:col>29</xdr:col>
      <xdr:colOff>177800</xdr:colOff>
      <xdr:row>16</xdr:row>
      <xdr:rowOff>152565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4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67492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1892</xdr:rowOff>
    </xdr:from>
    <xdr:to>
      <xdr:col>26</xdr:col>
      <xdr:colOff>101600</xdr:colOff>
      <xdr:row>17</xdr:row>
      <xdr:rowOff>103492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4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113669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33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55283</xdr:rowOff>
    </xdr:from>
    <xdr:to>
      <xdr:col>22</xdr:col>
      <xdr:colOff>165100</xdr:colOff>
      <xdr:row>17</xdr:row>
      <xdr:rowOff>156883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17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167060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8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95834</xdr:rowOff>
    </xdr:from>
    <xdr:to>
      <xdr:col>19</xdr:col>
      <xdr:colOff>38100</xdr:colOff>
      <xdr:row>18</xdr:row>
      <xdr:rowOff>25984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8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10761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4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118326</xdr:rowOff>
    </xdr:from>
    <xdr:to>
      <xdr:col>15</xdr:col>
      <xdr:colOff>101600</xdr:colOff>
      <xdr:row>18</xdr:row>
      <xdr:rowOff>48476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0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58653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49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258445</xdr:rowOff>
    </xdr:from>
    <xdr:to>
      <xdr:col>29</xdr:col>
      <xdr:colOff>127000</xdr:colOff>
      <xdr:row>35</xdr:row>
      <xdr:rowOff>300017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868795"/>
          <a:ext cx="647700" cy="41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267295</xdr:rowOff>
    </xdr:from>
    <xdr:to>
      <xdr:col>26</xdr:col>
      <xdr:colOff>50800</xdr:colOff>
      <xdr:row>35</xdr:row>
      <xdr:rowOff>300017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77645"/>
          <a:ext cx="698500" cy="3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267295</xdr:rowOff>
    </xdr:from>
    <xdr:to>
      <xdr:col>22</xdr:col>
      <xdr:colOff>114300</xdr:colOff>
      <xdr:row>36</xdr:row>
      <xdr:rowOff>70569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77645"/>
          <a:ext cx="698500" cy="14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66943</xdr:rowOff>
    </xdr:from>
    <xdr:to>
      <xdr:col>18</xdr:col>
      <xdr:colOff>177800</xdr:colOff>
      <xdr:row>36</xdr:row>
      <xdr:rowOff>70569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020193"/>
          <a:ext cx="698500" cy="3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207645</xdr:rowOff>
    </xdr:from>
    <xdr:to>
      <xdr:col>29</xdr:col>
      <xdr:colOff>177800</xdr:colOff>
      <xdr:row>35</xdr:row>
      <xdr:rowOff>309245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17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179722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90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249217</xdr:rowOff>
    </xdr:from>
    <xdr:to>
      <xdr:col>26</xdr:col>
      <xdr:colOff>101600</xdr:colOff>
      <xdr:row>36</xdr:row>
      <xdr:rowOff>7917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859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335594</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945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216495</xdr:rowOff>
    </xdr:from>
    <xdr:to>
      <xdr:col>22</xdr:col>
      <xdr:colOff>165100</xdr:colOff>
      <xdr:row>35</xdr:row>
      <xdr:rowOff>318095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26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302872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91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19769</xdr:rowOff>
    </xdr:from>
    <xdr:to>
      <xdr:col>19</xdr:col>
      <xdr:colOff>38100</xdr:colOff>
      <xdr:row>36</xdr:row>
      <xdr:rowOff>121369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73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106146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5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16143</xdr:rowOff>
    </xdr:from>
    <xdr:to>
      <xdr:col>15</xdr:col>
      <xdr:colOff>101600</xdr:colOff>
      <xdr:row>36</xdr:row>
      <xdr:rowOff>117743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69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102520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5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46,364
45,418
121.74
40,937,206
38,496,122
850,025
11,787,041
17,359,282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18415</xdr:rowOff>
    </xdr:from>
    <xdr:to>
      <xdr:col>24</xdr:col>
      <xdr:colOff>63500</xdr:colOff>
      <xdr:row>35</xdr:row>
      <xdr:rowOff>12459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7715"/>
          <a:ext cx="838200" cy="1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12459</xdr:rowOff>
    </xdr:from>
    <xdr:to>
      <xdr:col>19</xdr:col>
      <xdr:colOff>177800</xdr:colOff>
      <xdr:row>35</xdr:row>
      <xdr:rowOff>64808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13209"/>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54445</xdr:rowOff>
    </xdr:from>
    <xdr:to>
      <xdr:col>15</xdr:col>
      <xdr:colOff>50800</xdr:colOff>
      <xdr:row>35</xdr:row>
      <xdr:rowOff>64808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55195"/>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54445</xdr:rowOff>
    </xdr:from>
    <xdr:to>
      <xdr:col>10</xdr:col>
      <xdr:colOff>114300</xdr:colOff>
      <xdr:row>35</xdr:row>
      <xdr:rowOff>97663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5195"/>
          <a:ext cx="889000" cy="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139065</xdr:rowOff>
    </xdr:from>
    <xdr:to>
      <xdr:col>24</xdr:col>
      <xdr:colOff>114300</xdr:colOff>
      <xdr:row>34</xdr:row>
      <xdr:rowOff>69215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161942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133109</xdr:rowOff>
    </xdr:from>
    <xdr:to>
      <xdr:col>20</xdr:col>
      <xdr:colOff>38100</xdr:colOff>
      <xdr:row>35</xdr:row>
      <xdr:rowOff>63259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6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54386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5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14008</xdr:rowOff>
    </xdr:from>
    <xdr:to>
      <xdr:col>15</xdr:col>
      <xdr:colOff>101600</xdr:colOff>
      <xdr:row>35</xdr:row>
      <xdr:rowOff>115608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106735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0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3645</xdr:rowOff>
    </xdr:from>
    <xdr:to>
      <xdr:col>10</xdr:col>
      <xdr:colOff>165100</xdr:colOff>
      <xdr:row>35</xdr:row>
      <xdr:rowOff>105245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96372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9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46863</xdr:rowOff>
    </xdr:from>
    <xdr:to>
      <xdr:col>6</xdr:col>
      <xdr:colOff>38100</xdr:colOff>
      <xdr:row>35</xdr:row>
      <xdr:rowOff>148463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139590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4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110828</xdr:rowOff>
    </xdr:from>
    <xdr:to>
      <xdr:col>24</xdr:col>
      <xdr:colOff>63500</xdr:colOff>
      <xdr:row>52</xdr:row>
      <xdr:rowOff>89057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854778"/>
          <a:ext cx="838200" cy="1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38354</xdr:rowOff>
    </xdr:from>
    <xdr:to>
      <xdr:col>19</xdr:col>
      <xdr:colOff>177800</xdr:colOff>
      <xdr:row>52</xdr:row>
      <xdr:rowOff>89057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8953754"/>
          <a:ext cx="889000" cy="5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38354</xdr:rowOff>
    </xdr:from>
    <xdr:to>
      <xdr:col>15</xdr:col>
      <xdr:colOff>50800</xdr:colOff>
      <xdr:row>53</xdr:row>
      <xdr:rowOff>155138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8953754"/>
          <a:ext cx="889000" cy="28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155138</xdr:rowOff>
    </xdr:from>
    <xdr:to>
      <xdr:col>10</xdr:col>
      <xdr:colOff>114300</xdr:colOff>
      <xdr:row>55</xdr:row>
      <xdr:rowOff>76157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241988"/>
          <a:ext cx="889000" cy="26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60028</xdr:rowOff>
    </xdr:from>
    <xdr:to>
      <xdr:col>24</xdr:col>
      <xdr:colOff>114300</xdr:colOff>
      <xdr:row>51</xdr:row>
      <xdr:rowOff>161628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80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13055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757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38257</xdr:rowOff>
    </xdr:from>
    <xdr:to>
      <xdr:col>20</xdr:col>
      <xdr:colOff>38100</xdr:colOff>
      <xdr:row>52</xdr:row>
      <xdr:rowOff>139857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9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156384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72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159004</xdr:rowOff>
    </xdr:from>
    <xdr:to>
      <xdr:col>15</xdr:col>
      <xdr:colOff>101600</xdr:colOff>
      <xdr:row>52</xdr:row>
      <xdr:rowOff>89154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89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105681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8678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104338</xdr:rowOff>
    </xdr:from>
    <xdr:to>
      <xdr:col>10</xdr:col>
      <xdr:colOff>165100</xdr:colOff>
      <xdr:row>54</xdr:row>
      <xdr:rowOff>34488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1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51015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96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25357</xdr:rowOff>
    </xdr:from>
    <xdr:to>
      <xdr:col>6</xdr:col>
      <xdr:colOff>38100</xdr:colOff>
      <xdr:row>55</xdr:row>
      <xdr:rowOff>126957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5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143484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23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82093</xdr:rowOff>
    </xdr:from>
    <xdr:to>
      <xdr:col>24</xdr:col>
      <xdr:colOff>63500</xdr:colOff>
      <xdr:row>78</xdr:row>
      <xdr:rowOff>83807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55193"/>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73444</xdr:rowOff>
    </xdr:from>
    <xdr:to>
      <xdr:col>19</xdr:col>
      <xdr:colOff>177800</xdr:colOff>
      <xdr:row>78</xdr:row>
      <xdr:rowOff>83807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46544"/>
          <a:ext cx="889000" cy="1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73444</xdr:rowOff>
    </xdr:from>
    <xdr:to>
      <xdr:col>15</xdr:col>
      <xdr:colOff>50800</xdr:colOff>
      <xdr:row>78</xdr:row>
      <xdr:rowOff>81217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4654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46659</xdr:rowOff>
    </xdr:from>
    <xdr:to>
      <xdr:col>10</xdr:col>
      <xdr:colOff>114300</xdr:colOff>
      <xdr:row>78</xdr:row>
      <xdr:rowOff>81217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19759"/>
          <a:ext cx="889000" cy="3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31293</xdr:rowOff>
    </xdr:from>
    <xdr:to>
      <xdr:col>24</xdr:col>
      <xdr:colOff>114300</xdr:colOff>
      <xdr:row>78</xdr:row>
      <xdr:rowOff>132893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117670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33007</xdr:rowOff>
    </xdr:from>
    <xdr:to>
      <xdr:col>20</xdr:col>
      <xdr:colOff>38100</xdr:colOff>
      <xdr:row>78</xdr:row>
      <xdr:rowOff>134607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0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125734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98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22644</xdr:rowOff>
    </xdr:from>
    <xdr:to>
      <xdr:col>15</xdr:col>
      <xdr:colOff>101600</xdr:colOff>
      <xdr:row>78</xdr:row>
      <xdr:rowOff>124244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115371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8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30417</xdr:rowOff>
    </xdr:from>
    <xdr:to>
      <xdr:col>10</xdr:col>
      <xdr:colOff>165100</xdr:colOff>
      <xdr:row>78</xdr:row>
      <xdr:rowOff>132017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123144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9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167309</xdr:rowOff>
    </xdr:from>
    <xdr:to>
      <xdr:col>6</xdr:col>
      <xdr:colOff>38100</xdr:colOff>
      <xdr:row>78</xdr:row>
      <xdr:rowOff>97459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113986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14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67614</xdr:rowOff>
    </xdr:from>
    <xdr:to>
      <xdr:col>24</xdr:col>
      <xdr:colOff>63500</xdr:colOff>
      <xdr:row>96</xdr:row>
      <xdr:rowOff>170920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6814"/>
          <a:ext cx="838200" cy="10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170920</xdr:rowOff>
    </xdr:from>
    <xdr:to>
      <xdr:col>19</xdr:col>
      <xdr:colOff>177800</xdr:colOff>
      <xdr:row>97</xdr:row>
      <xdr:rowOff>93185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30120"/>
          <a:ext cx="889000" cy="9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28372</xdr:rowOff>
    </xdr:from>
    <xdr:to>
      <xdr:col>15</xdr:col>
      <xdr:colOff>50800</xdr:colOff>
      <xdr:row>97</xdr:row>
      <xdr:rowOff>93185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659022"/>
          <a:ext cx="889000" cy="6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28372</xdr:rowOff>
    </xdr:from>
    <xdr:to>
      <xdr:col>10</xdr:col>
      <xdr:colOff>114300</xdr:colOff>
      <xdr:row>98</xdr:row>
      <xdr:rowOff>98041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659022"/>
          <a:ext cx="889000" cy="24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16814</xdr:rowOff>
    </xdr:from>
    <xdr:to>
      <xdr:col>24</xdr:col>
      <xdr:colOff>114300</xdr:colOff>
      <xdr:row>96</xdr:row>
      <xdr:rowOff>118414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39691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120120</xdr:rowOff>
    </xdr:from>
    <xdr:to>
      <xdr:col>20</xdr:col>
      <xdr:colOff>38100</xdr:colOff>
      <xdr:row>97</xdr:row>
      <xdr:rowOff>50270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41397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72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42385</xdr:rowOff>
    </xdr:from>
    <xdr:to>
      <xdr:col>15</xdr:col>
      <xdr:colOff>101600</xdr:colOff>
      <xdr:row>97</xdr:row>
      <xdr:rowOff>143985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7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135112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76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149022</xdr:rowOff>
    </xdr:from>
    <xdr:to>
      <xdr:col>10</xdr:col>
      <xdr:colOff>165100</xdr:colOff>
      <xdr:row>97</xdr:row>
      <xdr:rowOff>79172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0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70299</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0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47241</xdr:rowOff>
    </xdr:from>
    <xdr:to>
      <xdr:col>6</xdr:col>
      <xdr:colOff>38100</xdr:colOff>
      <xdr:row>98</xdr:row>
      <xdr:rowOff>148841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4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139968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4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46210</xdr:rowOff>
    </xdr:from>
    <xdr:to>
      <xdr:col>55</xdr:col>
      <xdr:colOff>0</xdr:colOff>
      <xdr:row>35</xdr:row>
      <xdr:rowOff>144630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46960"/>
          <a:ext cx="838200" cy="9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136926</xdr:rowOff>
    </xdr:from>
    <xdr:to>
      <xdr:col>50</xdr:col>
      <xdr:colOff>114300</xdr:colOff>
      <xdr:row>35</xdr:row>
      <xdr:rowOff>46210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966226"/>
          <a:ext cx="889000" cy="8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136926</xdr:rowOff>
    </xdr:from>
    <xdr:to>
      <xdr:col>45</xdr:col>
      <xdr:colOff>177800</xdr:colOff>
      <xdr:row>34</xdr:row>
      <xdr:rowOff>154536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966226"/>
          <a:ext cx="889000" cy="1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114152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127180</xdr:rowOff>
    </xdr:from>
    <xdr:to>
      <xdr:col>41</xdr:col>
      <xdr:colOff>50800</xdr:colOff>
      <xdr:row>34</xdr:row>
      <xdr:rowOff>154536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270680"/>
          <a:ext cx="889000" cy="7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43141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358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93830</xdr:rowOff>
    </xdr:from>
    <xdr:to>
      <xdr:col>55</xdr:col>
      <xdr:colOff>50800</xdr:colOff>
      <xdr:row>36</xdr:row>
      <xdr:rowOff>23980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9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72257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166860</xdr:rowOff>
    </xdr:from>
    <xdr:to>
      <xdr:col>50</xdr:col>
      <xdr:colOff>165100</xdr:colOff>
      <xdr:row>35</xdr:row>
      <xdr:rowOff>97010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9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113537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7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86126</xdr:rowOff>
    </xdr:from>
    <xdr:to>
      <xdr:col>46</xdr:col>
      <xdr:colOff>38100</xdr:colOff>
      <xdr:row>35</xdr:row>
      <xdr:rowOff>16276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1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32803</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9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103736</xdr:rowOff>
    </xdr:from>
    <xdr:to>
      <xdr:col>41</xdr:col>
      <xdr:colOff>101600</xdr:colOff>
      <xdr:row>35</xdr:row>
      <xdr:rowOff>33886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3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50413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0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76380</xdr:rowOff>
    </xdr:from>
    <xdr:to>
      <xdr:col>36</xdr:col>
      <xdr:colOff>165100</xdr:colOff>
      <xdr:row>31</xdr:row>
      <xdr:rowOff>6530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1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23057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499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76972</xdr:rowOff>
    </xdr:from>
    <xdr:to>
      <xdr:col>55</xdr:col>
      <xdr:colOff>0</xdr:colOff>
      <xdr:row>55</xdr:row>
      <xdr:rowOff>144387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06722"/>
          <a:ext cx="838200" cy="6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74261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4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144387</xdr:rowOff>
    </xdr:from>
    <xdr:to>
      <xdr:col>50</xdr:col>
      <xdr:colOff>114300</xdr:colOff>
      <xdr:row>57</xdr:row>
      <xdr:rowOff>32174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574137"/>
          <a:ext cx="889000" cy="23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44322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4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136614</xdr:rowOff>
    </xdr:from>
    <xdr:to>
      <xdr:col>45</xdr:col>
      <xdr:colOff>177800</xdr:colOff>
      <xdr:row>57</xdr:row>
      <xdr:rowOff>32174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37814"/>
          <a:ext cx="889000" cy="6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95146</xdr:rowOff>
    </xdr:from>
    <xdr:to>
      <xdr:col>41</xdr:col>
      <xdr:colOff>50800</xdr:colOff>
      <xdr:row>56</xdr:row>
      <xdr:rowOff>136614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696346"/>
          <a:ext cx="8890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26172</xdr:rowOff>
    </xdr:from>
    <xdr:to>
      <xdr:col>55</xdr:col>
      <xdr:colOff>50800</xdr:colOff>
      <xdr:row>55</xdr:row>
      <xdr:rowOff>127772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5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49049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0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93587</xdr:rowOff>
    </xdr:from>
    <xdr:to>
      <xdr:col>50</xdr:col>
      <xdr:colOff>165100</xdr:colOff>
      <xdr:row>56</xdr:row>
      <xdr:rowOff>23737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40264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9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152824</xdr:rowOff>
    </xdr:from>
    <xdr:to>
      <xdr:col>46</xdr:col>
      <xdr:colOff>38100</xdr:colOff>
      <xdr:row>57</xdr:row>
      <xdr:rowOff>82974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5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74101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4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85814</xdr:rowOff>
    </xdr:from>
    <xdr:to>
      <xdr:col>41</xdr:col>
      <xdr:colOff>101600</xdr:colOff>
      <xdr:row>57</xdr:row>
      <xdr:rowOff>15964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7091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44346</xdr:rowOff>
    </xdr:from>
    <xdr:to>
      <xdr:col>36</xdr:col>
      <xdr:colOff>165100</xdr:colOff>
      <xdr:row>56</xdr:row>
      <xdr:rowOff>145946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137073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3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165466</xdr:rowOff>
    </xdr:from>
    <xdr:to>
      <xdr:col>55</xdr:col>
      <xdr:colOff>0</xdr:colOff>
      <xdr:row>79</xdr:row>
      <xdr:rowOff>22972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3856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22972</xdr:rowOff>
    </xdr:from>
    <xdr:to>
      <xdr:col>50</xdr:col>
      <xdr:colOff>114300</xdr:colOff>
      <xdr:row>79</xdr:row>
      <xdr:rowOff>25116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67522"/>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1288</xdr:rowOff>
    </xdr:from>
    <xdr:to>
      <xdr:col>45</xdr:col>
      <xdr:colOff>177800</xdr:colOff>
      <xdr:row>79</xdr:row>
      <xdr:rowOff>25116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45838"/>
          <a:ext cx="889000" cy="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1288</xdr:rowOff>
    </xdr:from>
    <xdr:to>
      <xdr:col>41</xdr:col>
      <xdr:colOff>50800</xdr:colOff>
      <xdr:row>79</xdr:row>
      <xdr:rowOff>16638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45838"/>
          <a:ext cx="889000" cy="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114666</xdr:rowOff>
    </xdr:from>
    <xdr:to>
      <xdr:col>55</xdr:col>
      <xdr:colOff>50800</xdr:colOff>
      <xdr:row>79</xdr:row>
      <xdr:rowOff>44816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8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29593</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0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143622</xdr:rowOff>
    </xdr:from>
    <xdr:to>
      <xdr:col>50</xdr:col>
      <xdr:colOff>165100</xdr:colOff>
      <xdr:row>79</xdr:row>
      <xdr:rowOff>73772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64899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0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145766</xdr:rowOff>
    </xdr:from>
    <xdr:to>
      <xdr:col>46</xdr:col>
      <xdr:colOff>38100</xdr:colOff>
      <xdr:row>79</xdr:row>
      <xdr:rowOff>75916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1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67043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11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121938</xdr:rowOff>
    </xdr:from>
    <xdr:to>
      <xdr:col>41</xdr:col>
      <xdr:colOff>101600</xdr:colOff>
      <xdr:row>79</xdr:row>
      <xdr:rowOff>52088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9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43215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8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137288</xdr:rowOff>
    </xdr:from>
    <xdr:to>
      <xdr:col>36</xdr:col>
      <xdr:colOff>165100</xdr:colOff>
      <xdr:row>79</xdr:row>
      <xdr:rowOff>67438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1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58565</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0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96520</xdr:rowOff>
    </xdr:from>
    <xdr:to>
      <xdr:col>55</xdr:col>
      <xdr:colOff>0</xdr:colOff>
      <xdr:row>95</xdr:row>
      <xdr:rowOff>108114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212820"/>
          <a:ext cx="838200" cy="18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96520</xdr:rowOff>
    </xdr:from>
    <xdr:to>
      <xdr:col>50</xdr:col>
      <xdr:colOff>114300</xdr:colOff>
      <xdr:row>96</xdr:row>
      <xdr:rowOff>151245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212820"/>
          <a:ext cx="889000" cy="3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18492</xdr:rowOff>
    </xdr:from>
    <xdr:to>
      <xdr:col>45</xdr:col>
      <xdr:colOff>177800</xdr:colOff>
      <xdr:row>96</xdr:row>
      <xdr:rowOff>151245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477692"/>
          <a:ext cx="889000" cy="13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96355</xdr:rowOff>
    </xdr:from>
    <xdr:to>
      <xdr:col>41</xdr:col>
      <xdr:colOff>50800</xdr:colOff>
      <xdr:row>96</xdr:row>
      <xdr:rowOff>18492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84105"/>
          <a:ext cx="889000" cy="9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57314</xdr:rowOff>
    </xdr:from>
    <xdr:to>
      <xdr:col>55</xdr:col>
      <xdr:colOff>50800</xdr:colOff>
      <xdr:row>95</xdr:row>
      <xdr:rowOff>158914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80191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45720</xdr:rowOff>
    </xdr:from>
    <xdr:to>
      <xdr:col>50</xdr:col>
      <xdr:colOff>165100</xdr:colOff>
      <xdr:row>94</xdr:row>
      <xdr:rowOff>147320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1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163847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9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100445</xdr:rowOff>
    </xdr:from>
    <xdr:to>
      <xdr:col>46</xdr:col>
      <xdr:colOff>38100</xdr:colOff>
      <xdr:row>97</xdr:row>
      <xdr:rowOff>30595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21722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6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139142</xdr:rowOff>
    </xdr:from>
    <xdr:to>
      <xdr:col>41</xdr:col>
      <xdr:colOff>101600</xdr:colOff>
      <xdr:row>96</xdr:row>
      <xdr:rowOff>69292</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85819</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0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45555</xdr:rowOff>
    </xdr:from>
    <xdr:to>
      <xdr:col>36</xdr:col>
      <xdr:colOff>165100</xdr:colOff>
      <xdr:row>95</xdr:row>
      <xdr:rowOff>147155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3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163682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18069</xdr:rowOff>
    </xdr:from>
    <xdr:to>
      <xdr:col>85</xdr:col>
      <xdr:colOff>127000</xdr:colOff>
      <xdr:row>78</xdr:row>
      <xdr:rowOff>31147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91169"/>
          <a:ext cx="8382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31147</xdr:rowOff>
    </xdr:from>
    <xdr:to>
      <xdr:col>81</xdr:col>
      <xdr:colOff>50800</xdr:colOff>
      <xdr:row>78</xdr:row>
      <xdr:rowOff>49093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04247"/>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49093</xdr:rowOff>
    </xdr:from>
    <xdr:to>
      <xdr:col>76</xdr:col>
      <xdr:colOff>114300</xdr:colOff>
      <xdr:row>78</xdr:row>
      <xdr:rowOff>88836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22193"/>
          <a:ext cx="889000" cy="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88836</xdr:rowOff>
    </xdr:from>
    <xdr:to>
      <xdr:col>71</xdr:col>
      <xdr:colOff>177800</xdr:colOff>
      <xdr:row>78</xdr:row>
      <xdr:rowOff>109003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61936"/>
          <a:ext cx="8890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138719</xdr:rowOff>
    </xdr:from>
    <xdr:to>
      <xdr:col>85</xdr:col>
      <xdr:colOff>177800</xdr:colOff>
      <xdr:row>78</xdr:row>
      <xdr:rowOff>68869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4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117146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1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151797</xdr:rowOff>
    </xdr:from>
    <xdr:to>
      <xdr:col>81</xdr:col>
      <xdr:colOff>101600</xdr:colOff>
      <xdr:row>78</xdr:row>
      <xdr:rowOff>81947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73074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169743</xdr:rowOff>
    </xdr:from>
    <xdr:to>
      <xdr:col>76</xdr:col>
      <xdr:colOff>165100</xdr:colOff>
      <xdr:row>78</xdr:row>
      <xdr:rowOff>99893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91020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6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38036</xdr:rowOff>
    </xdr:from>
    <xdr:to>
      <xdr:col>72</xdr:col>
      <xdr:colOff>38100</xdr:colOff>
      <xdr:row>78</xdr:row>
      <xdr:rowOff>139636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1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130763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0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58203</xdr:rowOff>
    </xdr:from>
    <xdr:to>
      <xdr:col>67</xdr:col>
      <xdr:colOff>101600</xdr:colOff>
      <xdr:row>78</xdr:row>
      <xdr:rowOff>159803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3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150930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2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95845</xdr:rowOff>
    </xdr:from>
    <xdr:to>
      <xdr:col>85</xdr:col>
      <xdr:colOff>127000</xdr:colOff>
      <xdr:row>93</xdr:row>
      <xdr:rowOff>67819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5526345"/>
          <a:ext cx="838200" cy="48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67819</xdr:rowOff>
    </xdr:from>
    <xdr:to>
      <xdr:col>81</xdr:col>
      <xdr:colOff>50800</xdr:colOff>
      <xdr:row>93</xdr:row>
      <xdr:rowOff>69675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012669"/>
          <a:ext cx="889000" cy="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69675</xdr:rowOff>
    </xdr:from>
    <xdr:to>
      <xdr:col>76</xdr:col>
      <xdr:colOff>114300</xdr:colOff>
      <xdr:row>94</xdr:row>
      <xdr:rowOff>28226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014525"/>
          <a:ext cx="889000" cy="13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28226</xdr:rowOff>
    </xdr:from>
    <xdr:to>
      <xdr:col>71</xdr:col>
      <xdr:colOff>177800</xdr:colOff>
      <xdr:row>94</xdr:row>
      <xdr:rowOff>165915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144526"/>
          <a:ext cx="889000" cy="13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86794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1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45045</xdr:rowOff>
    </xdr:from>
    <xdr:to>
      <xdr:col>85</xdr:col>
      <xdr:colOff>177800</xdr:colOff>
      <xdr:row>90</xdr:row>
      <xdr:rowOff>146645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547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169522</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542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17019</xdr:rowOff>
    </xdr:from>
    <xdr:to>
      <xdr:col>81</xdr:col>
      <xdr:colOff>101600</xdr:colOff>
      <xdr:row>93</xdr:row>
      <xdr:rowOff>118619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596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135146</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795" y="1573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18875</xdr:rowOff>
    </xdr:from>
    <xdr:to>
      <xdr:col>76</xdr:col>
      <xdr:colOff>165100</xdr:colOff>
      <xdr:row>93</xdr:row>
      <xdr:rowOff>120475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596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137002</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292795" y="1573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148876</xdr:rowOff>
    </xdr:from>
    <xdr:to>
      <xdr:col>72</xdr:col>
      <xdr:colOff>38100</xdr:colOff>
      <xdr:row>94</xdr:row>
      <xdr:rowOff>79026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0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95553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86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115115</xdr:rowOff>
    </xdr:from>
    <xdr:to>
      <xdr:col>67</xdr:col>
      <xdr:colOff>101600</xdr:colOff>
      <xdr:row>95</xdr:row>
      <xdr:rowOff>45265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2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61792</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0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138740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3840"/>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138740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653840"/>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130191</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45291"/>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87940</xdr:rowOff>
    </xdr:from>
    <xdr:to>
      <xdr:col>112</xdr:col>
      <xdr:colOff>38100</xdr:colOff>
      <xdr:row>39</xdr:row>
      <xdr:rowOff>18090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9217</xdr:rowOff>
    </xdr:from>
    <xdr:ext cx="313932"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66333" y="6695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79391</xdr:rowOff>
    </xdr:from>
    <xdr:to>
      <xdr:col>98</xdr:col>
      <xdr:colOff>38100</xdr:colOff>
      <xdr:row>39</xdr:row>
      <xdr:rowOff>9541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9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668</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68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27115</xdr:rowOff>
    </xdr:from>
    <xdr:to>
      <xdr:col>116</xdr:col>
      <xdr:colOff>63500</xdr:colOff>
      <xdr:row>59</xdr:row>
      <xdr:rowOff>30391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42665"/>
          <a:ext cx="8382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24981</xdr:rowOff>
    </xdr:from>
    <xdr:to>
      <xdr:col>111</xdr:col>
      <xdr:colOff>177800</xdr:colOff>
      <xdr:row>59</xdr:row>
      <xdr:rowOff>27115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40531"/>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24333</xdr:rowOff>
    </xdr:from>
    <xdr:to>
      <xdr:col>107</xdr:col>
      <xdr:colOff>50800</xdr:colOff>
      <xdr:row>59</xdr:row>
      <xdr:rowOff>24981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39883"/>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24333</xdr:rowOff>
    </xdr:from>
    <xdr:to>
      <xdr:col>102</xdr:col>
      <xdr:colOff>114300</xdr:colOff>
      <xdr:row>59</xdr:row>
      <xdr:rowOff>24524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3988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151041</xdr:rowOff>
    </xdr:from>
    <xdr:to>
      <xdr:col>116</xdr:col>
      <xdr:colOff>114300</xdr:colOff>
      <xdr:row>59</xdr:row>
      <xdr:rowOff>81191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65968</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1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147765</xdr:rowOff>
    </xdr:from>
    <xdr:to>
      <xdr:col>112</xdr:col>
      <xdr:colOff>38100</xdr:colOff>
      <xdr:row>59</xdr:row>
      <xdr:rowOff>77915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9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69042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84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145631</xdr:rowOff>
    </xdr:from>
    <xdr:to>
      <xdr:col>107</xdr:col>
      <xdr:colOff>101600</xdr:colOff>
      <xdr:row>59</xdr:row>
      <xdr:rowOff>75781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66908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8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144983</xdr:rowOff>
    </xdr:from>
    <xdr:to>
      <xdr:col>102</xdr:col>
      <xdr:colOff>165100</xdr:colOff>
      <xdr:row>59</xdr:row>
      <xdr:rowOff>75133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8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66260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81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145174</xdr:rowOff>
    </xdr:from>
    <xdr:to>
      <xdr:col>98</xdr:col>
      <xdr:colOff>38100</xdr:colOff>
      <xdr:row>59</xdr:row>
      <xdr:rowOff>75324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8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66451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82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45585</xdr:rowOff>
    </xdr:from>
    <xdr:to>
      <xdr:col>116</xdr:col>
      <xdr:colOff>63500</xdr:colOff>
      <xdr:row>76</xdr:row>
      <xdr:rowOff>71966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75785"/>
          <a:ext cx="838200" cy="2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71966</xdr:rowOff>
    </xdr:from>
    <xdr:to>
      <xdr:col>111</xdr:col>
      <xdr:colOff>177800</xdr:colOff>
      <xdr:row>76</xdr:row>
      <xdr:rowOff>109204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02166"/>
          <a:ext cx="889000" cy="3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109204</xdr:rowOff>
    </xdr:from>
    <xdr:to>
      <xdr:col>107</xdr:col>
      <xdr:colOff>50800</xdr:colOff>
      <xdr:row>76</xdr:row>
      <xdr:rowOff>135196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39404"/>
          <a:ext cx="889000" cy="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135196</xdr:rowOff>
    </xdr:from>
    <xdr:to>
      <xdr:col>102</xdr:col>
      <xdr:colOff>114300</xdr:colOff>
      <xdr:row>76</xdr:row>
      <xdr:rowOff>152456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65396"/>
          <a:ext cx="889000" cy="1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166235</xdr:rowOff>
    </xdr:from>
    <xdr:to>
      <xdr:col>116</xdr:col>
      <xdr:colOff>114300</xdr:colOff>
      <xdr:row>76</xdr:row>
      <xdr:rowOff>96385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144662</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0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21166</xdr:rowOff>
    </xdr:from>
    <xdr:to>
      <xdr:col>112</xdr:col>
      <xdr:colOff>38100</xdr:colOff>
      <xdr:row>76</xdr:row>
      <xdr:rowOff>122766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113893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58404</xdr:rowOff>
    </xdr:from>
    <xdr:to>
      <xdr:col>107</xdr:col>
      <xdr:colOff>101600</xdr:colOff>
      <xdr:row>76</xdr:row>
      <xdr:rowOff>160004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8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151131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84396</xdr:rowOff>
    </xdr:from>
    <xdr:to>
      <xdr:col>102</xdr:col>
      <xdr:colOff>165100</xdr:colOff>
      <xdr:row>77</xdr:row>
      <xdr:rowOff>14546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1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5673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101656</xdr:rowOff>
    </xdr:from>
    <xdr:to>
      <xdr:col>98</xdr:col>
      <xdr:colOff>38100</xdr:colOff>
      <xdr:row>77</xdr:row>
      <xdr:rowOff>31806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22933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住民一人当たりの歳出決算額は</a:t>
          </a:r>
          <a:r>
            <a:rPr kumimoji="1" lang="en-US" altLang="ja-JP" sz="1300">
              <a:latin typeface="ＭＳ Ｐゴシック" panose="020B0600070205080204" pitchFamily="50" charset="-128"/>
              <a:ea typeface="ＭＳ Ｐゴシック" panose="020B0600070205080204" pitchFamily="50" charset="-128"/>
            </a:rPr>
            <a:t>830,302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類似団体平均を大きく上回っている経費は物件費、積立金であり、住民一人当たり物件費は</a:t>
          </a:r>
          <a:r>
            <a:rPr kumimoji="1" lang="en-US" altLang="ja-JP" sz="1300">
              <a:latin typeface="ＭＳ Ｐゴシック" panose="020B0600070205080204" pitchFamily="50" charset="-128"/>
              <a:ea typeface="ＭＳ Ｐゴシック" panose="020B0600070205080204" pitchFamily="50" charset="-128"/>
            </a:rPr>
            <a:t>221,289</a:t>
          </a:r>
          <a:r>
            <a:rPr kumimoji="1" lang="ja-JP" altLang="en-US" sz="1300">
              <a:latin typeface="ＭＳ Ｐゴシック" panose="020B0600070205080204" pitchFamily="50" charset="-128"/>
              <a:ea typeface="ＭＳ Ｐゴシック" panose="020B0600070205080204" pitchFamily="50" charset="-128"/>
            </a:rPr>
            <a:t>円、住民一人当たり積立金は</a:t>
          </a:r>
          <a:r>
            <a:rPr kumimoji="1" lang="en-US" altLang="ja-JP" sz="1300">
              <a:latin typeface="ＭＳ Ｐゴシック" panose="020B0600070205080204" pitchFamily="50" charset="-128"/>
              <a:ea typeface="ＭＳ Ｐゴシック" panose="020B0600070205080204" pitchFamily="50" charset="-128"/>
            </a:rPr>
            <a:t>154,796</a:t>
          </a:r>
          <a:r>
            <a:rPr kumimoji="1" lang="ja-JP" altLang="en-US" sz="1300">
              <a:latin typeface="ＭＳ Ｐゴシック" panose="020B0600070205080204" pitchFamily="50" charset="-128"/>
              <a:ea typeface="ＭＳ Ｐゴシック" panose="020B0600070205080204" pitchFamily="50" charset="-128"/>
            </a:rPr>
            <a:t>円であった。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これは、ふるさと納税寄附の増加に伴い、ポータルサイトに支払う委託料が増加したほか、ふるさと納税による寄附額の一部をふるさと振興基金に積み立てたことなどが要因である。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普通建設事業費は、富士吉田市土地開発公社解散に伴う公社有地の取得や道の駅富士吉田リニューアル事業等により増加し、住民一人当たりの普通建設事業費は</a:t>
          </a:r>
          <a:r>
            <a:rPr kumimoji="1" lang="en-US" altLang="ja-JP" sz="1300">
              <a:latin typeface="ＭＳ Ｐゴシック" panose="020B0600070205080204" pitchFamily="50" charset="-128"/>
              <a:ea typeface="ＭＳ Ｐゴシック" panose="020B0600070205080204" pitchFamily="50" charset="-128"/>
            </a:rPr>
            <a:t>85,732</a:t>
          </a:r>
          <a:r>
            <a:rPr kumimoji="1" lang="ja-JP" altLang="en-US" sz="1300">
              <a:latin typeface="ＭＳ Ｐゴシック" panose="020B0600070205080204" pitchFamily="50" charset="-128"/>
              <a:ea typeface="ＭＳ Ｐゴシック" panose="020B0600070205080204" pitchFamily="50" charset="-128"/>
            </a:rPr>
            <a:t>円（対前年度比＋</a:t>
          </a:r>
          <a:r>
            <a:rPr kumimoji="1" lang="en-US" altLang="ja-JP" sz="1300">
              <a:latin typeface="ＭＳ Ｐゴシック" panose="020B0600070205080204" pitchFamily="50" charset="-128"/>
              <a:ea typeface="ＭＳ Ｐゴシック" panose="020B0600070205080204" pitchFamily="50" charset="-128"/>
            </a:rPr>
            <a:t>8,847</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山梨県富士吉田市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46,364
45,418
121.74
40,937,206
38,496,122
850,025
11,787,041
17,359,282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148082</xdr:rowOff>
    </xdr:from>
    <xdr:to>
      <xdr:col>24</xdr:col>
      <xdr:colOff>63500</xdr:colOff>
      <xdr:row>36</xdr:row>
      <xdr:rowOff>150368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02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150368</xdr:rowOff>
    </xdr:from>
    <xdr:to>
      <xdr:col>19</xdr:col>
      <xdr:colOff>177800</xdr:colOff>
      <xdr:row>36</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25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151130</xdr:rowOff>
    </xdr:from>
    <xdr:to>
      <xdr:col>15</xdr:col>
      <xdr:colOff>50800</xdr:colOff>
      <xdr:row>37</xdr:row>
      <xdr:rowOff>2349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23330"/>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163703</xdr:rowOff>
    </xdr:from>
    <xdr:to>
      <xdr:col>10</xdr:col>
      <xdr:colOff>114300</xdr:colOff>
      <xdr:row>37</xdr:row>
      <xdr:rowOff>2349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35903"/>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97282</xdr:rowOff>
    </xdr:from>
    <xdr:to>
      <xdr:col>24</xdr:col>
      <xdr:colOff>114300</xdr:colOff>
      <xdr:row>37</xdr:row>
      <xdr:rowOff>27432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6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75709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4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99568</xdr:rowOff>
    </xdr:from>
    <xdr:to>
      <xdr:col>20</xdr:col>
      <xdr:colOff>38100</xdr:colOff>
      <xdr:row>37</xdr:row>
      <xdr:rowOff>29718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100330</xdr:rowOff>
    </xdr:from>
    <xdr:to>
      <xdr:col>15</xdr:col>
      <xdr:colOff>101600</xdr:colOff>
      <xdr:row>37</xdr:row>
      <xdr:rowOff>30480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21607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122999</xdr:rowOff>
    </xdr:from>
    <xdr:to>
      <xdr:col>10</xdr:col>
      <xdr:colOff>165100</xdr:colOff>
      <xdr:row>37</xdr:row>
      <xdr:rowOff>53149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44276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112903</xdr:rowOff>
    </xdr:from>
    <xdr:to>
      <xdr:col>6</xdr:col>
      <xdr:colOff>38100</xdr:colOff>
      <xdr:row>37</xdr:row>
      <xdr:rowOff>43053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34180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69493</xdr:rowOff>
    </xdr:from>
    <xdr:to>
      <xdr:col>24</xdr:col>
      <xdr:colOff>63500</xdr:colOff>
      <xdr:row>53</xdr:row>
      <xdr:rowOff>17407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8813443"/>
          <a:ext cx="838200" cy="29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17407</xdr:rowOff>
    </xdr:from>
    <xdr:to>
      <xdr:col>19</xdr:col>
      <xdr:colOff>177800</xdr:colOff>
      <xdr:row>53</xdr:row>
      <xdr:rowOff>41013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104257"/>
          <a:ext cx="889000" cy="2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41013</xdr:rowOff>
    </xdr:from>
    <xdr:to>
      <xdr:col>15</xdr:col>
      <xdr:colOff>50800</xdr:colOff>
      <xdr:row>54</xdr:row>
      <xdr:rowOff>36129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127863"/>
          <a:ext cx="889000" cy="16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167223</xdr:rowOff>
    </xdr:from>
    <xdr:to>
      <xdr:col>10</xdr:col>
      <xdr:colOff>114300</xdr:colOff>
      <xdr:row>54</xdr:row>
      <xdr:rowOff>36129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82623"/>
          <a:ext cx="889000" cy="2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18693</xdr:rowOff>
    </xdr:from>
    <xdr:to>
      <xdr:col>24</xdr:col>
      <xdr:colOff>114300</xdr:colOff>
      <xdr:row>51</xdr:row>
      <xdr:rowOff>120293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87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143170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871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138057</xdr:rowOff>
    </xdr:from>
    <xdr:to>
      <xdr:col>20</xdr:col>
      <xdr:colOff>38100</xdr:colOff>
      <xdr:row>53</xdr:row>
      <xdr:rowOff>68207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05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84734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882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161663</xdr:rowOff>
    </xdr:from>
    <xdr:to>
      <xdr:col>15</xdr:col>
      <xdr:colOff>101600</xdr:colOff>
      <xdr:row>53</xdr:row>
      <xdr:rowOff>91813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0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108340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85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156779</xdr:rowOff>
    </xdr:from>
    <xdr:to>
      <xdr:col>10</xdr:col>
      <xdr:colOff>165100</xdr:colOff>
      <xdr:row>54</xdr:row>
      <xdr:rowOff>86929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103456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018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116423</xdr:rowOff>
    </xdr:from>
    <xdr:to>
      <xdr:col>6</xdr:col>
      <xdr:colOff>38100</xdr:colOff>
      <xdr:row>53</xdr:row>
      <xdr:rowOff>46573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63100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0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79778</xdr:rowOff>
    </xdr:from>
    <xdr:to>
      <xdr:col>24</xdr:col>
      <xdr:colOff>63500</xdr:colOff>
      <xdr:row>77</xdr:row>
      <xdr:rowOff>58643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09978"/>
          <a:ext cx="838200" cy="1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58643</xdr:rowOff>
    </xdr:from>
    <xdr:to>
      <xdr:col>19</xdr:col>
      <xdr:colOff>177800</xdr:colOff>
      <xdr:row>77</xdr:row>
      <xdr:rowOff>70083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60293"/>
          <a:ext cx="889000" cy="1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68959</xdr:rowOff>
    </xdr:from>
    <xdr:to>
      <xdr:col>15</xdr:col>
      <xdr:colOff>50800</xdr:colOff>
      <xdr:row>77</xdr:row>
      <xdr:rowOff>70083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7060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68959</xdr:rowOff>
    </xdr:from>
    <xdr:to>
      <xdr:col>10</xdr:col>
      <xdr:colOff>114300</xdr:colOff>
      <xdr:row>78</xdr:row>
      <xdr:rowOff>99915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70609"/>
          <a:ext cx="889000" cy="20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28978</xdr:rowOff>
    </xdr:from>
    <xdr:to>
      <xdr:col>24</xdr:col>
      <xdr:colOff>114300</xdr:colOff>
      <xdr:row>76</xdr:row>
      <xdr:rowOff>130578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5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7405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3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7843</xdr:rowOff>
    </xdr:from>
    <xdr:to>
      <xdr:col>20</xdr:col>
      <xdr:colOff>38100</xdr:colOff>
      <xdr:row>77</xdr:row>
      <xdr:rowOff>109443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0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100570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19283</xdr:rowOff>
    </xdr:from>
    <xdr:to>
      <xdr:col>15</xdr:col>
      <xdr:colOff>101600</xdr:colOff>
      <xdr:row>77</xdr:row>
      <xdr:rowOff>120883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2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112010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1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18159</xdr:rowOff>
    </xdr:from>
    <xdr:to>
      <xdr:col>10</xdr:col>
      <xdr:colOff>165100</xdr:colOff>
      <xdr:row>77</xdr:row>
      <xdr:rowOff>119759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1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110886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1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49115</xdr:rowOff>
    </xdr:from>
    <xdr:to>
      <xdr:col>6</xdr:col>
      <xdr:colOff>38100</xdr:colOff>
      <xdr:row>78</xdr:row>
      <xdr:rowOff>150715</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2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141842</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1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66573</xdr:rowOff>
    </xdr:from>
    <xdr:to>
      <xdr:col>24</xdr:col>
      <xdr:colOff>63500</xdr:colOff>
      <xdr:row>95</xdr:row>
      <xdr:rowOff>142139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354323"/>
          <a:ext cx="838200"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63461</xdr:rowOff>
    </xdr:from>
    <xdr:to>
      <xdr:col>19</xdr:col>
      <xdr:colOff>177800</xdr:colOff>
      <xdr:row>95</xdr:row>
      <xdr:rowOff>142139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351211"/>
          <a:ext cx="889000" cy="7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63461</xdr:rowOff>
    </xdr:from>
    <xdr:to>
      <xdr:col>15</xdr:col>
      <xdr:colOff>50800</xdr:colOff>
      <xdr:row>95</xdr:row>
      <xdr:rowOff>88443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351211"/>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158141</xdr:rowOff>
    </xdr:from>
    <xdr:to>
      <xdr:col>10</xdr:col>
      <xdr:colOff>114300</xdr:colOff>
      <xdr:row>95</xdr:row>
      <xdr:rowOff>88443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274441"/>
          <a:ext cx="889000" cy="1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15773</xdr:rowOff>
    </xdr:from>
    <xdr:to>
      <xdr:col>24</xdr:col>
      <xdr:colOff>114300</xdr:colOff>
      <xdr:row>95</xdr:row>
      <xdr:rowOff>117373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38650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5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91339</xdr:rowOff>
    </xdr:from>
    <xdr:to>
      <xdr:col>20</xdr:col>
      <xdr:colOff>38100</xdr:colOff>
      <xdr:row>96</xdr:row>
      <xdr:rowOff>21489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7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38016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12661</xdr:rowOff>
    </xdr:from>
    <xdr:to>
      <xdr:col>15</xdr:col>
      <xdr:colOff>101600</xdr:colOff>
      <xdr:row>95</xdr:row>
      <xdr:rowOff>114261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3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130788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07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37643</xdr:rowOff>
    </xdr:from>
    <xdr:to>
      <xdr:col>10</xdr:col>
      <xdr:colOff>165100</xdr:colOff>
      <xdr:row>95</xdr:row>
      <xdr:rowOff>139243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155770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1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22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29319</xdr:rowOff>
    </xdr:from>
    <xdr:to>
      <xdr:col>55</xdr:col>
      <xdr:colOff>0</xdr:colOff>
      <xdr:row>38</xdr:row>
      <xdr:rowOff>29319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5444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29319</xdr:rowOff>
    </xdr:from>
    <xdr:to>
      <xdr:col>50</xdr:col>
      <xdr:colOff>114300</xdr:colOff>
      <xdr:row>38</xdr:row>
      <xdr:rowOff>66874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54441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66874</xdr:rowOff>
    </xdr:from>
    <xdr:to>
      <xdr:col>45</xdr:col>
      <xdr:colOff>177800</xdr:colOff>
      <xdr:row>38</xdr:row>
      <xdr:rowOff>72099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581974"/>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72099</xdr:rowOff>
    </xdr:from>
    <xdr:to>
      <xdr:col>41</xdr:col>
      <xdr:colOff>50800</xdr:colOff>
      <xdr:row>38</xdr:row>
      <xdr:rowOff>76019</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6972300" y="6587199"/>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149969</xdr:rowOff>
    </xdr:from>
    <xdr:to>
      <xdr:col>55</xdr:col>
      <xdr:colOff>50800</xdr:colOff>
      <xdr:row>38</xdr:row>
      <xdr:rowOff>80119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4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128396</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472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149969</xdr:rowOff>
    </xdr:from>
    <xdr:to>
      <xdr:col>50</xdr:col>
      <xdr:colOff>165100</xdr:colOff>
      <xdr:row>38</xdr:row>
      <xdr:rowOff>80119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4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71246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16074</xdr:rowOff>
    </xdr:from>
    <xdr:to>
      <xdr:col>46</xdr:col>
      <xdr:colOff>38100</xdr:colOff>
      <xdr:row>38</xdr:row>
      <xdr:rowOff>117674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108801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23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21299</xdr:rowOff>
    </xdr:from>
    <xdr:to>
      <xdr:col>41</xdr:col>
      <xdr:colOff>101600</xdr:colOff>
      <xdr:row>38</xdr:row>
      <xdr:rowOff>122899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5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114026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2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25219</xdr:rowOff>
    </xdr:from>
    <xdr:to>
      <xdr:col>36</xdr:col>
      <xdr:colOff>165100</xdr:colOff>
      <xdr:row>38</xdr:row>
      <xdr:rowOff>126819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117946</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33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130328</xdr:rowOff>
    </xdr:from>
    <xdr:to>
      <xdr:col>55</xdr:col>
      <xdr:colOff>0</xdr:colOff>
      <xdr:row>57</xdr:row>
      <xdr:rowOff>167608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902978"/>
          <a:ext cx="838200" cy="3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167608</xdr:rowOff>
    </xdr:from>
    <xdr:to>
      <xdr:col>50</xdr:col>
      <xdr:colOff>114300</xdr:colOff>
      <xdr:row>58</xdr:row>
      <xdr:rowOff>94018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9940258"/>
          <a:ext cx="889000" cy="9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94018</xdr:rowOff>
    </xdr:from>
    <xdr:to>
      <xdr:col>45</xdr:col>
      <xdr:colOff>177800</xdr:colOff>
      <xdr:row>58</xdr:row>
      <xdr:rowOff>109125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038118"/>
          <a:ext cx="889000" cy="1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109125</xdr:rowOff>
    </xdr:from>
    <xdr:to>
      <xdr:col>41</xdr:col>
      <xdr:colOff>50800</xdr:colOff>
      <xdr:row>58</xdr:row>
      <xdr:rowOff>111430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053225"/>
          <a:ext cx="889000" cy="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79528</xdr:rowOff>
    </xdr:from>
    <xdr:to>
      <xdr:col>55</xdr:col>
      <xdr:colOff>50800</xdr:colOff>
      <xdr:row>58</xdr:row>
      <xdr:rowOff>9678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8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57955</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3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116808</xdr:rowOff>
    </xdr:from>
    <xdr:to>
      <xdr:col>50</xdr:col>
      <xdr:colOff>165100</xdr:colOff>
      <xdr:row>58</xdr:row>
      <xdr:rowOff>46958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8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38085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98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43218</xdr:rowOff>
    </xdr:from>
    <xdr:to>
      <xdr:col>46</xdr:col>
      <xdr:colOff>38100</xdr:colOff>
      <xdr:row>58</xdr:row>
      <xdr:rowOff>144818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135945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08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58325</xdr:rowOff>
    </xdr:from>
    <xdr:to>
      <xdr:col>41</xdr:col>
      <xdr:colOff>101600</xdr:colOff>
      <xdr:row>58</xdr:row>
      <xdr:rowOff>159925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151052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60630</xdr:rowOff>
    </xdr:from>
    <xdr:to>
      <xdr:col>36</xdr:col>
      <xdr:colOff>165100</xdr:colOff>
      <xdr:row>58</xdr:row>
      <xdr:rowOff>162230</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153357</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09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112782</xdr:rowOff>
    </xdr:from>
    <xdr:to>
      <xdr:col>55</xdr:col>
      <xdr:colOff>0</xdr:colOff>
      <xdr:row>77</xdr:row>
      <xdr:rowOff>93542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142982"/>
          <a:ext cx="838200" cy="15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29953</xdr:rowOff>
    </xdr:from>
    <xdr:to>
      <xdr:col>50</xdr:col>
      <xdr:colOff>114300</xdr:colOff>
      <xdr:row>76</xdr:row>
      <xdr:rowOff>112782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060153"/>
          <a:ext cx="889000" cy="8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120879</xdr:rowOff>
    </xdr:from>
    <xdr:to>
      <xdr:col>45</xdr:col>
      <xdr:colOff>177800</xdr:colOff>
      <xdr:row>76</xdr:row>
      <xdr:rowOff>29953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979629"/>
          <a:ext cx="889000" cy="8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120879</xdr:rowOff>
    </xdr:from>
    <xdr:to>
      <xdr:col>41</xdr:col>
      <xdr:colOff>50800</xdr:colOff>
      <xdr:row>77</xdr:row>
      <xdr:rowOff>101467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979629"/>
          <a:ext cx="889000" cy="3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42742</xdr:rowOff>
    </xdr:from>
    <xdr:to>
      <xdr:col>55</xdr:col>
      <xdr:colOff>50800</xdr:colOff>
      <xdr:row>77</xdr:row>
      <xdr:rowOff>144342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21169</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2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61982</xdr:rowOff>
    </xdr:from>
    <xdr:to>
      <xdr:col>50</xdr:col>
      <xdr:colOff>165100</xdr:colOff>
      <xdr:row>76</xdr:row>
      <xdr:rowOff>163582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0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8659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86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150603</xdr:rowOff>
    </xdr:from>
    <xdr:to>
      <xdr:col>46</xdr:col>
      <xdr:colOff>38100</xdr:colOff>
      <xdr:row>76</xdr:row>
      <xdr:rowOff>80753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00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97280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7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70079</xdr:rowOff>
    </xdr:from>
    <xdr:to>
      <xdr:col>41</xdr:col>
      <xdr:colOff>101600</xdr:colOff>
      <xdr:row>76</xdr:row>
      <xdr:rowOff>229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92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16756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270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50667</xdr:rowOff>
    </xdr:from>
    <xdr:to>
      <xdr:col>36</xdr:col>
      <xdr:colOff>165100</xdr:colOff>
      <xdr:row>77</xdr:row>
      <xdr:rowOff>152267</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143394</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111316</xdr:rowOff>
    </xdr:from>
    <xdr:to>
      <xdr:col>55</xdr:col>
      <xdr:colOff>0</xdr:colOff>
      <xdr:row>97</xdr:row>
      <xdr:rowOff>71374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70516"/>
          <a:ext cx="838200" cy="1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71374</xdr:rowOff>
    </xdr:from>
    <xdr:to>
      <xdr:col>50</xdr:col>
      <xdr:colOff>114300</xdr:colOff>
      <xdr:row>98</xdr:row>
      <xdr:rowOff>1257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02024"/>
          <a:ext cx="889000" cy="10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131508</xdr:rowOff>
    </xdr:from>
    <xdr:to>
      <xdr:col>45</xdr:col>
      <xdr:colOff>177800</xdr:colOff>
      <xdr:row>98</xdr:row>
      <xdr:rowOff>1257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62158"/>
          <a:ext cx="889000" cy="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131508</xdr:rowOff>
    </xdr:from>
    <xdr:to>
      <xdr:col>41</xdr:col>
      <xdr:colOff>50800</xdr:colOff>
      <xdr:row>98</xdr:row>
      <xdr:rowOff>6210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62158"/>
          <a:ext cx="889000" cy="4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60516</xdr:rowOff>
    </xdr:from>
    <xdr:to>
      <xdr:col>55</xdr:col>
      <xdr:colOff>50800</xdr:colOff>
      <xdr:row>96</xdr:row>
      <xdr:rowOff>162116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83393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7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20574</xdr:rowOff>
    </xdr:from>
    <xdr:to>
      <xdr:col>50</xdr:col>
      <xdr:colOff>165100</xdr:colOff>
      <xdr:row>97</xdr:row>
      <xdr:rowOff>122174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113301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7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121907</xdr:rowOff>
    </xdr:from>
    <xdr:to>
      <xdr:col>46</xdr:col>
      <xdr:colOff>38100</xdr:colOff>
      <xdr:row>98</xdr:row>
      <xdr:rowOff>52057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43184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80708</xdr:rowOff>
    </xdr:from>
    <xdr:to>
      <xdr:col>41</xdr:col>
      <xdr:colOff>101600</xdr:colOff>
      <xdr:row>98</xdr:row>
      <xdr:rowOff>10858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1985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0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126860</xdr:rowOff>
    </xdr:from>
    <xdr:to>
      <xdr:col>36</xdr:col>
      <xdr:colOff>165100</xdr:colOff>
      <xdr:row>98</xdr:row>
      <xdr:rowOff>57010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48137</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5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39421</xdr:rowOff>
    </xdr:from>
    <xdr:to>
      <xdr:col>85</xdr:col>
      <xdr:colOff>127000</xdr:colOff>
      <xdr:row>37</xdr:row>
      <xdr:rowOff>86627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383071"/>
          <a:ext cx="838200" cy="47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96342</xdr:rowOff>
    </xdr:from>
    <xdr:to>
      <xdr:col>81</xdr:col>
      <xdr:colOff>50800</xdr:colOff>
      <xdr:row>37</xdr:row>
      <xdr:rowOff>39421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268542"/>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71120</xdr:rowOff>
    </xdr:from>
    <xdr:to>
      <xdr:col>76</xdr:col>
      <xdr:colOff>114300</xdr:colOff>
      <xdr:row>36</xdr:row>
      <xdr:rowOff>96342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243320"/>
          <a:ext cx="889000" cy="2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155778</xdr:rowOff>
    </xdr:from>
    <xdr:to>
      <xdr:col>71</xdr:col>
      <xdr:colOff>177800</xdr:colOff>
      <xdr:row>36</xdr:row>
      <xdr:rowOff>71120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156528"/>
          <a:ext cx="889000" cy="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35827</xdr:rowOff>
    </xdr:from>
    <xdr:to>
      <xdr:col>85</xdr:col>
      <xdr:colOff>177800</xdr:colOff>
      <xdr:row>37</xdr:row>
      <xdr:rowOff>137427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7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14254</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5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160071</xdr:rowOff>
    </xdr:from>
    <xdr:to>
      <xdr:col>81</xdr:col>
      <xdr:colOff>101600</xdr:colOff>
      <xdr:row>37</xdr:row>
      <xdr:rowOff>90221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81348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2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45542</xdr:rowOff>
    </xdr:from>
    <xdr:to>
      <xdr:col>76</xdr:col>
      <xdr:colOff>165100</xdr:colOff>
      <xdr:row>36</xdr:row>
      <xdr:rowOff>147142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1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163669</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99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20320</xdr:rowOff>
    </xdr:from>
    <xdr:to>
      <xdr:col>72</xdr:col>
      <xdr:colOff>38100</xdr:colOff>
      <xdr:row>36</xdr:row>
      <xdr:rowOff>121920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19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138447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104978</xdr:rowOff>
    </xdr:from>
    <xdr:to>
      <xdr:col>67</xdr:col>
      <xdr:colOff>101600</xdr:colOff>
      <xdr:row>36</xdr:row>
      <xdr:rowOff>35128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51655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880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170431</xdr:rowOff>
    </xdr:from>
    <xdr:to>
      <xdr:col>85</xdr:col>
      <xdr:colOff>127000</xdr:colOff>
      <xdr:row>57</xdr:row>
      <xdr:rowOff>94078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771631"/>
          <a:ext cx="838200" cy="9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170431</xdr:rowOff>
    </xdr:from>
    <xdr:to>
      <xdr:col>81</xdr:col>
      <xdr:colOff>50800</xdr:colOff>
      <xdr:row>58</xdr:row>
      <xdr:rowOff>44439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71631"/>
          <a:ext cx="889000" cy="2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44439</xdr:rowOff>
    </xdr:from>
    <xdr:to>
      <xdr:col>76</xdr:col>
      <xdr:colOff>114300</xdr:colOff>
      <xdr:row>58</xdr:row>
      <xdr:rowOff>65732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88539"/>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11313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53649</xdr:rowOff>
    </xdr:from>
    <xdr:to>
      <xdr:col>71</xdr:col>
      <xdr:colOff>177800</xdr:colOff>
      <xdr:row>58</xdr:row>
      <xdr:rowOff>65732</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9774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43278</xdr:rowOff>
    </xdr:from>
    <xdr:to>
      <xdr:col>85</xdr:col>
      <xdr:colOff>177800</xdr:colOff>
      <xdr:row>57</xdr:row>
      <xdr:rowOff>144878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1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21705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9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119631</xdr:rowOff>
    </xdr:from>
    <xdr:to>
      <xdr:col>81</xdr:col>
      <xdr:colOff>101600</xdr:colOff>
      <xdr:row>57</xdr:row>
      <xdr:rowOff>49781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66308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165089</xdr:rowOff>
    </xdr:from>
    <xdr:to>
      <xdr:col>76</xdr:col>
      <xdr:colOff>165100</xdr:colOff>
      <xdr:row>58</xdr:row>
      <xdr:rowOff>95239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9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86366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03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14932</xdr:rowOff>
    </xdr:from>
    <xdr:to>
      <xdr:col>72</xdr:col>
      <xdr:colOff>38100</xdr:colOff>
      <xdr:row>58</xdr:row>
      <xdr:rowOff>116532</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5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107659</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2849</xdr:rowOff>
    </xdr:from>
    <xdr:to>
      <xdr:col>67</xdr:col>
      <xdr:colOff>101600</xdr:colOff>
      <xdr:row>58</xdr:row>
      <xdr:rowOff>104449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4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95576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3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18069</xdr:rowOff>
    </xdr:from>
    <xdr:to>
      <xdr:col>85</xdr:col>
      <xdr:colOff>127000</xdr:colOff>
      <xdr:row>98</xdr:row>
      <xdr:rowOff>31147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6820169"/>
          <a:ext cx="838200" cy="1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31147</xdr:rowOff>
    </xdr:from>
    <xdr:to>
      <xdr:col>81</xdr:col>
      <xdr:colOff>50800</xdr:colOff>
      <xdr:row>98</xdr:row>
      <xdr:rowOff>49093</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833247"/>
          <a:ext cx="8890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49093</xdr:rowOff>
    </xdr:from>
    <xdr:to>
      <xdr:col>76</xdr:col>
      <xdr:colOff>114300</xdr:colOff>
      <xdr:row>98</xdr:row>
      <xdr:rowOff>88836</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851193"/>
          <a:ext cx="889000" cy="3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88836</xdr:rowOff>
    </xdr:from>
    <xdr:to>
      <xdr:col>71</xdr:col>
      <xdr:colOff>177800</xdr:colOff>
      <xdr:row>98</xdr:row>
      <xdr:rowOff>109003</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890936"/>
          <a:ext cx="8890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138719</xdr:rowOff>
    </xdr:from>
    <xdr:to>
      <xdr:col>85</xdr:col>
      <xdr:colOff>177800</xdr:colOff>
      <xdr:row>98</xdr:row>
      <xdr:rowOff>68869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76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117146</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74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151797</xdr:rowOff>
    </xdr:from>
    <xdr:to>
      <xdr:col>81</xdr:col>
      <xdr:colOff>101600</xdr:colOff>
      <xdr:row>98</xdr:row>
      <xdr:rowOff>81947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78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73074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87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169743</xdr:rowOff>
    </xdr:from>
    <xdr:to>
      <xdr:col>76</xdr:col>
      <xdr:colOff>165100</xdr:colOff>
      <xdr:row>98</xdr:row>
      <xdr:rowOff>99893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8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91020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89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38036</xdr:rowOff>
    </xdr:from>
    <xdr:to>
      <xdr:col>72</xdr:col>
      <xdr:colOff>38100</xdr:colOff>
      <xdr:row>98</xdr:row>
      <xdr:rowOff>139636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84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130763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93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58203</xdr:rowOff>
    </xdr:from>
    <xdr:to>
      <xdr:col>67</xdr:col>
      <xdr:colOff>101600</xdr:colOff>
      <xdr:row>98</xdr:row>
      <xdr:rowOff>159803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86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150930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95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目的別歳出決算における住民一人当たりのコストについて、増加となった主な項目は総務費、民生費、土木費である。</a:t>
          </a:r>
        </a:p>
        <a:p>
          <a:r>
            <a:rPr kumimoji="1" lang="ja-JP" altLang="en-US" sz="1200">
              <a:latin typeface="ＭＳ Ｐゴシック" panose="020B0600070205080204" pitchFamily="50" charset="-128"/>
              <a:ea typeface="ＭＳ Ｐゴシック" panose="020B0600070205080204" pitchFamily="50" charset="-128"/>
            </a:rPr>
            <a:t>総務費については、富士吉田市土地開発公社の解散に伴う公社有地の取得等により増加した。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民生費においてはエネルギー・食料品等価格高騰重点支援給付金支給事業の実施等により増加した。</a:t>
          </a:r>
        </a:p>
        <a:p>
          <a:r>
            <a:rPr kumimoji="1" lang="ja-JP" altLang="en-US" sz="1200">
              <a:latin typeface="ＭＳ Ｐゴシック" panose="020B0600070205080204" pitchFamily="50" charset="-128"/>
              <a:ea typeface="ＭＳ Ｐゴシック" panose="020B0600070205080204" pitchFamily="50" charset="-128"/>
            </a:rPr>
            <a:t>土木費については、道の駅富士吉田リニューアル事業や公園管理運営事業等を主因として増加した。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一方、減少した主な項目は、商工費、教育費となっている。</a:t>
          </a:r>
        </a:p>
        <a:p>
          <a:r>
            <a:rPr kumimoji="1" lang="ja-JP" altLang="en-US" sz="1200">
              <a:latin typeface="ＭＳ Ｐゴシック" panose="020B0600070205080204" pitchFamily="50" charset="-128"/>
              <a:ea typeface="ＭＳ Ｐゴシック" panose="020B0600070205080204" pitchFamily="50" charset="-128"/>
            </a:rPr>
            <a:t>商工費においては消費生活サポート給付金事業（市民</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人あたり</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万円給付事業）の完了、教育費においては明見中学校長寿命化事業の支出が生じなかったことが主な要因となっている。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山梨県富士吉田市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標準財政規模については、臨時財政対策債が減少したものの、市町村民税や普通交付税の増加等により</a:t>
          </a:r>
          <a:r>
            <a:rPr kumimoji="1" lang="en-US" altLang="ja-JP" sz="1200">
              <a:latin typeface="ＭＳ ゴシック" pitchFamily="49" charset="-128"/>
              <a:ea typeface="ＭＳ ゴシック" pitchFamily="49" charset="-128"/>
            </a:rPr>
            <a:t>294,912</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2.6</a:t>
          </a:r>
          <a:r>
            <a:rPr kumimoji="1" lang="ja-JP" altLang="en-US" sz="1200">
              <a:latin typeface="ＭＳ ゴシック" pitchFamily="49" charset="-128"/>
              <a:ea typeface="ＭＳ ゴシック" pitchFamily="49" charset="-128"/>
            </a:rPr>
            <a:t>％）増加した。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財政調整基金残高については、対前年度比</a:t>
          </a:r>
          <a:r>
            <a:rPr kumimoji="1" lang="en-US" altLang="ja-JP" sz="1200">
              <a:latin typeface="ＭＳ ゴシック" pitchFamily="49" charset="-128"/>
              <a:ea typeface="ＭＳ ゴシック" pitchFamily="49" charset="-128"/>
            </a:rPr>
            <a:t>318,996</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9.4</a:t>
          </a:r>
          <a:r>
            <a:rPr kumimoji="1" lang="ja-JP" altLang="en-US" sz="1200">
              <a:latin typeface="ＭＳ ゴシック" pitchFamily="49" charset="-128"/>
              <a:ea typeface="ＭＳ ゴシック" pitchFamily="49" charset="-128"/>
            </a:rPr>
            <a:t>％）増加し、標準財政規模比は</a:t>
          </a:r>
          <a:r>
            <a:rPr kumimoji="1" lang="en-US" altLang="ja-JP" sz="1200">
              <a:latin typeface="ＭＳ ゴシック" pitchFamily="49" charset="-128"/>
              <a:ea typeface="ＭＳ ゴシック" pitchFamily="49" charset="-128"/>
            </a:rPr>
            <a:t>1.96</a:t>
          </a:r>
          <a:r>
            <a:rPr kumimoji="1" lang="ja-JP" altLang="en-US" sz="1200">
              <a:latin typeface="ＭＳ ゴシック" pitchFamily="49" charset="-128"/>
              <a:ea typeface="ＭＳ ゴシック" pitchFamily="49" charset="-128"/>
            </a:rPr>
            <a:t>ポイント上昇した。</a:t>
          </a:r>
        </a:p>
        <a:p>
          <a:r>
            <a:rPr kumimoji="1" lang="ja-JP" altLang="en-US" sz="1200">
              <a:latin typeface="ＭＳ ゴシック" pitchFamily="49" charset="-128"/>
              <a:ea typeface="ＭＳ ゴシック" pitchFamily="49" charset="-128"/>
            </a:rPr>
            <a:t>実質収支額については、対前年度比で</a:t>
          </a:r>
          <a:r>
            <a:rPr kumimoji="1" lang="en-US" altLang="ja-JP" sz="1200">
              <a:latin typeface="ＭＳ ゴシック" pitchFamily="49" charset="-128"/>
              <a:ea typeface="ＭＳ ゴシック" pitchFamily="49" charset="-128"/>
            </a:rPr>
            <a:t>107,073</a:t>
          </a:r>
          <a:r>
            <a:rPr kumimoji="1" lang="ja-JP" altLang="en-US" sz="1200">
              <a:latin typeface="ＭＳ ゴシック" pitchFamily="49" charset="-128"/>
              <a:ea typeface="ＭＳ ゴシック" pitchFamily="49" charset="-128"/>
            </a:rPr>
            <a:t>千円（</a:t>
          </a:r>
          <a:r>
            <a:rPr kumimoji="1" lang="en-US" altLang="ja-JP" sz="1200">
              <a:latin typeface="ＭＳ ゴシック" pitchFamily="49" charset="-128"/>
              <a:ea typeface="ＭＳ ゴシック" pitchFamily="49" charset="-128"/>
            </a:rPr>
            <a:t>14.4</a:t>
          </a:r>
          <a:r>
            <a:rPr kumimoji="1" lang="ja-JP" altLang="en-US" sz="1200">
              <a:latin typeface="ＭＳ ゴシック" pitchFamily="49" charset="-128"/>
              <a:ea typeface="ＭＳ ゴシック" pitchFamily="49" charset="-128"/>
            </a:rPr>
            <a:t>％）増加し、標準財政規模比は</a:t>
          </a:r>
          <a:r>
            <a:rPr kumimoji="1" lang="en-US" altLang="ja-JP" sz="1200">
              <a:latin typeface="ＭＳ ゴシック" pitchFamily="49" charset="-128"/>
              <a:ea typeface="ＭＳ ゴシック" pitchFamily="49" charset="-128"/>
            </a:rPr>
            <a:t>0.75</a:t>
          </a:r>
          <a:r>
            <a:rPr kumimoji="1" lang="ja-JP" altLang="en-US" sz="1200">
              <a:latin typeface="ＭＳ ゴシック" pitchFamily="49" charset="-128"/>
              <a:ea typeface="ＭＳ ゴシック" pitchFamily="49" charset="-128"/>
            </a:rPr>
            <a:t>ポイント上昇した。</a:t>
          </a:r>
        </a:p>
        <a:p>
          <a:r>
            <a:rPr kumimoji="1" lang="ja-JP" altLang="en-US" sz="1200">
              <a:latin typeface="ＭＳ ゴシック" pitchFamily="49" charset="-128"/>
              <a:ea typeface="ＭＳ ゴシック" pitchFamily="49" charset="-128"/>
            </a:rPr>
            <a:t>実質単年度収支はプラスに転じ、標準財政規模比は</a:t>
          </a:r>
          <a:r>
            <a:rPr kumimoji="1" lang="en-US" altLang="ja-JP" sz="1200">
              <a:latin typeface="ＭＳ ゴシック" pitchFamily="49" charset="-128"/>
              <a:ea typeface="ＭＳ ゴシック" pitchFamily="49" charset="-128"/>
            </a:rPr>
            <a:t>8.72</a:t>
          </a:r>
          <a:r>
            <a:rPr kumimoji="1" lang="ja-JP" altLang="en-US" sz="1200">
              <a:latin typeface="ＭＳ ゴシック" pitchFamily="49" charset="-128"/>
              <a:ea typeface="ＭＳ ゴシック" pitchFamily="49" charset="-128"/>
            </a:rPr>
            <a:t>ポイント上昇した。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山梨県富士吉田市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一般会計及び全ての特別会計、事業会計において赤字額は生じていない。引き続き、各会計において適正な財政運営、企業経営を行っていく。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40937206</v>
      </c>
      <c r="BO4" s="436"/>
      <c r="BP4" s="436"/>
      <c r="BQ4" s="436"/>
      <c r="BR4" s="436"/>
      <c r="BS4" s="436"/>
      <c r="BT4" s="436"/>
      <c r="BU4" s="437"/>
      <c r="BV4" s="435">
        <v>37300632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7.2</v>
      </c>
      <c r="CU4" s="576"/>
      <c r="CV4" s="576"/>
      <c r="CW4" s="576"/>
      <c r="CX4" s="576"/>
      <c r="CY4" s="576"/>
      <c r="CZ4" s="576"/>
      <c r="DA4" s="577"/>
      <c r="DB4" s="575">
        <v>6.5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38496122</v>
      </c>
      <c r="BO5" s="407"/>
      <c r="BP5" s="407"/>
      <c r="BQ5" s="407"/>
      <c r="BR5" s="407"/>
      <c r="BS5" s="407"/>
      <c r="BT5" s="407"/>
      <c r="BU5" s="408"/>
      <c r="BV5" s="406">
        <v>34473431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86.4</v>
      </c>
      <c r="CU5" s="404"/>
      <c r="CV5" s="404"/>
      <c r="CW5" s="404"/>
      <c r="CX5" s="404"/>
      <c r="CY5" s="404"/>
      <c r="CZ5" s="404"/>
      <c r="DA5" s="405"/>
      <c r="DB5" s="403">
        <v>83.2</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2441084</v>
      </c>
      <c r="BO6" s="407"/>
      <c r="BP6" s="407"/>
      <c r="BQ6" s="407"/>
      <c r="BR6" s="407"/>
      <c r="BS6" s="407"/>
      <c r="BT6" s="407"/>
      <c r="BU6" s="408"/>
      <c r="BV6" s="406">
        <v>2827201</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86.7</v>
      </c>
      <c r="CU6" s="550"/>
      <c r="CV6" s="550"/>
      <c r="CW6" s="550"/>
      <c r="CX6" s="550"/>
      <c r="CY6" s="550"/>
      <c r="CZ6" s="550"/>
      <c r="DA6" s="551"/>
      <c r="DB6" s="549">
        <v>84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1591059</v>
      </c>
      <c r="BO7" s="407"/>
      <c r="BP7" s="407"/>
      <c r="BQ7" s="407"/>
      <c r="BR7" s="407"/>
      <c r="BS7" s="407"/>
      <c r="BT7" s="407"/>
      <c r="BU7" s="408"/>
      <c r="BV7" s="406">
        <v>2084249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11787041</v>
      </c>
      <c r="CU7" s="407"/>
      <c r="CV7" s="407"/>
      <c r="CW7" s="407"/>
      <c r="CX7" s="407"/>
      <c r="CY7" s="407"/>
      <c r="CZ7" s="407"/>
      <c r="DA7" s="408"/>
      <c r="DB7" s="406">
        <v>11492129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850025</v>
      </c>
      <c r="BO8" s="407"/>
      <c r="BP8" s="407"/>
      <c r="BQ8" s="407"/>
      <c r="BR8" s="407"/>
      <c r="BS8" s="407"/>
      <c r="BT8" s="407"/>
      <c r="BU8" s="408"/>
      <c r="BV8" s="406">
        <v>742952</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0.67</v>
      </c>
      <c r="CU8" s="510"/>
      <c r="CV8" s="510"/>
      <c r="CW8" s="510"/>
      <c r="CX8" s="510"/>
      <c r="CY8" s="510"/>
      <c r="CZ8" s="510"/>
      <c r="DA8" s="511"/>
      <c r="DB8" s="509">
        <v>0.66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46530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107073</v>
      </c>
      <c r="BO9" s="407"/>
      <c r="BP9" s="407"/>
      <c r="BQ9" s="407"/>
      <c r="BR9" s="407"/>
      <c r="BS9" s="407"/>
      <c r="BT9" s="407"/>
      <c r="BU9" s="408"/>
      <c r="BV9" s="406">
        <v>-61883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9.4</v>
      </c>
      <c r="CU9" s="404"/>
      <c r="CV9" s="404"/>
      <c r="CW9" s="404"/>
      <c r="CX9" s="404"/>
      <c r="CY9" s="404"/>
      <c r="CZ9" s="404"/>
      <c r="DA9" s="405"/>
      <c r="DB9" s="403">
        <v>9.3000000000000007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49003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438996</v>
      </c>
      <c r="BO10" s="407"/>
      <c r="BP10" s="407"/>
      <c r="BQ10" s="407"/>
      <c r="BR10" s="407"/>
      <c r="BS10" s="407"/>
      <c r="BT10" s="407"/>
      <c r="BU10" s="408"/>
      <c r="BV10" s="406">
        <v>4677</v>
      </c>
      <c r="BW10" s="407"/>
      <c r="BX10" s="407"/>
      <c r="BY10" s="407"/>
      <c r="BZ10" s="407"/>
      <c r="CA10" s="407"/>
      <c r="CB10" s="407"/>
      <c r="CC10" s="408"/>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46364</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90</v>
      </c>
      <c r="AV12" s="465"/>
      <c r="AW12" s="465"/>
      <c r="AX12" s="465"/>
      <c r="AY12" s="420" t="s">
        <v>127</v>
      </c>
      <c r="AZ12" s="421"/>
      <c r="BA12" s="421"/>
      <c r="BB12" s="421"/>
      <c r="BC12" s="421"/>
      <c r="BD12" s="421"/>
      <c r="BE12" s="421"/>
      <c r="BF12" s="421"/>
      <c r="BG12" s="421"/>
      <c r="BH12" s="421"/>
      <c r="BI12" s="421"/>
      <c r="BJ12" s="421"/>
      <c r="BK12" s="421"/>
      <c r="BL12" s="421"/>
      <c r="BM12" s="422"/>
      <c r="BN12" s="406">
        <v>500000</v>
      </c>
      <c r="BO12" s="407"/>
      <c r="BP12" s="407"/>
      <c r="BQ12" s="407"/>
      <c r="BR12" s="407"/>
      <c r="BS12" s="407"/>
      <c r="BT12" s="407"/>
      <c r="BU12" s="408"/>
      <c r="BV12" s="406">
        <v>900000</v>
      </c>
      <c r="BW12" s="407"/>
      <c r="BX12" s="407"/>
      <c r="BY12" s="407"/>
      <c r="BZ12" s="407"/>
      <c r="CA12" s="407"/>
      <c r="CB12" s="407"/>
      <c r="CC12" s="408"/>
      <c r="CD12" s="446" t="s">
        <v>128</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129</v>
      </c>
      <c r="N13" s="491"/>
      <c r="O13" s="491"/>
      <c r="P13" s="491"/>
      <c r="Q13" s="492"/>
      <c r="R13" s="493">
        <v>45418</v>
      </c>
      <c r="S13" s="494"/>
      <c r="T13" s="494"/>
      <c r="U13" s="494"/>
      <c r="V13" s="495"/>
      <c r="W13" s="496" t="s">
        <v>130</v>
      </c>
      <c r="X13" s="392"/>
      <c r="Y13" s="392"/>
      <c r="Z13" s="392"/>
      <c r="AA13" s="392"/>
      <c r="AB13" s="393"/>
      <c r="AC13" s="359">
        <v>252</v>
      </c>
      <c r="AD13" s="360"/>
      <c r="AE13" s="360"/>
      <c r="AF13" s="360"/>
      <c r="AG13" s="361"/>
      <c r="AH13" s="359">
        <v>268</v>
      </c>
      <c r="AI13" s="360"/>
      <c r="AJ13" s="360"/>
      <c r="AK13" s="360"/>
      <c r="AL13" s="419"/>
      <c r="AM13" s="463" t="s">
        <v>131</v>
      </c>
      <c r="AN13" s="363"/>
      <c r="AO13" s="363"/>
      <c r="AP13" s="363"/>
      <c r="AQ13" s="363"/>
      <c r="AR13" s="363"/>
      <c r="AS13" s="363"/>
      <c r="AT13" s="364"/>
      <c r="AU13" s="464" t="s">
        <v>132</v>
      </c>
      <c r="AV13" s="465"/>
      <c r="AW13" s="465"/>
      <c r="AX13" s="465"/>
      <c r="AY13" s="420" t="s">
        <v>133</v>
      </c>
      <c r="AZ13" s="421"/>
      <c r="BA13" s="421"/>
      <c r="BB13" s="421"/>
      <c r="BC13" s="421"/>
      <c r="BD13" s="421"/>
      <c r="BE13" s="421"/>
      <c r="BF13" s="421"/>
      <c r="BG13" s="421"/>
      <c r="BH13" s="421"/>
      <c r="BI13" s="421"/>
      <c r="BJ13" s="421"/>
      <c r="BK13" s="421"/>
      <c r="BL13" s="421"/>
      <c r="BM13" s="422"/>
      <c r="BN13" s="406">
        <v>46069</v>
      </c>
      <c r="BO13" s="407"/>
      <c r="BP13" s="407"/>
      <c r="BQ13" s="407"/>
      <c r="BR13" s="407"/>
      <c r="BS13" s="407"/>
      <c r="BT13" s="407"/>
      <c r="BU13" s="408"/>
      <c r="BV13" s="406">
        <v>-957206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v>
      </c>
      <c r="CU13" s="404"/>
      <c r="CV13" s="404"/>
      <c r="CW13" s="404"/>
      <c r="CX13" s="404"/>
      <c r="CY13" s="404"/>
      <c r="CZ13" s="404"/>
      <c r="DA13" s="405"/>
      <c r="DB13" s="403">
        <v>9.5</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46770</v>
      </c>
      <c r="S14" s="494"/>
      <c r="T14" s="494"/>
      <c r="U14" s="494"/>
      <c r="V14" s="495"/>
      <c r="W14" s="497"/>
      <c r="X14" s="395"/>
      <c r="Y14" s="395"/>
      <c r="Z14" s="395"/>
      <c r="AA14" s="395"/>
      <c r="AB14" s="396"/>
      <c r="AC14" s="486">
        <v>1.1000000000000001</v>
      </c>
      <c r="AD14" s="487"/>
      <c r="AE14" s="487"/>
      <c r="AF14" s="487"/>
      <c r="AG14" s="488"/>
      <c r="AH14" s="486">
        <v>1.1000000000000001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129</v>
      </c>
      <c r="N15" s="491"/>
      <c r="O15" s="491"/>
      <c r="P15" s="491"/>
      <c r="Q15" s="492"/>
      <c r="R15" s="493">
        <v>45970</v>
      </c>
      <c r="S15" s="494"/>
      <c r="T15" s="494"/>
      <c r="U15" s="494"/>
      <c r="V15" s="495"/>
      <c r="W15" s="496" t="s">
        <v>137</v>
      </c>
      <c r="X15" s="392"/>
      <c r="Y15" s="392"/>
      <c r="Z15" s="392"/>
      <c r="AA15" s="392"/>
      <c r="AB15" s="393"/>
      <c r="AC15" s="359">
        <v>8116</v>
      </c>
      <c r="AD15" s="360"/>
      <c r="AE15" s="360"/>
      <c r="AF15" s="360"/>
      <c r="AG15" s="361"/>
      <c r="AH15" s="359">
        <v>9145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6668893</v>
      </c>
      <c r="BO15" s="436"/>
      <c r="BP15" s="436"/>
      <c r="BQ15" s="436"/>
      <c r="BR15" s="436"/>
      <c r="BS15" s="436"/>
      <c r="BT15" s="436"/>
      <c r="BU15" s="437"/>
      <c r="BV15" s="435">
        <v>6506739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35.4</v>
      </c>
      <c r="AD16" s="487"/>
      <c r="AE16" s="487"/>
      <c r="AF16" s="487"/>
      <c r="AG16" s="488"/>
      <c r="AH16" s="486">
        <v>37.4</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9918475</v>
      </c>
      <c r="BO16" s="407"/>
      <c r="BP16" s="407"/>
      <c r="BQ16" s="407"/>
      <c r="BR16" s="407"/>
      <c r="BS16" s="407"/>
      <c r="BT16" s="407"/>
      <c r="BU16" s="408"/>
      <c r="BV16" s="406">
        <v>9621085</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14554</v>
      </c>
      <c r="AD17" s="360"/>
      <c r="AE17" s="360"/>
      <c r="AF17" s="360"/>
      <c r="AG17" s="361"/>
      <c r="AH17" s="359">
        <v>15047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8493536</v>
      </c>
      <c r="BO17" s="407"/>
      <c r="BP17" s="407"/>
      <c r="BQ17" s="407"/>
      <c r="BR17" s="407"/>
      <c r="BS17" s="407"/>
      <c r="BT17" s="407"/>
      <c r="BU17" s="408"/>
      <c r="BV17" s="406">
        <v>8268153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121.74</v>
      </c>
      <c r="M18" s="459"/>
      <c r="N18" s="459"/>
      <c r="O18" s="459"/>
      <c r="P18" s="459"/>
      <c r="Q18" s="459"/>
      <c r="R18" s="460"/>
      <c r="S18" s="460"/>
      <c r="T18" s="460"/>
      <c r="U18" s="460"/>
      <c r="V18" s="461"/>
      <c r="W18" s="477"/>
      <c r="X18" s="478"/>
      <c r="Y18" s="478"/>
      <c r="Z18" s="478"/>
      <c r="AA18" s="478"/>
      <c r="AB18" s="502"/>
      <c r="AC18" s="376">
        <v>63.5</v>
      </c>
      <c r="AD18" s="377"/>
      <c r="AE18" s="377"/>
      <c r="AF18" s="377"/>
      <c r="AG18" s="462"/>
      <c r="AH18" s="376">
        <v>61.5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10656855</v>
      </c>
      <c r="BO18" s="407"/>
      <c r="BP18" s="407"/>
      <c r="BQ18" s="407"/>
      <c r="BR18" s="407"/>
      <c r="BS18" s="407"/>
      <c r="BT18" s="407"/>
      <c r="BU18" s="408"/>
      <c r="BV18" s="406">
        <v>10012394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382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16878562</v>
      </c>
      <c r="BO19" s="407"/>
      <c r="BP19" s="407"/>
      <c r="BQ19" s="407"/>
      <c r="BR19" s="407"/>
      <c r="BS19" s="407"/>
      <c r="BT19" s="407"/>
      <c r="BU19" s="408"/>
      <c r="BV19" s="406">
        <v>16849078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18337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17359282</v>
      </c>
      <c r="BO22" s="436"/>
      <c r="BP22" s="436"/>
      <c r="BQ22" s="436"/>
      <c r="BR22" s="436"/>
      <c r="BS22" s="436"/>
      <c r="BT22" s="436"/>
      <c r="BU22" s="437"/>
      <c r="BV22" s="435">
        <v>17559776</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14607619</v>
      </c>
      <c r="BO23" s="407"/>
      <c r="BP23" s="407"/>
      <c r="BQ23" s="407"/>
      <c r="BR23" s="407"/>
      <c r="BS23" s="407"/>
      <c r="BT23" s="407"/>
      <c r="BU23" s="408"/>
      <c r="BV23" s="406">
        <v>14674155</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8500</v>
      </c>
      <c r="R24" s="360"/>
      <c r="S24" s="360"/>
      <c r="T24" s="360"/>
      <c r="U24" s="360"/>
      <c r="V24" s="361"/>
      <c r="W24" s="449"/>
      <c r="X24" s="386"/>
      <c r="Y24" s="387"/>
      <c r="Z24" s="362" t="s">
        <v>162</v>
      </c>
      <c r="AA24" s="363"/>
      <c r="AB24" s="363"/>
      <c r="AC24" s="363"/>
      <c r="AD24" s="363"/>
      <c r="AE24" s="363"/>
      <c r="AF24" s="363"/>
      <c r="AG24" s="364"/>
      <c r="AH24" s="359">
        <v>376</v>
      </c>
      <c r="AI24" s="360"/>
      <c r="AJ24" s="360"/>
      <c r="AK24" s="360"/>
      <c r="AL24" s="361"/>
      <c r="AM24" s="359">
        <v>1171992</v>
      </c>
      <c r="AN24" s="360"/>
      <c r="AO24" s="360"/>
      <c r="AP24" s="360"/>
      <c r="AQ24" s="360"/>
      <c r="AR24" s="361"/>
      <c r="AS24" s="359">
        <v>3117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10843911</v>
      </c>
      <c r="BO24" s="407"/>
      <c r="BP24" s="407"/>
      <c r="BQ24" s="407"/>
      <c r="BR24" s="407"/>
      <c r="BS24" s="407"/>
      <c r="BT24" s="407"/>
      <c r="BU24" s="408"/>
      <c r="BV24" s="406">
        <v>10428355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6800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854282</v>
      </c>
      <c r="BO25" s="436"/>
      <c r="BP25" s="436"/>
      <c r="BQ25" s="436"/>
      <c r="BR25" s="436"/>
      <c r="BS25" s="436"/>
      <c r="BT25" s="436"/>
      <c r="BU25" s="437"/>
      <c r="BV25" s="435">
        <v>1014402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5900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9900</v>
      </c>
      <c r="AN26" s="360"/>
      <c r="AO26" s="360"/>
      <c r="AP26" s="360"/>
      <c r="AQ26" s="360"/>
      <c r="AR26" s="361"/>
      <c r="AS26" s="359">
        <v>3300</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4000</v>
      </c>
      <c r="R27" s="360"/>
      <c r="S27" s="360"/>
      <c r="T27" s="360"/>
      <c r="U27" s="360"/>
      <c r="V27" s="361"/>
      <c r="W27" s="449"/>
      <c r="X27" s="386"/>
      <c r="Y27" s="387"/>
      <c r="Z27" s="362" t="s">
        <v>171</v>
      </c>
      <c r="AA27" s="363"/>
      <c r="AB27" s="363"/>
      <c r="AC27" s="363"/>
      <c r="AD27" s="363"/>
      <c r="AE27" s="363"/>
      <c r="AF27" s="363"/>
      <c r="AG27" s="364"/>
      <c r="AH27" s="359">
        <v>15</v>
      </c>
      <c r="AI27" s="360"/>
      <c r="AJ27" s="360"/>
      <c r="AK27" s="360"/>
      <c r="AL27" s="361"/>
      <c r="AM27" s="359">
        <v>52522</v>
      </c>
      <c r="AN27" s="360"/>
      <c r="AO27" s="360"/>
      <c r="AP27" s="360"/>
      <c r="AQ27" s="360"/>
      <c r="AR27" s="361"/>
      <c r="AS27" s="359">
        <v>3501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v>1709467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3700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3720095</v>
      </c>
      <c r="BO28" s="436"/>
      <c r="BP28" s="436"/>
      <c r="BQ28" s="436"/>
      <c r="BR28" s="436"/>
      <c r="BS28" s="436"/>
      <c r="BT28" s="436"/>
      <c r="BU28" s="437"/>
      <c r="BV28" s="435">
        <v>3401099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18</v>
      </c>
      <c r="M29" s="360"/>
      <c r="N29" s="360"/>
      <c r="O29" s="360"/>
      <c r="P29" s="361"/>
      <c r="Q29" s="359">
        <v>3600</v>
      </c>
      <c r="R29" s="360"/>
      <c r="S29" s="360"/>
      <c r="T29" s="360"/>
      <c r="U29" s="360"/>
      <c r="V29" s="361"/>
      <c r="W29" s="450"/>
      <c r="X29" s="451"/>
      <c r="Y29" s="452"/>
      <c r="Z29" s="362" t="s">
        <v>177</v>
      </c>
      <c r="AA29" s="363"/>
      <c r="AB29" s="363"/>
      <c r="AC29" s="363"/>
      <c r="AD29" s="363"/>
      <c r="AE29" s="363"/>
      <c r="AF29" s="363"/>
      <c r="AG29" s="364"/>
      <c r="AH29" s="359">
        <v>391</v>
      </c>
      <c r="AI29" s="360"/>
      <c r="AJ29" s="360"/>
      <c r="AK29" s="360"/>
      <c r="AL29" s="361"/>
      <c r="AM29" s="359">
        <v>1224514</v>
      </c>
      <c r="AN29" s="360"/>
      <c r="AO29" s="360"/>
      <c r="AP29" s="360"/>
      <c r="AQ29" s="360"/>
      <c r="AR29" s="361"/>
      <c r="AS29" s="359">
        <v>3132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102766</v>
      </c>
      <c r="BO29" s="407"/>
      <c r="BP29" s="407"/>
      <c r="BQ29" s="407"/>
      <c r="BR29" s="407"/>
      <c r="BS29" s="407"/>
      <c r="BT29" s="407"/>
      <c r="BU29" s="408"/>
      <c r="BV29" s="406">
        <v>57776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13315159</v>
      </c>
      <c r="BO30" s="441"/>
      <c r="BP30" s="441"/>
      <c r="BQ30" s="441"/>
      <c r="BR30" s="441"/>
      <c r="BS30" s="441"/>
      <c r="BT30" s="441"/>
      <c r="BU30" s="442"/>
      <c r="BV30" s="440">
        <v>9890842</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IF('各会計、関係団体の財政状況及び健全化判断比率'!B32="","",'各会計、関係団体の財政状況及び健全化判断比率'!B32)</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富士五湖広域行政事務組合一般会計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20</v>
      </c>
      <c r="CP34" s="354"/>
      <c r="CQ34" s="355" t="str">
        <f>IF('各会計、関係団体の財政状況及び健全化判断比率'!BS7="","",'各会計、関係団体の財政状況及び健全化判断比率'!BS7)</f>
        <v>富士吉田市スポーツ協会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看護専門学校特別会計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IF('各会計、関係団体の財政状況及び健全化判断比率'!B33="","",'各会計、関係団体の財政状況及び健全化判断比率'!B33)</f>
        <v>市立病院事業会計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富士五湖広域行政事務組合富士五湖聖苑特別会計</v>
      </c>
      <c r="BZ35" s="355"/>
      <c r="CA35" s="355"/>
      <c r="CB35" s="355"/>
      <c r="CC35" s="355"/>
      <c r="CD35" s="355"/>
      <c r="CE35" s="355"/>
      <c r="CF35" s="355"/>
      <c r="CG35" s="355"/>
      <c r="CH35" s="355"/>
      <c r="CI35" s="355"/>
      <c r="CJ35" s="355"/>
      <c r="CK35" s="355"/>
      <c r="CL35" s="355"/>
      <c r="CM35" s="355"/>
      <c r="CN35" s="163"/>
      <c r="CO35" s="354">
        <f t="shared" ref="CO35:CO43" si="3">IF(CQ35="","",CO34+1)</f>
        <v>21</v>
      </c>
      <c r="CP35" s="354"/>
      <c r="CQ35" s="355" t="str">
        <f>IF('各会計、関係団体の財政状況及び健全化判断比率'!BS8="","",'各会計、関係団体の財政状況及び健全化判断比率'!BS8)</f>
        <v>ふじやまビール</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介護予防支援事業特別会計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IF('各会計、関係団体の財政状況及び健全化判断比率'!B34="","",'各会計、関係団体の財政状況及び健全化判断比率'!B34)</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富士吉田市外二ヶ村恩賜県有財産保護組合一般会計</v>
      </c>
      <c r="BZ36" s="355"/>
      <c r="CA36" s="355"/>
      <c r="CB36" s="355"/>
      <c r="CC36" s="355"/>
      <c r="CD36" s="355"/>
      <c r="CE36" s="355"/>
      <c r="CF36" s="355"/>
      <c r="CG36" s="355"/>
      <c r="CH36" s="355"/>
      <c r="CI36" s="355"/>
      <c r="CJ36" s="355"/>
      <c r="CK36" s="355"/>
      <c r="CL36" s="355"/>
      <c r="CM36" s="355"/>
      <c r="CN36" s="163"/>
      <c r="CO36" s="354">
        <f t="shared" si="3"/>
        <v>22</v>
      </c>
      <c r="CP36" s="354"/>
      <c r="CQ36" s="355" t="str">
        <f>IF('各会計、関係団体の財政状況及び健全化判断比率'!BS9="","",'各会計、関係団体の財政状況及び健全化判断比率'!BS9)</f>
        <v>ふじよしだ定住促進センター</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山梨県市町村総合事務組合一般会計</v>
      </c>
      <c r="BZ37" s="355"/>
      <c r="CA37" s="355"/>
      <c r="CB37" s="355"/>
      <c r="CC37" s="355"/>
      <c r="CD37" s="355"/>
      <c r="CE37" s="355"/>
      <c r="CF37" s="355"/>
      <c r="CG37" s="355"/>
      <c r="CH37" s="355"/>
      <c r="CI37" s="355"/>
      <c r="CJ37" s="355"/>
      <c r="CK37" s="355"/>
      <c r="CL37" s="355"/>
      <c r="CM37" s="355"/>
      <c r="CN37" s="163"/>
      <c r="CO37" s="354">
        <f t="shared" si="3"/>
        <v>23</v>
      </c>
      <c r="CP37" s="354"/>
      <c r="CQ37" s="355" t="str">
        <f>IF('各会計、関係団体の財政状況及び健全化判断比率'!BS10="","",'各会計、関係団体の財政状況及び健全化判断比率'!BS10)</f>
        <v>ふじよしだまちづくり公社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山梨県市町村総合事務組合電子化事業及び会館管理・研修事業特別会計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山梨県市町村総合事務組合一般廃棄物最終処分場事業特別会計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山梨県市町村総合事務組合入札参加資格審査事業費特別会計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山梨県市町村総合事務組合交通災害共済事業特別会計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山梨県後期高齢者医療広域連合一般会計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山梨県後期高齢者医療広域連合後期高齢者医療特別会計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JE0fCdVZ9shHWHN3Bc6MHo93N4tbbkjTV0nhqBRIf+NgignvbkZbVFuqrS9xHM6uZbGGe63OEy2VKfciopAISw==" saltValue="k2g9W1bhoCCAG00svrw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535</v>
      </c>
      <c r="D34" s="1136"/>
      <c r="E34" s="1137"/>
      <c r="F34" s="32">
        <v>16.89</v>
      </c>
      <c r="G34" s="33">
        <v>18.29</v>
      </c>
      <c r="H34" s="33">
        <v>20.82</v>
      </c>
      <c r="I34" s="33">
        <v>18.22</v>
      </c>
      <c r="J34" s="34">
        <v>14</v>
      </c>
      <c r="K34" s="22"/>
      <c r="L34" s="22"/>
      <c r="M34" s="22"/>
      <c r="N34" s="22"/>
      <c r="O34" s="22"/>
      <c r="P34" s="22"/>
    </row>
    <row r="35" spans="1:16" ht="39" customHeight="1" x14ac:dyDescent="0.2">
      <c r="A35" s="22"/>
      <c r="B35" s="35"/>
      <c r="C35" s="1132" t="s">
        <v>536</v>
      </c>
      <c r="D35" s="1132"/>
      <c r="E35" s="1133"/>
      <c r="F35" s="36">
        <v>6.06</v>
      </c>
      <c r="G35" s="37">
        <v>7.96</v>
      </c>
      <c r="H35" s="37">
        <v>7.15</v>
      </c>
      <c r="I35" s="37">
        <v>6.46</v>
      </c>
      <c r="J35" s="38">
        <v>7.21</v>
      </c>
      <c r="K35" s="22"/>
      <c r="L35" s="22"/>
      <c r="M35" s="22"/>
      <c r="N35" s="22"/>
      <c r="O35" s="22"/>
      <c r="P35" s="22"/>
    </row>
    <row r="36" spans="1:16" ht="39" customHeight="1" x14ac:dyDescent="0.2">
      <c r="A36" s="22"/>
      <c r="B36" s="35"/>
      <c r="C36" s="1132" t="s">
        <v>537</v>
      </c>
      <c r="D36" s="1132"/>
      <c r="E36" s="1133"/>
      <c r="F36" s="36">
        <v>6.61</v>
      </c>
      <c r="G36" s="37">
        <v>6.8</v>
      </c>
      <c r="H36" s="37">
        <v>7.27</v>
      </c>
      <c r="I36" s="37">
        <v>7.09</v>
      </c>
      <c r="J36" s="38">
        <v>6.97</v>
      </c>
      <c r="K36" s="22"/>
      <c r="L36" s="22"/>
      <c r="M36" s="22"/>
      <c r="N36" s="22"/>
      <c r="O36" s="22"/>
      <c r="P36" s="22"/>
    </row>
    <row r="37" spans="1:16" ht="39" customHeight="1" x14ac:dyDescent="0.2">
      <c r="A37" s="22"/>
      <c r="B37" s="35"/>
      <c r="C37" s="1132" t="s">
        <v>538</v>
      </c>
      <c r="D37" s="1132"/>
      <c r="E37" s="1133"/>
      <c r="F37" s="36">
        <v>0.85</v>
      </c>
      <c r="G37" s="37">
        <v>1.64</v>
      </c>
      <c r="H37" s="37">
        <v>2.4300000000000002</v>
      </c>
      <c r="I37" s="37">
        <v>2.92</v>
      </c>
      <c r="J37" s="38">
        <v>4.0599999999999996</v>
      </c>
      <c r="K37" s="22"/>
      <c r="L37" s="22"/>
      <c r="M37" s="22"/>
      <c r="N37" s="22"/>
      <c r="O37" s="22"/>
      <c r="P37" s="22"/>
    </row>
    <row r="38" spans="1:16" ht="39" customHeight="1" x14ac:dyDescent="0.2">
      <c r="A38" s="22"/>
      <c r="B38" s="35"/>
      <c r="C38" s="1132" t="s">
        <v>539</v>
      </c>
      <c r="D38" s="1132"/>
      <c r="E38" s="1133"/>
      <c r="F38" s="36">
        <v>1.45</v>
      </c>
      <c r="G38" s="37">
        <v>2.1</v>
      </c>
      <c r="H38" s="37">
        <v>2.2599999999999998</v>
      </c>
      <c r="I38" s="37">
        <v>0.69</v>
      </c>
      <c r="J38" s="38">
        <v>0.68</v>
      </c>
      <c r="K38" s="22"/>
      <c r="L38" s="22"/>
      <c r="M38" s="22"/>
      <c r="N38" s="22"/>
      <c r="O38" s="22"/>
      <c r="P38" s="22"/>
    </row>
    <row r="39" spans="1:16" ht="39" customHeight="1" x14ac:dyDescent="0.2">
      <c r="A39" s="22"/>
      <c r="B39" s="35"/>
      <c r="C39" s="1132" t="s">
        <v>540</v>
      </c>
      <c r="D39" s="1132"/>
      <c r="E39" s="1133"/>
      <c r="F39" s="36">
        <v>0.67</v>
      </c>
      <c r="G39" s="37">
        <v>0</v>
      </c>
      <c r="H39" s="37">
        <v>0.01</v>
      </c>
      <c r="I39" s="37">
        <v>0.08</v>
      </c>
      <c r="J39" s="38">
        <v>0.53</v>
      </c>
      <c r="K39" s="22"/>
      <c r="L39" s="22"/>
      <c r="M39" s="22"/>
      <c r="N39" s="22"/>
      <c r="O39" s="22"/>
      <c r="P39" s="22"/>
    </row>
    <row r="40" spans="1:16" ht="39" customHeight="1" x14ac:dyDescent="0.2">
      <c r="A40" s="22"/>
      <c r="B40" s="35"/>
      <c r="C40" s="1132" t="s">
        <v>541</v>
      </c>
      <c r="D40" s="1132"/>
      <c r="E40" s="1133"/>
      <c r="F40" s="36">
        <v>0</v>
      </c>
      <c r="G40" s="37">
        <v>0</v>
      </c>
      <c r="H40" s="37">
        <v>0</v>
      </c>
      <c r="I40" s="37">
        <v>0</v>
      </c>
      <c r="J40" s="38">
        <v>0</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544</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9Jnf5ndworaKQio6zGyqOP528X9yzjKK9deOWE8kLO+XrGweXgjlg394Ax+00YETxkurO18X3IFLhqa/kPMTlw==" saltValue="yBH/6EV1E+OCTSj5Sckr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1440</v>
      </c>
      <c r="L45" s="58">
        <v>1486</v>
      </c>
      <c r="M45" s="58">
        <v>1587</v>
      </c>
      <c r="N45" s="58">
        <v>1621</v>
      </c>
      <c r="O45" s="59">
        <v>1644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855</v>
      </c>
      <c r="L48" s="62">
        <v>778</v>
      </c>
      <c r="M48" s="62">
        <v>793</v>
      </c>
      <c r="N48" s="62">
        <v>716</v>
      </c>
      <c r="O48" s="63">
        <v>714</v>
      </c>
      <c r="P48" s="46"/>
      <c r="Q48" s="46"/>
      <c r="R48" s="46"/>
      <c r="S48" s="46"/>
      <c r="T48" s="46"/>
      <c r="U48" s="46"/>
    </row>
    <row r="49" spans="1:21" ht="30.75" customHeight="1" x14ac:dyDescent="0.2">
      <c r="A49" s="46"/>
      <c r="B49" s="1163"/>
      <c r="C49" s="1164"/>
      <c r="D49" s="60"/>
      <c r="E49" s="1140" t="s">
        <v>14</v>
      </c>
      <c r="F49" s="1140"/>
      <c r="G49" s="1140"/>
      <c r="H49" s="1140"/>
      <c r="I49" s="1140"/>
      <c r="J49" s="1141"/>
      <c r="K49" s="61">
        <v>34</v>
      </c>
      <c r="L49" s="62">
        <v>32</v>
      </c>
      <c r="M49" s="62">
        <v>33</v>
      </c>
      <c r="N49" s="62">
        <v>17</v>
      </c>
      <c r="O49" s="63">
        <v>28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1459</v>
      </c>
      <c r="L52" s="62">
        <v>1436</v>
      </c>
      <c r="M52" s="62">
        <v>1351</v>
      </c>
      <c r="N52" s="62">
        <v>1350</v>
      </c>
      <c r="O52" s="63">
        <v>1331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870</v>
      </c>
      <c r="L53" s="67">
        <v>860</v>
      </c>
      <c r="M53" s="67">
        <v>1062</v>
      </c>
      <c r="N53" s="67">
        <v>1004</v>
      </c>
      <c r="O53" s="68">
        <v>1055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iIHKWtYp3izzo0+wyA3c1pEYnT2K+SMmI8KS6Fkd2ExxGO1ceNYGTDnvmh280dGfKMKbUcJtPfGNvxkSjnG6w==" saltValue="d2CAjosZKaI9ws2zAqEh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18074</v>
      </c>
      <c r="J41" s="331">
        <v>18054</v>
      </c>
      <c r="K41" s="331">
        <v>17421</v>
      </c>
      <c r="L41" s="331">
        <v>17560</v>
      </c>
      <c r="M41" s="332">
        <v>17359</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7970</v>
      </c>
      <c r="J43" s="334">
        <v>7941</v>
      </c>
      <c r="K43" s="334">
        <v>7924</v>
      </c>
      <c r="L43" s="334">
        <v>7754</v>
      </c>
      <c r="M43" s="335">
        <v>7809</v>
      </c>
    </row>
    <row r="44" spans="2:13" ht="27.75" customHeight="1" x14ac:dyDescent="0.2">
      <c r="B44" s="1171"/>
      <c r="C44" s="1172"/>
      <c r="D44" s="104"/>
      <c r="E44" s="1175" t="s">
        <v>34</v>
      </c>
      <c r="F44" s="1175"/>
      <c r="G44" s="1175"/>
      <c r="H44" s="1176"/>
      <c r="I44" s="333">
        <v>207</v>
      </c>
      <c r="J44" s="334">
        <v>177</v>
      </c>
      <c r="K44" s="334">
        <v>223</v>
      </c>
      <c r="L44" s="334">
        <v>233</v>
      </c>
      <c r="M44" s="335">
        <v>404</v>
      </c>
    </row>
    <row r="45" spans="2:13" ht="27.75" customHeight="1" x14ac:dyDescent="0.2">
      <c r="B45" s="1171"/>
      <c r="C45" s="1172"/>
      <c r="D45" s="104"/>
      <c r="E45" s="1175" t="s">
        <v>35</v>
      </c>
      <c r="F45" s="1175"/>
      <c r="G45" s="1175"/>
      <c r="H45" s="1176"/>
      <c r="I45" s="333">
        <v>2657</v>
      </c>
      <c r="J45" s="334">
        <v>2601</v>
      </c>
      <c r="K45" s="334">
        <v>2653</v>
      </c>
      <c r="L45" s="334">
        <v>2677</v>
      </c>
      <c r="M45" s="335">
        <v>2614</v>
      </c>
    </row>
    <row r="46" spans="2:13" ht="27.75" customHeight="1" x14ac:dyDescent="0.2">
      <c r="B46" s="1171"/>
      <c r="C46" s="1172"/>
      <c r="D46" s="105"/>
      <c r="E46" s="1175" t="s">
        <v>36</v>
      </c>
      <c r="F46" s="1175"/>
      <c r="G46" s="1175"/>
      <c r="H46" s="1176"/>
      <c r="I46" s="333">
        <v>1052</v>
      </c>
      <c r="J46" s="334">
        <v>1011</v>
      </c>
      <c r="K46" s="334">
        <v>948</v>
      </c>
      <c r="L46" s="334">
        <v>948</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11130</v>
      </c>
      <c r="J50" s="334">
        <v>13459</v>
      </c>
      <c r="K50" s="334">
        <v>15401</v>
      </c>
      <c r="L50" s="334">
        <v>15431</v>
      </c>
      <c r="M50" s="335">
        <v>18536</v>
      </c>
    </row>
    <row r="51" spans="2:13" ht="27.75" customHeight="1" x14ac:dyDescent="0.2">
      <c r="B51" s="1171"/>
      <c r="C51" s="1172"/>
      <c r="D51" s="104"/>
      <c r="E51" s="1175" t="s">
        <v>42</v>
      </c>
      <c r="F51" s="1175"/>
      <c r="G51" s="1175"/>
      <c r="H51" s="1176"/>
      <c r="I51" s="333">
        <v>2518</v>
      </c>
      <c r="J51" s="334">
        <v>2456</v>
      </c>
      <c r="K51" s="334">
        <v>2395</v>
      </c>
      <c r="L51" s="334">
        <v>2431</v>
      </c>
      <c r="M51" s="335">
        <v>1449</v>
      </c>
    </row>
    <row r="52" spans="2:13" ht="27.75" customHeight="1" x14ac:dyDescent="0.2">
      <c r="B52" s="1173"/>
      <c r="C52" s="1174"/>
      <c r="D52" s="104"/>
      <c r="E52" s="1175" t="s">
        <v>43</v>
      </c>
      <c r="F52" s="1175"/>
      <c r="G52" s="1175"/>
      <c r="H52" s="1176"/>
      <c r="I52" s="333">
        <v>14103</v>
      </c>
      <c r="J52" s="334">
        <v>13782</v>
      </c>
      <c r="K52" s="334">
        <v>13091</v>
      </c>
      <c r="L52" s="334">
        <v>12380</v>
      </c>
      <c r="M52" s="335">
        <v>11866</v>
      </c>
    </row>
    <row r="53" spans="2:13" ht="27.75" customHeight="1" thickBot="1" x14ac:dyDescent="0.25">
      <c r="B53" s="1177" t="s">
        <v>19</v>
      </c>
      <c r="C53" s="1178"/>
      <c r="D53" s="108"/>
      <c r="E53" s="1179" t="s">
        <v>44</v>
      </c>
      <c r="F53" s="1179"/>
      <c r="G53" s="1179"/>
      <c r="H53" s="1180"/>
      <c r="I53" s="336">
        <v>2209</v>
      </c>
      <c r="J53" s="337">
        <v>86</v>
      </c>
      <c r="K53" s="337">
        <v>-1717</v>
      </c>
      <c r="L53" s="337">
        <v>-1070</v>
      </c>
      <c r="M53" s="338">
        <v>-3665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CZONNONafjWLJUH8JF2tg2QDQbyXW8RXjZWQQCWb/IyleWQqinOgxtGrdl4eJSWPNogJXrqFQfE3sSvxzJZVyQ==" saltValue="QcDHnVYs6fAILBXEhgkT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3886</v>
      </c>
      <c r="G55" s="339">
        <v>3401</v>
      </c>
      <c r="H55" s="340">
        <v>3720</v>
      </c>
    </row>
    <row r="56" spans="2:8" ht="52.5" customHeight="1" x14ac:dyDescent="0.2">
      <c r="B56" s="120"/>
      <c r="C56" s="1198" t="s">
        <v>47</v>
      </c>
      <c r="D56" s="1198"/>
      <c r="E56" s="1199"/>
      <c r="F56" s="341">
        <v>3</v>
      </c>
      <c r="G56" s="341">
        <v>58</v>
      </c>
      <c r="H56" s="342">
        <v>103</v>
      </c>
    </row>
    <row r="57" spans="2:8" ht="53.25" customHeight="1" x14ac:dyDescent="0.2">
      <c r="B57" s="120"/>
      <c r="C57" s="1200" t="s">
        <v>48</v>
      </c>
      <c r="D57" s="1200"/>
      <c r="E57" s="1201"/>
      <c r="F57" s="343">
        <v>9427</v>
      </c>
      <c r="G57" s="343">
        <v>9891</v>
      </c>
      <c r="H57" s="344">
        <v>13315</v>
      </c>
    </row>
    <row r="58" spans="2:8" ht="45.75" customHeight="1" x14ac:dyDescent="0.2">
      <c r="B58" s="121"/>
      <c r="C58" s="1188" t="s">
        <v>550</v>
      </c>
      <c r="D58" s="1189"/>
      <c r="E58" s="1190"/>
      <c r="F58" s="345">
        <v>6242</v>
      </c>
      <c r="G58" s="345">
        <v>7156</v>
      </c>
      <c r="H58" s="346">
        <v>9173</v>
      </c>
    </row>
    <row r="59" spans="2:8" ht="45.75" customHeight="1" x14ac:dyDescent="0.2">
      <c r="B59" s="121"/>
      <c r="C59" s="1188" t="s">
        <v>551</v>
      </c>
      <c r="D59" s="1189"/>
      <c r="E59" s="1190"/>
      <c r="F59" s="345">
        <v>729</v>
      </c>
      <c r="G59" s="345">
        <v>729</v>
      </c>
      <c r="H59" s="346">
        <v>1673</v>
      </c>
    </row>
    <row r="60" spans="2:8" ht="45.75" customHeight="1" x14ac:dyDescent="0.2">
      <c r="B60" s="121"/>
      <c r="C60" s="1188" t="s">
        <v>552</v>
      </c>
      <c r="D60" s="1189"/>
      <c r="E60" s="1190"/>
      <c r="F60" s="345">
        <v>325</v>
      </c>
      <c r="G60" s="345">
        <v>525</v>
      </c>
      <c r="H60" s="346">
        <v>1002</v>
      </c>
    </row>
    <row r="61" spans="2:8" ht="45.75" customHeight="1" x14ac:dyDescent="0.2">
      <c r="B61" s="121"/>
      <c r="C61" s="1188" t="s">
        <v>553</v>
      </c>
      <c r="D61" s="1189"/>
      <c r="E61" s="1190"/>
      <c r="F61" s="345">
        <v>318</v>
      </c>
      <c r="G61" s="345">
        <v>318</v>
      </c>
      <c r="H61" s="346">
        <v>318</v>
      </c>
    </row>
    <row r="62" spans="2:8" ht="45.75" customHeight="1" thickBot="1" x14ac:dyDescent="0.25">
      <c r="B62" s="122"/>
      <c r="C62" s="1191" t="s">
        <v>554</v>
      </c>
      <c r="D62" s="1192"/>
      <c r="E62" s="1193"/>
      <c r="F62" s="347">
        <v>329</v>
      </c>
      <c r="G62" s="347">
        <v>320</v>
      </c>
      <c r="H62" s="348">
        <v>315</v>
      </c>
    </row>
    <row r="63" spans="2:8" ht="52.5" customHeight="1" thickBot="1" x14ac:dyDescent="0.25">
      <c r="B63" s="123"/>
      <c r="C63" s="1194" t="s">
        <v>49</v>
      </c>
      <c r="D63" s="1194"/>
      <c r="E63" s="1195"/>
      <c r="F63" s="349">
        <v>13316</v>
      </c>
      <c r="G63" s="349">
        <v>13350</v>
      </c>
      <c r="H63" s="350">
        <v>17138</v>
      </c>
    </row>
    <row r="64" spans="2:8" ht="13.2" x14ac:dyDescent="0.2"/>
  </sheetData>
  <sheetProtection algorithmName="SHA-512" hashValue="/G7xWesukzoc8znpnX1q7PkgUlmdG3TKZeGC6JWG+FNJq4bfUGpRLyjrRlM4UjHD6hms0vRvM3rDV9YTDEu+Dg==" saltValue="dphsxw7UfNnRLWT1Eval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60847</v>
      </c>
      <c r="E3" s="142"/>
      <c r="F3" s="143">
        <v>76347</v>
      </c>
      <c r="G3" s="144"/>
      <c r="H3" s="145"/>
    </row>
    <row r="4" spans="1:8" x14ac:dyDescent="0.2">
      <c r="A4" s="146"/>
      <c r="B4" s="147"/>
      <c r="C4" s="148"/>
      <c r="D4" s="149">
        <v>26423</v>
      </c>
      <c r="E4" s="150"/>
      <c r="F4" s="151">
        <v>41762</v>
      </c>
      <c r="G4" s="152"/>
      <c r="H4" s="153"/>
    </row>
    <row r="5" spans="1:8" x14ac:dyDescent="0.2">
      <c r="A5" s="134" t="s">
        <v>521</v>
      </c>
      <c r="B5" s="139"/>
      <c r="C5" s="140"/>
      <c r="D5" s="141">
        <v>55405</v>
      </c>
      <c r="E5" s="142"/>
      <c r="F5" s="143">
        <v>69604</v>
      </c>
      <c r="G5" s="144"/>
      <c r="H5" s="145"/>
    </row>
    <row r="6" spans="1:8" x14ac:dyDescent="0.2">
      <c r="A6" s="146"/>
      <c r="B6" s="147"/>
      <c r="C6" s="148"/>
      <c r="D6" s="149">
        <v>26987</v>
      </c>
      <c r="E6" s="150"/>
      <c r="F6" s="151">
        <v>36247</v>
      </c>
      <c r="G6" s="152"/>
      <c r="H6" s="153"/>
    </row>
    <row r="7" spans="1:8" x14ac:dyDescent="0.2">
      <c r="A7" s="134" t="s">
        <v>522</v>
      </c>
      <c r="B7" s="139"/>
      <c r="C7" s="140"/>
      <c r="D7" s="141">
        <v>46611</v>
      </c>
      <c r="E7" s="142"/>
      <c r="F7" s="143">
        <v>68410</v>
      </c>
      <c r="G7" s="144"/>
      <c r="H7" s="145"/>
    </row>
    <row r="8" spans="1:8" x14ac:dyDescent="0.2">
      <c r="A8" s="146"/>
      <c r="B8" s="147"/>
      <c r="C8" s="148"/>
      <c r="D8" s="149">
        <v>25655</v>
      </c>
      <c r="E8" s="150"/>
      <c r="F8" s="151">
        <v>35086</v>
      </c>
      <c r="G8" s="152"/>
      <c r="H8" s="153"/>
    </row>
    <row r="9" spans="1:8" x14ac:dyDescent="0.2">
      <c r="A9" s="134" t="s">
        <v>523</v>
      </c>
      <c r="B9" s="139"/>
      <c r="C9" s="140"/>
      <c r="D9" s="141">
        <v>76885</v>
      </c>
      <c r="E9" s="142"/>
      <c r="F9" s="143">
        <v>73019</v>
      </c>
      <c r="G9" s="144"/>
      <c r="H9" s="145"/>
    </row>
    <row r="10" spans="1:8" x14ac:dyDescent="0.2">
      <c r="A10" s="146"/>
      <c r="B10" s="147"/>
      <c r="C10" s="148"/>
      <c r="D10" s="149">
        <v>55197</v>
      </c>
      <c r="E10" s="150"/>
      <c r="F10" s="151">
        <v>39427</v>
      </c>
      <c r="G10" s="152"/>
      <c r="H10" s="153"/>
    </row>
    <row r="11" spans="1:8" x14ac:dyDescent="0.2">
      <c r="A11" s="134" t="s">
        <v>524</v>
      </c>
      <c r="B11" s="139"/>
      <c r="C11" s="140"/>
      <c r="D11" s="141">
        <v>85732</v>
      </c>
      <c r="E11" s="142"/>
      <c r="F11" s="143">
        <v>76590</v>
      </c>
      <c r="G11" s="144"/>
      <c r="H11" s="145"/>
    </row>
    <row r="12" spans="1:8" x14ac:dyDescent="0.2">
      <c r="A12" s="146"/>
      <c r="B12" s="147"/>
      <c r="C12" s="154"/>
      <c r="D12" s="149">
        <v>68559</v>
      </c>
      <c r="E12" s="150"/>
      <c r="F12" s="151">
        <v>42387</v>
      </c>
      <c r="G12" s="152"/>
      <c r="H12" s="153"/>
    </row>
    <row r="13" spans="1:8" x14ac:dyDescent="0.2">
      <c r="A13" s="134"/>
      <c r="B13" s="139"/>
      <c r="C13" s="140"/>
      <c r="D13" s="141">
        <v>65096</v>
      </c>
      <c r="E13" s="142"/>
      <c r="F13" s="143">
        <v>72794</v>
      </c>
      <c r="G13" s="155"/>
      <c r="H13" s="145"/>
    </row>
    <row r="14" spans="1:8" x14ac:dyDescent="0.2">
      <c r="A14" s="146"/>
      <c r="B14" s="147"/>
      <c r="C14" s="148"/>
      <c r="D14" s="149">
        <v>40564</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6.07</v>
      </c>
      <c r="C19" s="156">
        <f>ROUND(VALUE(SUBSTITUTE(実質収支比率等に係る経年分析!G$48,"▲","-")),2)</f>
        <v>7.96</v>
      </c>
      <c r="D19" s="156">
        <f>ROUND(VALUE(SUBSTITUTE(実質収支比率等に係る経年分析!H$48,"▲","-")),2)</f>
        <v>7.15</v>
      </c>
      <c r="E19" s="156">
        <f>ROUND(VALUE(SUBSTITUTE(実質収支比率等に係る経年分析!I$48,"▲","-")),2)</f>
        <v>6.46</v>
      </c>
      <c r="F19" s="156">
        <f>ROUND(VALUE(SUBSTITUTE(実質収支比率等に係る経年分析!J$48,"▲","-")),2)</f>
        <v>7.21</v>
      </c>
    </row>
    <row r="20" spans="1:11" x14ac:dyDescent="0.2">
      <c r="A20" s="156" t="s">
        <v>53</v>
      </c>
      <c r="B20" s="156">
        <f>ROUND(VALUE(SUBSTITUTE(実質収支比率等に係る経年分析!F$47,"▲","-")),2)</f>
        <v>33.200000000000003</v>
      </c>
      <c r="C20" s="156">
        <f>ROUND(VALUE(SUBSTITUTE(実質収支比率等に係る経年分析!G$47,"▲","-")),2)</f>
        <v>34.43</v>
      </c>
      <c r="D20" s="156">
        <f>ROUND(VALUE(SUBSTITUTE(実質収支比率等に係る経年分析!H$47,"▲","-")),2)</f>
        <v>34.549999999999997</v>
      </c>
      <c r="E20" s="156">
        <f>ROUND(VALUE(SUBSTITUTE(実質収支比率等に係る経年分析!I$47,"▲","-")),2)</f>
        <v>29.6</v>
      </c>
      <c r="F20" s="156">
        <f>ROUND(VALUE(SUBSTITUTE(実質収支比率等に係る経年分析!J$47,"▲","-")),2)</f>
        <v>31.56</v>
      </c>
    </row>
    <row r="21" spans="1:11" x14ac:dyDescent="0.2">
      <c r="A21" s="156" t="s">
        <v>54</v>
      </c>
      <c r="B21" s="156">
        <f>IF(ISNUMBER(VALUE(SUBSTITUTE(実質収支比率等に係る経年分析!F$49,"▲","-"))),ROUND(VALUE(SUBSTITUTE(実質収支比率等に係る経年分析!F$49,"▲","-")),2),NA())</f>
        <v>-12.84</v>
      </c>
      <c r="C21" s="156">
        <f>IF(ISNUMBER(VALUE(SUBSTITUTE(実質収支比率等に係る経年分析!G$49,"▲","-"))),ROUND(VALUE(SUBSTITUTE(実質収支比率等に係る経年分析!G$49,"▲","-")),2),NA())</f>
        <v>2.27</v>
      </c>
      <c r="D21" s="156">
        <f>IF(ISNUMBER(VALUE(SUBSTITUTE(実質収支比率等に係る経年分析!H$49,"▲","-"))),ROUND(VALUE(SUBSTITUTE(実質収支比率等に係る経年分析!H$49,"▲","-")),2),NA())</f>
        <v>-6.38</v>
      </c>
      <c r="E21" s="156">
        <f>IF(ISNUMBER(VALUE(SUBSTITUTE(実質収支比率等に係る経年分析!I$49,"▲","-"))),ROUND(VALUE(SUBSTITUTE(実質収支比率等に係る経年分析!I$49,"▲","-")),2),NA())</f>
        <v>-8.33</v>
      </c>
      <c r="F21" s="156">
        <f>IF(ISNUMBER(VALUE(SUBSTITUTE(実質収支比率等に係る経年分析!J$49,"▲","-"))),ROUND(VALUE(SUBSTITUTE(実質収支比率等に係る経年分析!J$49,"▲","-")),2),NA())</f>
        <v>0.39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介護予防支援事業特別会計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看護専門学校特別会計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0.67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0.53</v>
      </c>
    </row>
    <row r="32" spans="1:11" x14ac:dyDescent="0.2">
      <c r="A32" s="157" t="str">
        <f>IF(連結実質赤字比率に係る赤字・黒字の構成分析!C$38="",NA(),連結実質赤字比率に係る赤字・黒字の構成分析!C$38)</f>
        <v>介護保険特別会計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2.2599999999999998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0.68</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2.4300000000000002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2.92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4.0599999999999996</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6.61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7.27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7.09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6.97</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6.06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7.96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7.15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7.21</v>
      </c>
    </row>
    <row r="36" spans="1:16" x14ac:dyDescent="0.2">
      <c r="A36" s="157" t="str">
        <f>IF(連結実質赤字比率に係る赤字・黒字の構成分析!C$34="",NA(),連結実質赤字比率に係る赤字・黒字の構成分析!C$34)</f>
        <v>市立病院事業会計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16.89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18.29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20.82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18.22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1459</v>
      </c>
      <c r="E42" s="158"/>
      <c r="F42" s="158"/>
      <c r="G42" s="158">
        <f>'実質公債費比率（分子）の構造'!L$52</f>
        <v>1436</v>
      </c>
      <c r="H42" s="158"/>
      <c r="I42" s="158"/>
      <c r="J42" s="158">
        <f>'実質公債費比率（分子）の構造'!M$52</f>
        <v>1351</v>
      </c>
      <c r="K42" s="158"/>
      <c r="L42" s="158"/>
      <c r="M42" s="158">
        <f>'実質公債費比率（分子）の構造'!N$52</f>
        <v>1350</v>
      </c>
      <c r="N42" s="158"/>
      <c r="O42" s="158"/>
      <c r="P42" s="158">
        <f>'実質公債費比率（分子）の構造'!O$52</f>
        <v>1331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34</v>
      </c>
      <c r="C45" s="158"/>
      <c r="D45" s="158"/>
      <c r="E45" s="158">
        <f>'実質公債費比率（分子）の構造'!L$49</f>
        <v>32</v>
      </c>
      <c r="F45" s="158"/>
      <c r="G45" s="158"/>
      <c r="H45" s="158">
        <f>'実質公債費比率（分子）の構造'!M$49</f>
        <v>33</v>
      </c>
      <c r="I45" s="158"/>
      <c r="J45" s="158"/>
      <c r="K45" s="158">
        <f>'実質公債費比率（分子）の構造'!N$49</f>
        <v>17</v>
      </c>
      <c r="L45" s="158"/>
      <c r="M45" s="158"/>
      <c r="N45" s="158">
        <f>'実質公債費比率（分子）の構造'!O$49</f>
        <v>28</v>
      </c>
      <c r="O45" s="158"/>
      <c r="P45" s="158"/>
    </row>
    <row r="46" spans="1:16" x14ac:dyDescent="0.2">
      <c r="A46" s="158" t="s">
        <v>64</v>
      </c>
      <c r="B46" s="158">
        <f>'実質公債費比率（分子）の構造'!K$48</f>
        <v>855</v>
      </c>
      <c r="C46" s="158"/>
      <c r="D46" s="158"/>
      <c r="E46" s="158">
        <f>'実質公債費比率（分子）の構造'!L$48</f>
        <v>778</v>
      </c>
      <c r="F46" s="158"/>
      <c r="G46" s="158"/>
      <c r="H46" s="158">
        <f>'実質公債費比率（分子）の構造'!M$48</f>
        <v>793</v>
      </c>
      <c r="I46" s="158"/>
      <c r="J46" s="158"/>
      <c r="K46" s="158">
        <f>'実質公債費比率（分子）の構造'!N$48</f>
        <v>716</v>
      </c>
      <c r="L46" s="158"/>
      <c r="M46" s="158"/>
      <c r="N46" s="158">
        <f>'実質公債費比率（分子）の構造'!O$48</f>
        <v>714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1440</v>
      </c>
      <c r="C49" s="158"/>
      <c r="D49" s="158"/>
      <c r="E49" s="158">
        <f>'実質公債費比率（分子）の構造'!L$45</f>
        <v>1486</v>
      </c>
      <c r="F49" s="158"/>
      <c r="G49" s="158"/>
      <c r="H49" s="158">
        <f>'実質公債費比率（分子）の構造'!M$45</f>
        <v>1587</v>
      </c>
      <c r="I49" s="158"/>
      <c r="J49" s="158"/>
      <c r="K49" s="158">
        <f>'実質公債費比率（分子）の構造'!N$45</f>
        <v>1621</v>
      </c>
      <c r="L49" s="158"/>
      <c r="M49" s="158"/>
      <c r="N49" s="158">
        <f>'実質公債費比率（分子）の構造'!O$45</f>
        <v>1644</v>
      </c>
      <c r="O49" s="158"/>
      <c r="P49" s="158"/>
    </row>
    <row r="50" spans="1:16" x14ac:dyDescent="0.2">
      <c r="A50" s="158" t="s">
        <v>67</v>
      </c>
      <c r="B50" s="158" t="e">
        <f>NA()</f>
        <v>#N/A</v>
      </c>
      <c r="C50" s="158">
        <f>IF(ISNUMBER('実質公債費比率（分子）の構造'!K$53),'実質公債費比率（分子）の構造'!K$53,NA())</f>
        <v>870</v>
      </c>
      <c r="D50" s="158" t="e">
        <f>NA()</f>
        <v>#N/A</v>
      </c>
      <c r="E50" s="158" t="e">
        <f>NA()</f>
        <v>#N/A</v>
      </c>
      <c r="F50" s="158">
        <f>IF(ISNUMBER('実質公債費比率（分子）の構造'!L$53),'実質公債費比率（分子）の構造'!L$53,NA())</f>
        <v>860</v>
      </c>
      <c r="G50" s="158" t="e">
        <f>NA()</f>
        <v>#N/A</v>
      </c>
      <c r="H50" s="158" t="e">
        <f>NA()</f>
        <v>#N/A</v>
      </c>
      <c r="I50" s="158">
        <f>IF(ISNUMBER('実質公債費比率（分子）の構造'!M$53),'実質公債費比率（分子）の構造'!M$53,NA())</f>
        <v>1062</v>
      </c>
      <c r="J50" s="158" t="e">
        <f>NA()</f>
        <v>#N/A</v>
      </c>
      <c r="K50" s="158" t="e">
        <f>NA()</f>
        <v>#N/A</v>
      </c>
      <c r="L50" s="158">
        <f>IF(ISNUMBER('実質公債費比率（分子）の構造'!N$53),'実質公債費比率（分子）の構造'!N$53,NA())</f>
        <v>1004</v>
      </c>
      <c r="M50" s="158" t="e">
        <f>NA()</f>
        <v>#N/A</v>
      </c>
      <c r="N50" s="158" t="e">
        <f>NA()</f>
        <v>#N/A</v>
      </c>
      <c r="O50" s="158">
        <f>IF(ISNUMBER('実質公債費比率（分子）の構造'!O$53),'実質公債費比率（分子）の構造'!O$53,NA())</f>
        <v>1055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14103</v>
      </c>
      <c r="E56" s="157"/>
      <c r="F56" s="157"/>
      <c r="G56" s="157">
        <f>'将来負担比率（分子）の構造'!J$52</f>
        <v>13782</v>
      </c>
      <c r="H56" s="157"/>
      <c r="I56" s="157"/>
      <c r="J56" s="157">
        <f>'将来負担比率（分子）の構造'!K$52</f>
        <v>13091</v>
      </c>
      <c r="K56" s="157"/>
      <c r="L56" s="157"/>
      <c r="M56" s="157">
        <f>'将来負担比率（分子）の構造'!L$52</f>
        <v>12380</v>
      </c>
      <c r="N56" s="157"/>
      <c r="O56" s="157"/>
      <c r="P56" s="157">
        <f>'将来負担比率（分子）の構造'!M$52</f>
        <v>11866</v>
      </c>
    </row>
    <row r="57" spans="1:16" x14ac:dyDescent="0.2">
      <c r="A57" s="157" t="s">
        <v>42</v>
      </c>
      <c r="B57" s="157"/>
      <c r="C57" s="157"/>
      <c r="D57" s="157">
        <f>'将来負担比率（分子）の構造'!I$51</f>
        <v>2518</v>
      </c>
      <c r="E57" s="157"/>
      <c r="F57" s="157"/>
      <c r="G57" s="157">
        <f>'将来負担比率（分子）の構造'!J$51</f>
        <v>2456</v>
      </c>
      <c r="H57" s="157"/>
      <c r="I57" s="157"/>
      <c r="J57" s="157">
        <f>'将来負担比率（分子）の構造'!K$51</f>
        <v>2395</v>
      </c>
      <c r="K57" s="157"/>
      <c r="L57" s="157"/>
      <c r="M57" s="157">
        <f>'将来負担比率（分子）の構造'!L$51</f>
        <v>2431</v>
      </c>
      <c r="N57" s="157"/>
      <c r="O57" s="157"/>
      <c r="P57" s="157">
        <f>'将来負担比率（分子）の構造'!M$51</f>
        <v>1449</v>
      </c>
    </row>
    <row r="58" spans="1:16" x14ac:dyDescent="0.2">
      <c r="A58" s="157" t="s">
        <v>41</v>
      </c>
      <c r="B58" s="157"/>
      <c r="C58" s="157"/>
      <c r="D58" s="157">
        <f>'将来負担比率（分子）の構造'!I$50</f>
        <v>11130</v>
      </c>
      <c r="E58" s="157"/>
      <c r="F58" s="157"/>
      <c r="G58" s="157">
        <f>'将来負担比率（分子）の構造'!J$50</f>
        <v>13459</v>
      </c>
      <c r="H58" s="157"/>
      <c r="I58" s="157"/>
      <c r="J58" s="157">
        <f>'将来負担比率（分子）の構造'!K$50</f>
        <v>15401</v>
      </c>
      <c r="K58" s="157"/>
      <c r="L58" s="157"/>
      <c r="M58" s="157">
        <f>'将来負担比率（分子）の構造'!L$50</f>
        <v>15431</v>
      </c>
      <c r="N58" s="157"/>
      <c r="O58" s="157"/>
      <c r="P58" s="157">
        <f>'将来負担比率（分子）の構造'!M$50</f>
        <v>18536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1052</v>
      </c>
      <c r="C61" s="157"/>
      <c r="D61" s="157"/>
      <c r="E61" s="157">
        <f>'将来負担比率（分子）の構造'!J$46</f>
        <v>1011</v>
      </c>
      <c r="F61" s="157"/>
      <c r="G61" s="157"/>
      <c r="H61" s="157">
        <f>'将来負担比率（分子）の構造'!K$46</f>
        <v>948</v>
      </c>
      <c r="I61" s="157"/>
      <c r="J61" s="157"/>
      <c r="K61" s="157">
        <f>'将来負担比率（分子）の構造'!L$46</f>
        <v>948</v>
      </c>
      <c r="L61" s="157"/>
      <c r="M61" s="157"/>
      <c r="N61" s="157" t="str">
        <f>'将来負担比率（分子）の構造'!M$46</f>
        <v>-</v>
      </c>
      <c r="O61" s="157"/>
      <c r="P61" s="157"/>
    </row>
    <row r="62" spans="1:16" x14ac:dyDescent="0.2">
      <c r="A62" s="157" t="s">
        <v>35</v>
      </c>
      <c r="B62" s="157">
        <f>'将来負担比率（分子）の構造'!I$45</f>
        <v>2657</v>
      </c>
      <c r="C62" s="157"/>
      <c r="D62" s="157"/>
      <c r="E62" s="157">
        <f>'将来負担比率（分子）の構造'!J$45</f>
        <v>2601</v>
      </c>
      <c r="F62" s="157"/>
      <c r="G62" s="157"/>
      <c r="H62" s="157">
        <f>'将来負担比率（分子）の構造'!K$45</f>
        <v>2653</v>
      </c>
      <c r="I62" s="157"/>
      <c r="J62" s="157"/>
      <c r="K62" s="157">
        <f>'将来負担比率（分子）の構造'!L$45</f>
        <v>2677</v>
      </c>
      <c r="L62" s="157"/>
      <c r="M62" s="157"/>
      <c r="N62" s="157">
        <f>'将来負担比率（分子）の構造'!M$45</f>
        <v>2614</v>
      </c>
      <c r="O62" s="157"/>
      <c r="P62" s="157"/>
    </row>
    <row r="63" spans="1:16" x14ac:dyDescent="0.2">
      <c r="A63" s="157" t="s">
        <v>34</v>
      </c>
      <c r="B63" s="157">
        <f>'将来負担比率（分子）の構造'!I$44</f>
        <v>207</v>
      </c>
      <c r="C63" s="157"/>
      <c r="D63" s="157"/>
      <c r="E63" s="157">
        <f>'将来負担比率（分子）の構造'!J$44</f>
        <v>177</v>
      </c>
      <c r="F63" s="157"/>
      <c r="G63" s="157"/>
      <c r="H63" s="157">
        <f>'将来負担比率（分子）の構造'!K$44</f>
        <v>223</v>
      </c>
      <c r="I63" s="157"/>
      <c r="J63" s="157"/>
      <c r="K63" s="157">
        <f>'将来負担比率（分子）の構造'!L$44</f>
        <v>233</v>
      </c>
      <c r="L63" s="157"/>
      <c r="M63" s="157"/>
      <c r="N63" s="157">
        <f>'将来負担比率（分子）の構造'!M$44</f>
        <v>404</v>
      </c>
      <c r="O63" s="157"/>
      <c r="P63" s="157"/>
    </row>
    <row r="64" spans="1:16" x14ac:dyDescent="0.2">
      <c r="A64" s="157" t="s">
        <v>33</v>
      </c>
      <c r="B64" s="157">
        <f>'将来負担比率（分子）の構造'!I$43</f>
        <v>7970</v>
      </c>
      <c r="C64" s="157"/>
      <c r="D64" s="157"/>
      <c r="E64" s="157">
        <f>'将来負担比率（分子）の構造'!J$43</f>
        <v>7941</v>
      </c>
      <c r="F64" s="157"/>
      <c r="G64" s="157"/>
      <c r="H64" s="157">
        <f>'将来負担比率（分子）の構造'!K$43</f>
        <v>7924</v>
      </c>
      <c r="I64" s="157"/>
      <c r="J64" s="157"/>
      <c r="K64" s="157">
        <f>'将来負担比率（分子）の構造'!L$43</f>
        <v>7754</v>
      </c>
      <c r="L64" s="157"/>
      <c r="M64" s="157"/>
      <c r="N64" s="157">
        <f>'将来負担比率（分子）の構造'!M$43</f>
        <v>7809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18074</v>
      </c>
      <c r="C66" s="157"/>
      <c r="D66" s="157"/>
      <c r="E66" s="157">
        <f>'将来負担比率（分子）の構造'!J$41</f>
        <v>18054</v>
      </c>
      <c r="F66" s="157"/>
      <c r="G66" s="157"/>
      <c r="H66" s="157">
        <f>'将来負担比率（分子）の構造'!K$41</f>
        <v>17421</v>
      </c>
      <c r="I66" s="157"/>
      <c r="J66" s="157"/>
      <c r="K66" s="157">
        <f>'将来負担比率（分子）の構造'!L$41</f>
        <v>17560</v>
      </c>
      <c r="L66" s="157"/>
      <c r="M66" s="157"/>
      <c r="N66" s="157">
        <f>'将来負担比率（分子）の構造'!M$41</f>
        <v>17359</v>
      </c>
      <c r="O66" s="157"/>
      <c r="P66" s="157"/>
    </row>
    <row r="67" spans="1:16" x14ac:dyDescent="0.2">
      <c r="A67" s="157" t="s">
        <v>71</v>
      </c>
      <c r="B67" s="157" t="e">
        <f>NA()</f>
        <v>#N/A</v>
      </c>
      <c r="C67" s="157">
        <f>IF(ISNUMBER('将来負担比率（分子）の構造'!I$53), IF('将来負担比率（分子）の構造'!I$53 &lt; 0, 0, '将来負担比率（分子）の構造'!I$53), NA())</f>
        <v>2209</v>
      </c>
      <c r="D67" s="157" t="e">
        <f>NA()</f>
        <v>#N/A</v>
      </c>
      <c r="E67" s="157" t="e">
        <f>NA()</f>
        <v>#N/A</v>
      </c>
      <c r="F67" s="157">
        <f>IF(ISNUMBER('将来負担比率（分子）の構造'!J$53), IF('将来負担比率（分子）の構造'!J$53 &lt; 0, 0, '将来負担比率（分子）の構造'!J$53), NA())</f>
        <v>86</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3886</v>
      </c>
      <c r="C72" s="161">
        <f>基金残高に係る経年分析!G55</f>
        <v>3401</v>
      </c>
      <c r="D72" s="161">
        <f>基金残高に係る経年分析!H55</f>
        <v>3720</v>
      </c>
    </row>
    <row r="73" spans="1:16" x14ac:dyDescent="0.2">
      <c r="A73" s="160" t="s">
        <v>74</v>
      </c>
      <c r="B73" s="161">
        <f>基金残高に係る経年分析!F56</f>
        <v>3</v>
      </c>
      <c r="C73" s="161">
        <f>基金残高に係る経年分析!G56</f>
        <v>58</v>
      </c>
      <c r="D73" s="161">
        <f>基金残高に係る経年分析!H56</f>
        <v>103</v>
      </c>
    </row>
    <row r="74" spans="1:16" x14ac:dyDescent="0.2">
      <c r="A74" s="160" t="s">
        <v>75</v>
      </c>
      <c r="B74" s="161">
        <f>基金残高に係る経年分析!F57</f>
        <v>9427</v>
      </c>
      <c r="C74" s="161">
        <f>基金残高に係る経年分析!G57</f>
        <v>9891</v>
      </c>
      <c r="D74" s="161">
        <f>基金残高に係る経年分析!H57</f>
        <v>13315</v>
      </c>
    </row>
  </sheetData>
  <sheetProtection algorithmName="SHA-512" hashValue="ms4Z8di7BK6fG975xG9HdEnXpxwCht3/hf3n2RYGMqDoMJ3f2/h2DhKPQ2MS6+HAYmj6stgd2AiDg3E3dcoKyg==" saltValue="QstAXrmNRx21L08l3Bce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6870368</v>
      </c>
      <c r="S5" s="664"/>
      <c r="T5" s="664"/>
      <c r="U5" s="664"/>
      <c r="V5" s="664"/>
      <c r="W5" s="664"/>
      <c r="X5" s="664"/>
      <c r="Y5" s="689"/>
      <c r="Z5" s="702">
        <v>16.8</v>
      </c>
      <c r="AA5" s="702"/>
      <c r="AB5" s="702"/>
      <c r="AC5" s="702"/>
      <c r="AD5" s="703">
        <v>6678131</v>
      </c>
      <c r="AE5" s="703"/>
      <c r="AF5" s="703"/>
      <c r="AG5" s="703"/>
      <c r="AH5" s="703"/>
      <c r="AI5" s="703"/>
      <c r="AJ5" s="703"/>
      <c r="AK5" s="703"/>
      <c r="AL5" s="690">
        <v>54.4</v>
      </c>
      <c r="AM5" s="672"/>
      <c r="AN5" s="672"/>
      <c r="AO5" s="691"/>
      <c r="AP5" s="666" t="s">
        <v>216</v>
      </c>
      <c r="AQ5" s="667"/>
      <c r="AR5" s="667"/>
      <c r="AS5" s="667"/>
      <c r="AT5" s="667"/>
      <c r="AU5" s="667"/>
      <c r="AV5" s="667"/>
      <c r="AW5" s="667"/>
      <c r="AX5" s="667"/>
      <c r="AY5" s="667"/>
      <c r="AZ5" s="667"/>
      <c r="BA5" s="667"/>
      <c r="BB5" s="667"/>
      <c r="BC5" s="667"/>
      <c r="BD5" s="667"/>
      <c r="BE5" s="667"/>
      <c r="BF5" s="668"/>
      <c r="BG5" s="608">
        <v>6628511</v>
      </c>
      <c r="BH5" s="609"/>
      <c r="BI5" s="609"/>
      <c r="BJ5" s="609"/>
      <c r="BK5" s="609"/>
      <c r="BL5" s="609"/>
      <c r="BM5" s="609"/>
      <c r="BN5" s="610"/>
      <c r="BO5" s="646">
        <v>96.5</v>
      </c>
      <c r="BP5" s="646"/>
      <c r="BQ5" s="646"/>
      <c r="BR5" s="646"/>
      <c r="BS5" s="647">
        <v>107221</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137402</v>
      </c>
      <c r="S6" s="609"/>
      <c r="T6" s="609"/>
      <c r="U6" s="609"/>
      <c r="V6" s="609"/>
      <c r="W6" s="609"/>
      <c r="X6" s="609"/>
      <c r="Y6" s="610"/>
      <c r="Z6" s="646">
        <v>0.3</v>
      </c>
      <c r="AA6" s="646"/>
      <c r="AB6" s="646"/>
      <c r="AC6" s="646"/>
      <c r="AD6" s="647">
        <v>137402</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6628511</v>
      </c>
      <c r="BH6" s="609"/>
      <c r="BI6" s="609"/>
      <c r="BJ6" s="609"/>
      <c r="BK6" s="609"/>
      <c r="BL6" s="609"/>
      <c r="BM6" s="609"/>
      <c r="BN6" s="610"/>
      <c r="BO6" s="646">
        <v>96.5</v>
      </c>
      <c r="BP6" s="646"/>
      <c r="BQ6" s="646"/>
      <c r="BR6" s="646"/>
      <c r="BS6" s="647">
        <v>107221</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192698</v>
      </c>
      <c r="CS6" s="609"/>
      <c r="CT6" s="609"/>
      <c r="CU6" s="609"/>
      <c r="CV6" s="609"/>
      <c r="CW6" s="609"/>
      <c r="CX6" s="609"/>
      <c r="CY6" s="610"/>
      <c r="CZ6" s="690">
        <v>0.5</v>
      </c>
      <c r="DA6" s="672"/>
      <c r="DB6" s="672"/>
      <c r="DC6" s="692"/>
      <c r="DD6" s="614" t="s">
        <v>121</v>
      </c>
      <c r="DE6" s="609"/>
      <c r="DF6" s="609"/>
      <c r="DG6" s="609"/>
      <c r="DH6" s="609"/>
      <c r="DI6" s="609"/>
      <c r="DJ6" s="609"/>
      <c r="DK6" s="609"/>
      <c r="DL6" s="609"/>
      <c r="DM6" s="609"/>
      <c r="DN6" s="609"/>
      <c r="DO6" s="609"/>
      <c r="DP6" s="610"/>
      <c r="DQ6" s="614">
        <v>192698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2965</v>
      </c>
      <c r="S7" s="609"/>
      <c r="T7" s="609"/>
      <c r="U7" s="609"/>
      <c r="V7" s="609"/>
      <c r="W7" s="609"/>
      <c r="X7" s="609"/>
      <c r="Y7" s="610"/>
      <c r="Z7" s="646">
        <v>0</v>
      </c>
      <c r="AA7" s="646"/>
      <c r="AB7" s="646"/>
      <c r="AC7" s="646"/>
      <c r="AD7" s="647">
        <v>2965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3119780</v>
      </c>
      <c r="BH7" s="609"/>
      <c r="BI7" s="609"/>
      <c r="BJ7" s="609"/>
      <c r="BK7" s="609"/>
      <c r="BL7" s="609"/>
      <c r="BM7" s="609"/>
      <c r="BN7" s="610"/>
      <c r="BO7" s="646">
        <v>45.4</v>
      </c>
      <c r="BP7" s="646"/>
      <c r="BQ7" s="646"/>
      <c r="BR7" s="646"/>
      <c r="BS7" s="647">
        <v>107221</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16386296</v>
      </c>
      <c r="CS7" s="609"/>
      <c r="CT7" s="609"/>
      <c r="CU7" s="609"/>
      <c r="CV7" s="609"/>
      <c r="CW7" s="609"/>
      <c r="CX7" s="609"/>
      <c r="CY7" s="610"/>
      <c r="CZ7" s="646">
        <v>42.6</v>
      </c>
      <c r="DA7" s="646"/>
      <c r="DB7" s="646"/>
      <c r="DC7" s="646"/>
      <c r="DD7" s="614">
        <v>1295440</v>
      </c>
      <c r="DE7" s="609"/>
      <c r="DF7" s="609"/>
      <c r="DG7" s="609"/>
      <c r="DH7" s="609"/>
      <c r="DI7" s="609"/>
      <c r="DJ7" s="609"/>
      <c r="DK7" s="609"/>
      <c r="DL7" s="609"/>
      <c r="DM7" s="609"/>
      <c r="DN7" s="609"/>
      <c r="DO7" s="609"/>
      <c r="DP7" s="610"/>
      <c r="DQ7" s="614">
        <v>2283697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53512</v>
      </c>
      <c r="S8" s="609"/>
      <c r="T8" s="609"/>
      <c r="U8" s="609"/>
      <c r="V8" s="609"/>
      <c r="W8" s="609"/>
      <c r="X8" s="609"/>
      <c r="Y8" s="610"/>
      <c r="Z8" s="646">
        <v>0.1</v>
      </c>
      <c r="AA8" s="646"/>
      <c r="AB8" s="646"/>
      <c r="AC8" s="646"/>
      <c r="AD8" s="647">
        <v>53512</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77064</v>
      </c>
      <c r="BH8" s="609"/>
      <c r="BI8" s="609"/>
      <c r="BJ8" s="609"/>
      <c r="BK8" s="609"/>
      <c r="BL8" s="609"/>
      <c r="BM8" s="609"/>
      <c r="BN8" s="610"/>
      <c r="BO8" s="646">
        <v>1.1000000000000001</v>
      </c>
      <c r="BP8" s="646"/>
      <c r="BQ8" s="646"/>
      <c r="BR8" s="646"/>
      <c r="BS8" s="647" t="s">
        <v>121</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8358994</v>
      </c>
      <c r="CS8" s="609"/>
      <c r="CT8" s="609"/>
      <c r="CU8" s="609"/>
      <c r="CV8" s="609"/>
      <c r="CW8" s="609"/>
      <c r="CX8" s="609"/>
      <c r="CY8" s="610"/>
      <c r="CZ8" s="646">
        <v>21.7</v>
      </c>
      <c r="DA8" s="646"/>
      <c r="DB8" s="646"/>
      <c r="DC8" s="646"/>
      <c r="DD8" s="614">
        <v>12800</v>
      </c>
      <c r="DE8" s="609"/>
      <c r="DF8" s="609"/>
      <c r="DG8" s="609"/>
      <c r="DH8" s="609"/>
      <c r="DI8" s="609"/>
      <c r="DJ8" s="609"/>
      <c r="DK8" s="609"/>
      <c r="DL8" s="609"/>
      <c r="DM8" s="609"/>
      <c r="DN8" s="609"/>
      <c r="DO8" s="609"/>
      <c r="DP8" s="610"/>
      <c r="DQ8" s="614">
        <v>4496722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74095</v>
      </c>
      <c r="S9" s="609"/>
      <c r="T9" s="609"/>
      <c r="U9" s="609"/>
      <c r="V9" s="609"/>
      <c r="W9" s="609"/>
      <c r="X9" s="609"/>
      <c r="Y9" s="610"/>
      <c r="Z9" s="646">
        <v>0.2</v>
      </c>
      <c r="AA9" s="646"/>
      <c r="AB9" s="646"/>
      <c r="AC9" s="646"/>
      <c r="AD9" s="647">
        <v>74095</v>
      </c>
      <c r="AE9" s="647"/>
      <c r="AF9" s="647"/>
      <c r="AG9" s="647"/>
      <c r="AH9" s="647"/>
      <c r="AI9" s="647"/>
      <c r="AJ9" s="647"/>
      <c r="AK9" s="647"/>
      <c r="AL9" s="611">
        <v>0.6</v>
      </c>
      <c r="AM9" s="612"/>
      <c r="AN9" s="612"/>
      <c r="AO9" s="648"/>
      <c r="AP9" s="605" t="s">
        <v>230</v>
      </c>
      <c r="AQ9" s="606"/>
      <c r="AR9" s="606"/>
      <c r="AS9" s="606"/>
      <c r="AT9" s="606"/>
      <c r="AU9" s="606"/>
      <c r="AV9" s="606"/>
      <c r="AW9" s="606"/>
      <c r="AX9" s="606"/>
      <c r="AY9" s="606"/>
      <c r="AZ9" s="606"/>
      <c r="BA9" s="606"/>
      <c r="BB9" s="606"/>
      <c r="BC9" s="606"/>
      <c r="BD9" s="606"/>
      <c r="BE9" s="606"/>
      <c r="BF9" s="607"/>
      <c r="BG9" s="608">
        <v>2493118</v>
      </c>
      <c r="BH9" s="609"/>
      <c r="BI9" s="609"/>
      <c r="BJ9" s="609"/>
      <c r="BK9" s="609"/>
      <c r="BL9" s="609"/>
      <c r="BM9" s="609"/>
      <c r="BN9" s="610"/>
      <c r="BO9" s="646">
        <v>36.299999999999997</v>
      </c>
      <c r="BP9" s="646"/>
      <c r="BQ9" s="646"/>
      <c r="BR9" s="646"/>
      <c r="BS9" s="647" t="s">
        <v>121</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3813812</v>
      </c>
      <c r="CS9" s="609"/>
      <c r="CT9" s="609"/>
      <c r="CU9" s="609"/>
      <c r="CV9" s="609"/>
      <c r="CW9" s="609"/>
      <c r="CX9" s="609"/>
      <c r="CY9" s="610"/>
      <c r="CZ9" s="646">
        <v>9.9</v>
      </c>
      <c r="DA9" s="646"/>
      <c r="DB9" s="646"/>
      <c r="DC9" s="646"/>
      <c r="DD9" s="614">
        <v>71375</v>
      </c>
      <c r="DE9" s="609"/>
      <c r="DF9" s="609"/>
      <c r="DG9" s="609"/>
      <c r="DH9" s="609"/>
      <c r="DI9" s="609"/>
      <c r="DJ9" s="609"/>
      <c r="DK9" s="609"/>
      <c r="DL9" s="609"/>
      <c r="DM9" s="609"/>
      <c r="DN9" s="609"/>
      <c r="DO9" s="609"/>
      <c r="DP9" s="610"/>
      <c r="DQ9" s="614">
        <v>2400992</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174248</v>
      </c>
      <c r="BH10" s="609"/>
      <c r="BI10" s="609"/>
      <c r="BJ10" s="609"/>
      <c r="BK10" s="609"/>
      <c r="BL10" s="609"/>
      <c r="BM10" s="609"/>
      <c r="BN10" s="610"/>
      <c r="BO10" s="646">
        <v>2.5</v>
      </c>
      <c r="BP10" s="646"/>
      <c r="BQ10" s="646"/>
      <c r="BR10" s="646"/>
      <c r="BS10" s="647" t="s">
        <v>121</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34195</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23047</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1303959</v>
      </c>
      <c r="S11" s="609"/>
      <c r="T11" s="609"/>
      <c r="U11" s="609"/>
      <c r="V11" s="609"/>
      <c r="W11" s="609"/>
      <c r="X11" s="609"/>
      <c r="Y11" s="610"/>
      <c r="Z11" s="611">
        <v>3.2</v>
      </c>
      <c r="AA11" s="612"/>
      <c r="AB11" s="612"/>
      <c r="AC11" s="613"/>
      <c r="AD11" s="614">
        <v>1303959</v>
      </c>
      <c r="AE11" s="609"/>
      <c r="AF11" s="609"/>
      <c r="AG11" s="609"/>
      <c r="AH11" s="609"/>
      <c r="AI11" s="609"/>
      <c r="AJ11" s="609"/>
      <c r="AK11" s="610"/>
      <c r="AL11" s="611">
        <v>10.6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375350</v>
      </c>
      <c r="BH11" s="609"/>
      <c r="BI11" s="609"/>
      <c r="BJ11" s="609"/>
      <c r="BK11" s="609"/>
      <c r="BL11" s="609"/>
      <c r="BM11" s="609"/>
      <c r="BN11" s="610"/>
      <c r="BO11" s="646">
        <v>5.5</v>
      </c>
      <c r="BP11" s="646"/>
      <c r="BQ11" s="646"/>
      <c r="BR11" s="646"/>
      <c r="BS11" s="647">
        <v>107221</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625531</v>
      </c>
      <c r="CS11" s="609"/>
      <c r="CT11" s="609"/>
      <c r="CU11" s="609"/>
      <c r="CV11" s="609"/>
      <c r="CW11" s="609"/>
      <c r="CX11" s="609"/>
      <c r="CY11" s="610"/>
      <c r="CZ11" s="646">
        <v>1.6</v>
      </c>
      <c r="DA11" s="646"/>
      <c r="DB11" s="646"/>
      <c r="DC11" s="646"/>
      <c r="DD11" s="614">
        <v>375312</v>
      </c>
      <c r="DE11" s="609"/>
      <c r="DF11" s="609"/>
      <c r="DG11" s="609"/>
      <c r="DH11" s="609"/>
      <c r="DI11" s="609"/>
      <c r="DJ11" s="609"/>
      <c r="DK11" s="609"/>
      <c r="DL11" s="609"/>
      <c r="DM11" s="609"/>
      <c r="DN11" s="609"/>
      <c r="DO11" s="609"/>
      <c r="DP11" s="610"/>
      <c r="DQ11" s="614">
        <v>142532</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4863</v>
      </c>
      <c r="S12" s="609"/>
      <c r="T12" s="609"/>
      <c r="U12" s="609"/>
      <c r="V12" s="609"/>
      <c r="W12" s="609"/>
      <c r="X12" s="609"/>
      <c r="Y12" s="610"/>
      <c r="Z12" s="646">
        <v>0</v>
      </c>
      <c r="AA12" s="646"/>
      <c r="AB12" s="646"/>
      <c r="AC12" s="646"/>
      <c r="AD12" s="647">
        <v>4863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2898930</v>
      </c>
      <c r="BH12" s="609"/>
      <c r="BI12" s="609"/>
      <c r="BJ12" s="609"/>
      <c r="BK12" s="609"/>
      <c r="BL12" s="609"/>
      <c r="BM12" s="609"/>
      <c r="BN12" s="610"/>
      <c r="BO12" s="646">
        <v>42.2</v>
      </c>
      <c r="BP12" s="646"/>
      <c r="BQ12" s="646"/>
      <c r="BR12" s="646"/>
      <c r="BS12" s="647" t="s">
        <v>121</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715056</v>
      </c>
      <c r="CS12" s="609"/>
      <c r="CT12" s="609"/>
      <c r="CU12" s="609"/>
      <c r="CV12" s="609"/>
      <c r="CW12" s="609"/>
      <c r="CX12" s="609"/>
      <c r="CY12" s="610"/>
      <c r="CZ12" s="646">
        <v>1.9</v>
      </c>
      <c r="DA12" s="646"/>
      <c r="DB12" s="646"/>
      <c r="DC12" s="646"/>
      <c r="DD12" s="614">
        <v>115751</v>
      </c>
      <c r="DE12" s="609"/>
      <c r="DF12" s="609"/>
      <c r="DG12" s="609"/>
      <c r="DH12" s="609"/>
      <c r="DI12" s="609"/>
      <c r="DJ12" s="609"/>
      <c r="DK12" s="609"/>
      <c r="DL12" s="609"/>
      <c r="DM12" s="609"/>
      <c r="DN12" s="609"/>
      <c r="DO12" s="609"/>
      <c r="DP12" s="610"/>
      <c r="DQ12" s="614">
        <v>283881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2882297</v>
      </c>
      <c r="BH13" s="609"/>
      <c r="BI13" s="609"/>
      <c r="BJ13" s="609"/>
      <c r="BK13" s="609"/>
      <c r="BL13" s="609"/>
      <c r="BM13" s="609"/>
      <c r="BN13" s="610"/>
      <c r="BO13" s="646">
        <v>42</v>
      </c>
      <c r="BP13" s="646"/>
      <c r="BQ13" s="646"/>
      <c r="BR13" s="646"/>
      <c r="BS13" s="647" t="s">
        <v>121</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3024556</v>
      </c>
      <c r="CS13" s="609"/>
      <c r="CT13" s="609"/>
      <c r="CU13" s="609"/>
      <c r="CV13" s="609"/>
      <c r="CW13" s="609"/>
      <c r="CX13" s="609"/>
      <c r="CY13" s="610"/>
      <c r="CZ13" s="646">
        <v>7.9</v>
      </c>
      <c r="DA13" s="646"/>
      <c r="DB13" s="646"/>
      <c r="DC13" s="646"/>
      <c r="DD13" s="614">
        <v>1694896</v>
      </c>
      <c r="DE13" s="609"/>
      <c r="DF13" s="609"/>
      <c r="DG13" s="609"/>
      <c r="DH13" s="609"/>
      <c r="DI13" s="609"/>
      <c r="DJ13" s="609"/>
      <c r="DK13" s="609"/>
      <c r="DL13" s="609"/>
      <c r="DM13" s="609"/>
      <c r="DN13" s="609"/>
      <c r="DO13" s="609"/>
      <c r="DP13" s="610"/>
      <c r="DQ13" s="614">
        <v>1206522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191559</v>
      </c>
      <c r="BH14" s="609"/>
      <c r="BI14" s="609"/>
      <c r="BJ14" s="609"/>
      <c r="BK14" s="609"/>
      <c r="BL14" s="609"/>
      <c r="BM14" s="609"/>
      <c r="BN14" s="610"/>
      <c r="BO14" s="646">
        <v>2.8</v>
      </c>
      <c r="BP14" s="646"/>
      <c r="BQ14" s="646"/>
      <c r="BR14" s="646"/>
      <c r="BS14" s="647" t="s">
        <v>121</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829581</v>
      </c>
      <c r="CS14" s="609"/>
      <c r="CT14" s="609"/>
      <c r="CU14" s="609"/>
      <c r="CV14" s="609"/>
      <c r="CW14" s="609"/>
      <c r="CX14" s="609"/>
      <c r="CY14" s="610"/>
      <c r="CZ14" s="646">
        <v>2.2000000000000002</v>
      </c>
      <c r="DA14" s="646"/>
      <c r="DB14" s="646"/>
      <c r="DC14" s="646"/>
      <c r="DD14" s="614" t="s">
        <v>121</v>
      </c>
      <c r="DE14" s="609"/>
      <c r="DF14" s="609"/>
      <c r="DG14" s="609"/>
      <c r="DH14" s="609"/>
      <c r="DI14" s="609"/>
      <c r="DJ14" s="609"/>
      <c r="DK14" s="609"/>
      <c r="DL14" s="609"/>
      <c r="DM14" s="609"/>
      <c r="DN14" s="609"/>
      <c r="DO14" s="609"/>
      <c r="DP14" s="610"/>
      <c r="DQ14" s="614">
        <v>751523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18658</v>
      </c>
      <c r="S15" s="609"/>
      <c r="T15" s="609"/>
      <c r="U15" s="609"/>
      <c r="V15" s="609"/>
      <c r="W15" s="609"/>
      <c r="X15" s="609"/>
      <c r="Y15" s="610"/>
      <c r="Z15" s="646">
        <v>0</v>
      </c>
      <c r="AA15" s="646"/>
      <c r="AB15" s="646"/>
      <c r="AC15" s="646"/>
      <c r="AD15" s="647">
        <v>18658</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418242</v>
      </c>
      <c r="BH15" s="609"/>
      <c r="BI15" s="609"/>
      <c r="BJ15" s="609"/>
      <c r="BK15" s="609"/>
      <c r="BL15" s="609"/>
      <c r="BM15" s="609"/>
      <c r="BN15" s="610"/>
      <c r="BO15" s="646">
        <v>6.1</v>
      </c>
      <c r="BP15" s="646"/>
      <c r="BQ15" s="646"/>
      <c r="BR15" s="646"/>
      <c r="BS15" s="647" t="s">
        <v>121</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2871828</v>
      </c>
      <c r="CS15" s="609"/>
      <c r="CT15" s="609"/>
      <c r="CU15" s="609"/>
      <c r="CV15" s="609"/>
      <c r="CW15" s="609"/>
      <c r="CX15" s="609"/>
      <c r="CY15" s="610"/>
      <c r="CZ15" s="646">
        <v>7.5</v>
      </c>
      <c r="DA15" s="646"/>
      <c r="DB15" s="646"/>
      <c r="DC15" s="646"/>
      <c r="DD15" s="614">
        <v>409321</v>
      </c>
      <c r="DE15" s="609"/>
      <c r="DF15" s="609"/>
      <c r="DG15" s="609"/>
      <c r="DH15" s="609"/>
      <c r="DI15" s="609"/>
      <c r="DJ15" s="609"/>
      <c r="DK15" s="609"/>
      <c r="DL15" s="609"/>
      <c r="DM15" s="609"/>
      <c r="DN15" s="609"/>
      <c r="DO15" s="609"/>
      <c r="DP15" s="610"/>
      <c r="DQ15" s="614">
        <v>1069516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143053</v>
      </c>
      <c r="S16" s="609"/>
      <c r="T16" s="609"/>
      <c r="U16" s="609"/>
      <c r="V16" s="609"/>
      <c r="W16" s="609"/>
      <c r="X16" s="609"/>
      <c r="Y16" s="610"/>
      <c r="Z16" s="646">
        <v>0.3</v>
      </c>
      <c r="AA16" s="646"/>
      <c r="AB16" s="646"/>
      <c r="AC16" s="646"/>
      <c r="AD16" s="647">
        <v>143053</v>
      </c>
      <c r="AE16" s="647"/>
      <c r="AF16" s="647"/>
      <c r="AG16" s="647"/>
      <c r="AH16" s="647"/>
      <c r="AI16" s="647"/>
      <c r="AJ16" s="647"/>
      <c r="AK16" s="647"/>
      <c r="AL16" s="611">
        <v>1.2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255781</v>
      </c>
      <c r="S17" s="609"/>
      <c r="T17" s="609"/>
      <c r="U17" s="609"/>
      <c r="V17" s="609"/>
      <c r="W17" s="609"/>
      <c r="X17" s="609"/>
      <c r="Y17" s="610"/>
      <c r="Z17" s="646">
        <v>0.6</v>
      </c>
      <c r="AA17" s="646"/>
      <c r="AB17" s="646"/>
      <c r="AC17" s="646"/>
      <c r="AD17" s="647">
        <v>255781</v>
      </c>
      <c r="AE17" s="647"/>
      <c r="AF17" s="647"/>
      <c r="AG17" s="647"/>
      <c r="AH17" s="647"/>
      <c r="AI17" s="647"/>
      <c r="AJ17" s="647"/>
      <c r="AK17" s="647"/>
      <c r="AL17" s="611">
        <v>2.1</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1643575</v>
      </c>
      <c r="CS17" s="609"/>
      <c r="CT17" s="609"/>
      <c r="CU17" s="609"/>
      <c r="CV17" s="609"/>
      <c r="CW17" s="609"/>
      <c r="CX17" s="609"/>
      <c r="CY17" s="610"/>
      <c r="CZ17" s="646">
        <v>4.3</v>
      </c>
      <c r="DA17" s="646"/>
      <c r="DB17" s="646"/>
      <c r="DC17" s="646"/>
      <c r="DD17" s="614" t="s">
        <v>121</v>
      </c>
      <c r="DE17" s="609"/>
      <c r="DF17" s="609"/>
      <c r="DG17" s="609"/>
      <c r="DH17" s="609"/>
      <c r="DI17" s="609"/>
      <c r="DJ17" s="609"/>
      <c r="DK17" s="609"/>
      <c r="DL17" s="609"/>
      <c r="DM17" s="609"/>
      <c r="DN17" s="609"/>
      <c r="DO17" s="609"/>
      <c r="DP17" s="610"/>
      <c r="DQ17" s="614">
        <v>1586348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41393</v>
      </c>
      <c r="S18" s="609"/>
      <c r="T18" s="609"/>
      <c r="U18" s="609"/>
      <c r="V18" s="609"/>
      <c r="W18" s="609"/>
      <c r="X18" s="609"/>
      <c r="Y18" s="610"/>
      <c r="Z18" s="646">
        <v>0.1</v>
      </c>
      <c r="AA18" s="646"/>
      <c r="AB18" s="646"/>
      <c r="AC18" s="646"/>
      <c r="AD18" s="647">
        <v>41393</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211903</v>
      </c>
      <c r="S19" s="609"/>
      <c r="T19" s="609"/>
      <c r="U19" s="609"/>
      <c r="V19" s="609"/>
      <c r="W19" s="609"/>
      <c r="X19" s="609"/>
      <c r="Y19" s="610"/>
      <c r="Z19" s="646">
        <v>0.5</v>
      </c>
      <c r="AA19" s="646"/>
      <c r="AB19" s="646"/>
      <c r="AC19" s="646"/>
      <c r="AD19" s="647">
        <v>211903</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241857</v>
      </c>
      <c r="BH19" s="609"/>
      <c r="BI19" s="609"/>
      <c r="BJ19" s="609"/>
      <c r="BK19" s="609"/>
      <c r="BL19" s="609"/>
      <c r="BM19" s="609"/>
      <c r="BN19" s="610"/>
      <c r="BO19" s="646">
        <v>3.5</v>
      </c>
      <c r="BP19" s="646"/>
      <c r="BQ19" s="646"/>
      <c r="BR19" s="646"/>
      <c r="BS19" s="647" t="s">
        <v>121</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2485</v>
      </c>
      <c r="S20" s="609"/>
      <c r="T20" s="609"/>
      <c r="U20" s="609"/>
      <c r="V20" s="609"/>
      <c r="W20" s="609"/>
      <c r="X20" s="609"/>
      <c r="Y20" s="610"/>
      <c r="Z20" s="646">
        <v>0</v>
      </c>
      <c r="AA20" s="646"/>
      <c r="AB20" s="646"/>
      <c r="AC20" s="646"/>
      <c r="AD20" s="647">
        <v>2485</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241857</v>
      </c>
      <c r="BH20" s="609"/>
      <c r="BI20" s="609"/>
      <c r="BJ20" s="609"/>
      <c r="BK20" s="609"/>
      <c r="BL20" s="609"/>
      <c r="BM20" s="609"/>
      <c r="BN20" s="610"/>
      <c r="BO20" s="646">
        <v>3.5</v>
      </c>
      <c r="BP20" s="646"/>
      <c r="BQ20" s="646"/>
      <c r="BR20" s="646"/>
      <c r="BS20" s="647" t="s">
        <v>121</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38496122</v>
      </c>
      <c r="CS20" s="609"/>
      <c r="CT20" s="609"/>
      <c r="CU20" s="609"/>
      <c r="CV20" s="609"/>
      <c r="CW20" s="609"/>
      <c r="CX20" s="609"/>
      <c r="CY20" s="610"/>
      <c r="CZ20" s="646">
        <v>100</v>
      </c>
      <c r="DA20" s="646"/>
      <c r="DB20" s="646"/>
      <c r="DC20" s="646"/>
      <c r="DD20" s="614">
        <v>3974895</v>
      </c>
      <c r="DE20" s="609"/>
      <c r="DF20" s="609"/>
      <c r="DG20" s="609"/>
      <c r="DH20" s="609"/>
      <c r="DI20" s="609"/>
      <c r="DJ20" s="609"/>
      <c r="DK20" s="609"/>
      <c r="DL20" s="609"/>
      <c r="DM20" s="609"/>
      <c r="DN20" s="609"/>
      <c r="DO20" s="609"/>
      <c r="DP20" s="610"/>
      <c r="DQ20" s="614">
        <v>14437478</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3804964</v>
      </c>
      <c r="S21" s="609"/>
      <c r="T21" s="609"/>
      <c r="U21" s="609"/>
      <c r="V21" s="609"/>
      <c r="W21" s="609"/>
      <c r="X21" s="609"/>
      <c r="Y21" s="610"/>
      <c r="Z21" s="646">
        <v>9.3000000000000007</v>
      </c>
      <c r="AA21" s="646"/>
      <c r="AB21" s="646"/>
      <c r="AC21" s="646"/>
      <c r="AD21" s="647">
        <v>3242661</v>
      </c>
      <c r="AE21" s="647"/>
      <c r="AF21" s="647"/>
      <c r="AG21" s="647"/>
      <c r="AH21" s="647"/>
      <c r="AI21" s="647"/>
      <c r="AJ21" s="647"/>
      <c r="AK21" s="647"/>
      <c r="AL21" s="611">
        <v>26.4</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49620</v>
      </c>
      <c r="BH21" s="609"/>
      <c r="BI21" s="609"/>
      <c r="BJ21" s="609"/>
      <c r="BK21" s="609"/>
      <c r="BL21" s="609"/>
      <c r="BM21" s="609"/>
      <c r="BN21" s="610"/>
      <c r="BO21" s="646">
        <v>0.7</v>
      </c>
      <c r="BP21" s="646"/>
      <c r="BQ21" s="646"/>
      <c r="BR21" s="646"/>
      <c r="BS21" s="647" t="s">
        <v>121</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3242661</v>
      </c>
      <c r="S22" s="609"/>
      <c r="T22" s="609"/>
      <c r="U22" s="609"/>
      <c r="V22" s="609"/>
      <c r="W22" s="609"/>
      <c r="X22" s="609"/>
      <c r="Y22" s="610"/>
      <c r="Z22" s="646">
        <v>7.9</v>
      </c>
      <c r="AA22" s="646"/>
      <c r="AB22" s="646"/>
      <c r="AC22" s="646"/>
      <c r="AD22" s="647">
        <v>3242661</v>
      </c>
      <c r="AE22" s="647"/>
      <c r="AF22" s="647"/>
      <c r="AG22" s="647"/>
      <c r="AH22" s="647"/>
      <c r="AI22" s="647"/>
      <c r="AJ22" s="647"/>
      <c r="AK22" s="647"/>
      <c r="AL22" s="611">
        <v>26.4</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562303</v>
      </c>
      <c r="S23" s="609"/>
      <c r="T23" s="609"/>
      <c r="U23" s="609"/>
      <c r="V23" s="609"/>
      <c r="W23" s="609"/>
      <c r="X23" s="609"/>
      <c r="Y23" s="610"/>
      <c r="Z23" s="646">
        <v>1.4</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192237</v>
      </c>
      <c r="BH23" s="609"/>
      <c r="BI23" s="609"/>
      <c r="BJ23" s="609"/>
      <c r="BK23" s="609"/>
      <c r="BL23" s="609"/>
      <c r="BM23" s="609"/>
      <c r="BN23" s="610"/>
      <c r="BO23" s="646">
        <v>2.8</v>
      </c>
      <c r="BP23" s="646"/>
      <c r="BQ23" s="646"/>
      <c r="BR23" s="646"/>
      <c r="BS23" s="647" t="s">
        <v>121</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11364827</v>
      </c>
      <c r="CS24" s="664"/>
      <c r="CT24" s="664"/>
      <c r="CU24" s="664"/>
      <c r="CV24" s="664"/>
      <c r="CW24" s="664"/>
      <c r="CX24" s="664"/>
      <c r="CY24" s="689"/>
      <c r="CZ24" s="690">
        <v>29.5</v>
      </c>
      <c r="DA24" s="672"/>
      <c r="DB24" s="672"/>
      <c r="DC24" s="692"/>
      <c r="DD24" s="688">
        <v>7680244</v>
      </c>
      <c r="DE24" s="664"/>
      <c r="DF24" s="664"/>
      <c r="DG24" s="664"/>
      <c r="DH24" s="664"/>
      <c r="DI24" s="664"/>
      <c r="DJ24" s="664"/>
      <c r="DK24" s="689"/>
      <c r="DL24" s="688">
        <v>6890933</v>
      </c>
      <c r="DM24" s="664"/>
      <c r="DN24" s="664"/>
      <c r="DO24" s="664"/>
      <c r="DP24" s="664"/>
      <c r="DQ24" s="664"/>
      <c r="DR24" s="664"/>
      <c r="DS24" s="664"/>
      <c r="DT24" s="664"/>
      <c r="DU24" s="664"/>
      <c r="DV24" s="689"/>
      <c r="DW24" s="690">
        <v>55.9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12669620</v>
      </c>
      <c r="S25" s="609"/>
      <c r="T25" s="609"/>
      <c r="U25" s="609"/>
      <c r="V25" s="609"/>
      <c r="W25" s="609"/>
      <c r="X25" s="609"/>
      <c r="Y25" s="610"/>
      <c r="Z25" s="646">
        <v>30.9</v>
      </c>
      <c r="AA25" s="646"/>
      <c r="AB25" s="646"/>
      <c r="AC25" s="646"/>
      <c r="AD25" s="647">
        <v>11915080</v>
      </c>
      <c r="AE25" s="647"/>
      <c r="AF25" s="647"/>
      <c r="AG25" s="647"/>
      <c r="AH25" s="647"/>
      <c r="AI25" s="647"/>
      <c r="AJ25" s="647"/>
      <c r="AK25" s="647"/>
      <c r="AL25" s="611">
        <v>97</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4615537</v>
      </c>
      <c r="CS25" s="621"/>
      <c r="CT25" s="621"/>
      <c r="CU25" s="621"/>
      <c r="CV25" s="621"/>
      <c r="CW25" s="621"/>
      <c r="CX25" s="621"/>
      <c r="CY25" s="622"/>
      <c r="CZ25" s="611">
        <v>12</v>
      </c>
      <c r="DA25" s="623"/>
      <c r="DB25" s="623"/>
      <c r="DC25" s="624"/>
      <c r="DD25" s="614">
        <v>4173944</v>
      </c>
      <c r="DE25" s="621"/>
      <c r="DF25" s="621"/>
      <c r="DG25" s="621"/>
      <c r="DH25" s="621"/>
      <c r="DI25" s="621"/>
      <c r="DJ25" s="621"/>
      <c r="DK25" s="622"/>
      <c r="DL25" s="614">
        <v>4099119</v>
      </c>
      <c r="DM25" s="621"/>
      <c r="DN25" s="621"/>
      <c r="DO25" s="621"/>
      <c r="DP25" s="621"/>
      <c r="DQ25" s="621"/>
      <c r="DR25" s="621"/>
      <c r="DS25" s="621"/>
      <c r="DT25" s="621"/>
      <c r="DU25" s="621"/>
      <c r="DV25" s="622"/>
      <c r="DW25" s="611">
        <v>33.200000000000003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5388</v>
      </c>
      <c r="S26" s="609"/>
      <c r="T26" s="609"/>
      <c r="U26" s="609"/>
      <c r="V26" s="609"/>
      <c r="W26" s="609"/>
      <c r="X26" s="609"/>
      <c r="Y26" s="610"/>
      <c r="Z26" s="646">
        <v>0</v>
      </c>
      <c r="AA26" s="646"/>
      <c r="AB26" s="646"/>
      <c r="AC26" s="646"/>
      <c r="AD26" s="647">
        <v>5388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2407208</v>
      </c>
      <c r="CS26" s="609"/>
      <c r="CT26" s="609"/>
      <c r="CU26" s="609"/>
      <c r="CV26" s="609"/>
      <c r="CW26" s="609"/>
      <c r="CX26" s="609"/>
      <c r="CY26" s="610"/>
      <c r="CZ26" s="611">
        <v>6.3</v>
      </c>
      <c r="DA26" s="623"/>
      <c r="DB26" s="623"/>
      <c r="DC26" s="624"/>
      <c r="DD26" s="614">
        <v>2198168</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759909</v>
      </c>
      <c r="S27" s="609"/>
      <c r="T27" s="609"/>
      <c r="U27" s="609"/>
      <c r="V27" s="609"/>
      <c r="W27" s="609"/>
      <c r="X27" s="609"/>
      <c r="Y27" s="610"/>
      <c r="Z27" s="646">
        <v>1.9</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6870368</v>
      </c>
      <c r="BH27" s="609"/>
      <c r="BI27" s="609"/>
      <c r="BJ27" s="609"/>
      <c r="BK27" s="609"/>
      <c r="BL27" s="609"/>
      <c r="BM27" s="609"/>
      <c r="BN27" s="610"/>
      <c r="BO27" s="646">
        <v>100</v>
      </c>
      <c r="BP27" s="646"/>
      <c r="BQ27" s="646"/>
      <c r="BR27" s="646"/>
      <c r="BS27" s="647">
        <v>107221</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5105715</v>
      </c>
      <c r="CS27" s="621"/>
      <c r="CT27" s="621"/>
      <c r="CU27" s="621"/>
      <c r="CV27" s="621"/>
      <c r="CW27" s="621"/>
      <c r="CX27" s="621"/>
      <c r="CY27" s="622"/>
      <c r="CZ27" s="611">
        <v>13.3</v>
      </c>
      <c r="DA27" s="623"/>
      <c r="DB27" s="623"/>
      <c r="DC27" s="624"/>
      <c r="DD27" s="614">
        <v>1919952</v>
      </c>
      <c r="DE27" s="621"/>
      <c r="DF27" s="621"/>
      <c r="DG27" s="621"/>
      <c r="DH27" s="621"/>
      <c r="DI27" s="621"/>
      <c r="DJ27" s="621"/>
      <c r="DK27" s="622"/>
      <c r="DL27" s="614">
        <v>1205466</v>
      </c>
      <c r="DM27" s="621"/>
      <c r="DN27" s="621"/>
      <c r="DO27" s="621"/>
      <c r="DP27" s="621"/>
      <c r="DQ27" s="621"/>
      <c r="DR27" s="621"/>
      <c r="DS27" s="621"/>
      <c r="DT27" s="621"/>
      <c r="DU27" s="621"/>
      <c r="DV27" s="622"/>
      <c r="DW27" s="611">
        <v>9.8000000000000007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306865</v>
      </c>
      <c r="S28" s="609"/>
      <c r="T28" s="609"/>
      <c r="U28" s="609"/>
      <c r="V28" s="609"/>
      <c r="W28" s="609"/>
      <c r="X28" s="609"/>
      <c r="Y28" s="610"/>
      <c r="Z28" s="646">
        <v>0.7</v>
      </c>
      <c r="AA28" s="646"/>
      <c r="AB28" s="646"/>
      <c r="AC28" s="646"/>
      <c r="AD28" s="647">
        <v>40222</v>
      </c>
      <c r="AE28" s="647"/>
      <c r="AF28" s="647"/>
      <c r="AG28" s="647"/>
      <c r="AH28" s="647"/>
      <c r="AI28" s="647"/>
      <c r="AJ28" s="647"/>
      <c r="AK28" s="647"/>
      <c r="AL28" s="611">
        <v>0.3</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1643575</v>
      </c>
      <c r="CS28" s="609"/>
      <c r="CT28" s="609"/>
      <c r="CU28" s="609"/>
      <c r="CV28" s="609"/>
      <c r="CW28" s="609"/>
      <c r="CX28" s="609"/>
      <c r="CY28" s="610"/>
      <c r="CZ28" s="611">
        <v>4.3</v>
      </c>
      <c r="DA28" s="623"/>
      <c r="DB28" s="623"/>
      <c r="DC28" s="624"/>
      <c r="DD28" s="614">
        <v>1586348</v>
      </c>
      <c r="DE28" s="609"/>
      <c r="DF28" s="609"/>
      <c r="DG28" s="609"/>
      <c r="DH28" s="609"/>
      <c r="DI28" s="609"/>
      <c r="DJ28" s="609"/>
      <c r="DK28" s="610"/>
      <c r="DL28" s="614">
        <v>1586348</v>
      </c>
      <c r="DM28" s="609"/>
      <c r="DN28" s="609"/>
      <c r="DO28" s="609"/>
      <c r="DP28" s="609"/>
      <c r="DQ28" s="609"/>
      <c r="DR28" s="609"/>
      <c r="DS28" s="609"/>
      <c r="DT28" s="609"/>
      <c r="DU28" s="609"/>
      <c r="DV28" s="610"/>
      <c r="DW28" s="611">
        <v>12.9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162232</v>
      </c>
      <c r="S29" s="609"/>
      <c r="T29" s="609"/>
      <c r="U29" s="609"/>
      <c r="V29" s="609"/>
      <c r="W29" s="609"/>
      <c r="X29" s="609"/>
      <c r="Y29" s="610"/>
      <c r="Z29" s="646">
        <v>0.4</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1643572</v>
      </c>
      <c r="CS29" s="621"/>
      <c r="CT29" s="621"/>
      <c r="CU29" s="621"/>
      <c r="CV29" s="621"/>
      <c r="CW29" s="621"/>
      <c r="CX29" s="621"/>
      <c r="CY29" s="622"/>
      <c r="CZ29" s="611">
        <v>4.3</v>
      </c>
      <c r="DA29" s="623"/>
      <c r="DB29" s="623"/>
      <c r="DC29" s="624"/>
      <c r="DD29" s="614">
        <v>1586345</v>
      </c>
      <c r="DE29" s="621"/>
      <c r="DF29" s="621"/>
      <c r="DG29" s="621"/>
      <c r="DH29" s="621"/>
      <c r="DI29" s="621"/>
      <c r="DJ29" s="621"/>
      <c r="DK29" s="622"/>
      <c r="DL29" s="614">
        <v>1586345</v>
      </c>
      <c r="DM29" s="621"/>
      <c r="DN29" s="621"/>
      <c r="DO29" s="621"/>
      <c r="DP29" s="621"/>
      <c r="DQ29" s="621"/>
      <c r="DR29" s="621"/>
      <c r="DS29" s="621"/>
      <c r="DT29" s="621"/>
      <c r="DU29" s="621"/>
      <c r="DV29" s="622"/>
      <c r="DW29" s="611">
        <v>12.9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4181124</v>
      </c>
      <c r="S30" s="609"/>
      <c r="T30" s="609"/>
      <c r="U30" s="609"/>
      <c r="V30" s="609"/>
      <c r="W30" s="609"/>
      <c r="X30" s="609"/>
      <c r="Y30" s="610"/>
      <c r="Z30" s="646">
        <v>10.199999999999999</v>
      </c>
      <c r="AA30" s="646"/>
      <c r="AB30" s="646"/>
      <c r="AC30" s="646"/>
      <c r="AD30" s="647" t="s">
        <v>121</v>
      </c>
      <c r="AE30" s="647"/>
      <c r="AF30" s="647"/>
      <c r="AG30" s="647"/>
      <c r="AH30" s="647"/>
      <c r="AI30" s="647"/>
      <c r="AJ30" s="647"/>
      <c r="AK30" s="647"/>
      <c r="AL30" s="611" t="s">
        <v>121</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1577738</v>
      </c>
      <c r="CS30" s="609"/>
      <c r="CT30" s="609"/>
      <c r="CU30" s="609"/>
      <c r="CV30" s="609"/>
      <c r="CW30" s="609"/>
      <c r="CX30" s="609"/>
      <c r="CY30" s="610"/>
      <c r="CZ30" s="611">
        <v>4.0999999999999996</v>
      </c>
      <c r="DA30" s="623"/>
      <c r="DB30" s="623"/>
      <c r="DC30" s="624"/>
      <c r="DD30" s="614">
        <v>1521290</v>
      </c>
      <c r="DE30" s="609"/>
      <c r="DF30" s="609"/>
      <c r="DG30" s="609"/>
      <c r="DH30" s="609"/>
      <c r="DI30" s="609"/>
      <c r="DJ30" s="609"/>
      <c r="DK30" s="610"/>
      <c r="DL30" s="614">
        <v>1521290</v>
      </c>
      <c r="DM30" s="609"/>
      <c r="DN30" s="609"/>
      <c r="DO30" s="609"/>
      <c r="DP30" s="609"/>
      <c r="DQ30" s="609"/>
      <c r="DR30" s="609"/>
      <c r="DS30" s="609"/>
      <c r="DT30" s="609"/>
      <c r="DU30" s="609"/>
      <c r="DV30" s="610"/>
      <c r="DW30" s="611">
        <v>12.3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166072</v>
      </c>
      <c r="S31" s="609"/>
      <c r="T31" s="609"/>
      <c r="U31" s="609"/>
      <c r="V31" s="609"/>
      <c r="W31" s="609"/>
      <c r="X31" s="609"/>
      <c r="Y31" s="610"/>
      <c r="Z31" s="646">
        <v>0.4</v>
      </c>
      <c r="AA31" s="646"/>
      <c r="AB31" s="646"/>
      <c r="AC31" s="646"/>
      <c r="AD31" s="647">
        <v>166072</v>
      </c>
      <c r="AE31" s="647"/>
      <c r="AF31" s="647"/>
      <c r="AG31" s="647"/>
      <c r="AH31" s="647"/>
      <c r="AI31" s="647"/>
      <c r="AJ31" s="647"/>
      <c r="AK31" s="647"/>
      <c r="AL31" s="611">
        <v>1.4</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98.2</v>
      </c>
      <c r="BN31" s="671"/>
      <c r="BO31" s="671"/>
      <c r="BP31" s="671"/>
      <c r="BQ31" s="673"/>
      <c r="BR31" s="670">
        <v>99.5</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65834</v>
      </c>
      <c r="CS31" s="621"/>
      <c r="CT31" s="621"/>
      <c r="CU31" s="621"/>
      <c r="CV31" s="621"/>
      <c r="CW31" s="621"/>
      <c r="CX31" s="621"/>
      <c r="CY31" s="622"/>
      <c r="CZ31" s="611">
        <v>0.2</v>
      </c>
      <c r="DA31" s="623"/>
      <c r="DB31" s="623"/>
      <c r="DC31" s="624"/>
      <c r="DD31" s="614">
        <v>65055</v>
      </c>
      <c r="DE31" s="621"/>
      <c r="DF31" s="621"/>
      <c r="DG31" s="621"/>
      <c r="DH31" s="621"/>
      <c r="DI31" s="621"/>
      <c r="DJ31" s="621"/>
      <c r="DK31" s="622"/>
      <c r="DL31" s="614">
        <v>65055</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1455947</v>
      </c>
      <c r="S32" s="609"/>
      <c r="T32" s="609"/>
      <c r="U32" s="609"/>
      <c r="V32" s="609"/>
      <c r="W32" s="609"/>
      <c r="X32" s="609"/>
      <c r="Y32" s="610"/>
      <c r="Z32" s="646">
        <v>3.6</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96" t="s">
        <v>302</v>
      </c>
      <c r="AX32" s="605" t="s">
        <v>303</v>
      </c>
      <c r="AY32" s="606"/>
      <c r="AZ32" s="606"/>
      <c r="BA32" s="606"/>
      <c r="BB32" s="606"/>
      <c r="BC32" s="606"/>
      <c r="BD32" s="606"/>
      <c r="BE32" s="606"/>
      <c r="BF32" s="607"/>
      <c r="BG32" s="674">
        <v>99.4</v>
      </c>
      <c r="BH32" s="621"/>
      <c r="BI32" s="621"/>
      <c r="BJ32" s="621"/>
      <c r="BK32" s="621"/>
      <c r="BL32" s="621"/>
      <c r="BM32" s="612">
        <v>98.4</v>
      </c>
      <c r="BN32" s="621"/>
      <c r="BO32" s="621"/>
      <c r="BP32" s="621"/>
      <c r="BQ32" s="644"/>
      <c r="BR32" s="674">
        <v>99.5</v>
      </c>
      <c r="BS32" s="621"/>
      <c r="BT32" s="621"/>
      <c r="BU32" s="621"/>
      <c r="BV32" s="621"/>
      <c r="BW32" s="621"/>
      <c r="BX32" s="612">
        <v>98.5</v>
      </c>
      <c r="BY32" s="621"/>
      <c r="BZ32" s="621"/>
      <c r="CA32" s="621"/>
      <c r="CB32" s="644"/>
      <c r="CD32" s="631"/>
      <c r="CE32" s="632"/>
      <c r="CF32" s="605" t="s">
        <v>304</v>
      </c>
      <c r="CG32" s="606"/>
      <c r="CH32" s="606"/>
      <c r="CI32" s="606"/>
      <c r="CJ32" s="606"/>
      <c r="CK32" s="606"/>
      <c r="CL32" s="606"/>
      <c r="CM32" s="606"/>
      <c r="CN32" s="606"/>
      <c r="CO32" s="606"/>
      <c r="CP32" s="606"/>
      <c r="CQ32" s="607"/>
      <c r="CR32" s="608">
        <v>3</v>
      </c>
      <c r="CS32" s="609"/>
      <c r="CT32" s="609"/>
      <c r="CU32" s="609"/>
      <c r="CV32" s="609"/>
      <c r="CW32" s="609"/>
      <c r="CX32" s="609"/>
      <c r="CY32" s="610"/>
      <c r="CZ32" s="611">
        <v>0</v>
      </c>
      <c r="DA32" s="623"/>
      <c r="DB32" s="623"/>
      <c r="DC32" s="624"/>
      <c r="DD32" s="614">
        <v>3</v>
      </c>
      <c r="DE32" s="609"/>
      <c r="DF32" s="609"/>
      <c r="DG32" s="609"/>
      <c r="DH32" s="609"/>
      <c r="DI32" s="609"/>
      <c r="DJ32" s="609"/>
      <c r="DK32" s="610"/>
      <c r="DL32" s="614">
        <v>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245422</v>
      </c>
      <c r="S33" s="609"/>
      <c r="T33" s="609"/>
      <c r="U33" s="609"/>
      <c r="V33" s="609"/>
      <c r="W33" s="609"/>
      <c r="X33" s="609"/>
      <c r="Y33" s="610"/>
      <c r="Z33" s="646">
        <v>0.6</v>
      </c>
      <c r="AA33" s="646"/>
      <c r="AB33" s="646"/>
      <c r="AC33" s="646"/>
      <c r="AD33" s="647">
        <v>88741</v>
      </c>
      <c r="AE33" s="647"/>
      <c r="AF33" s="647"/>
      <c r="AG33" s="647"/>
      <c r="AH33" s="647"/>
      <c r="AI33" s="647"/>
      <c r="AJ33" s="647"/>
      <c r="AK33" s="647"/>
      <c r="AL33" s="611">
        <v>0.7</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99.5</v>
      </c>
      <c r="BH33" s="593"/>
      <c r="BI33" s="593"/>
      <c r="BJ33" s="593"/>
      <c r="BK33" s="593"/>
      <c r="BL33" s="593"/>
      <c r="BM33" s="639">
        <v>97.8</v>
      </c>
      <c r="BN33" s="593"/>
      <c r="BO33" s="593"/>
      <c r="BP33" s="593"/>
      <c r="BQ33" s="656"/>
      <c r="BR33" s="669">
        <v>99.5</v>
      </c>
      <c r="BS33" s="593"/>
      <c r="BT33" s="593"/>
      <c r="BU33" s="593"/>
      <c r="BV33" s="593"/>
      <c r="BW33" s="593"/>
      <c r="BX33" s="639">
        <v>97.4</v>
      </c>
      <c r="BY33" s="593"/>
      <c r="BZ33" s="593"/>
      <c r="CA33" s="593"/>
      <c r="CB33" s="656"/>
      <c r="CD33" s="605" t="s">
        <v>307</v>
      </c>
      <c r="CE33" s="606"/>
      <c r="CF33" s="606"/>
      <c r="CG33" s="606"/>
      <c r="CH33" s="606"/>
      <c r="CI33" s="606"/>
      <c r="CJ33" s="606"/>
      <c r="CK33" s="606"/>
      <c r="CL33" s="606"/>
      <c r="CM33" s="606"/>
      <c r="CN33" s="606"/>
      <c r="CO33" s="606"/>
      <c r="CP33" s="606"/>
      <c r="CQ33" s="607"/>
      <c r="CR33" s="608">
        <v>23156400</v>
      </c>
      <c r="CS33" s="621"/>
      <c r="CT33" s="621"/>
      <c r="CU33" s="621"/>
      <c r="CV33" s="621"/>
      <c r="CW33" s="621"/>
      <c r="CX33" s="621"/>
      <c r="CY33" s="622"/>
      <c r="CZ33" s="611">
        <v>60.2</v>
      </c>
      <c r="DA33" s="623"/>
      <c r="DB33" s="623"/>
      <c r="DC33" s="624"/>
      <c r="DD33" s="614">
        <v>5917951</v>
      </c>
      <c r="DE33" s="621"/>
      <c r="DF33" s="621"/>
      <c r="DG33" s="621"/>
      <c r="DH33" s="621"/>
      <c r="DI33" s="621"/>
      <c r="DJ33" s="621"/>
      <c r="DK33" s="622"/>
      <c r="DL33" s="614">
        <v>3765922</v>
      </c>
      <c r="DM33" s="621"/>
      <c r="DN33" s="621"/>
      <c r="DO33" s="621"/>
      <c r="DP33" s="621"/>
      <c r="DQ33" s="621"/>
      <c r="DR33" s="621"/>
      <c r="DS33" s="621"/>
      <c r="DT33" s="621"/>
      <c r="DU33" s="621"/>
      <c r="DV33" s="622"/>
      <c r="DW33" s="611">
        <v>30.5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10183721</v>
      </c>
      <c r="S34" s="609"/>
      <c r="T34" s="609"/>
      <c r="U34" s="609"/>
      <c r="V34" s="609"/>
      <c r="W34" s="609"/>
      <c r="X34" s="609"/>
      <c r="Y34" s="610"/>
      <c r="Z34" s="646">
        <v>24.9</v>
      </c>
      <c r="AA34" s="646"/>
      <c r="AB34" s="646"/>
      <c r="AC34" s="646"/>
      <c r="AD34" s="647" t="s">
        <v>121</v>
      </c>
      <c r="AE34" s="647"/>
      <c r="AF34" s="647"/>
      <c r="AG34" s="647"/>
      <c r="AH34" s="647"/>
      <c r="AI34" s="647"/>
      <c r="AJ34" s="647"/>
      <c r="AK34" s="647"/>
      <c r="AL34" s="611" t="s">
        <v>121</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10259841</v>
      </c>
      <c r="CS34" s="609"/>
      <c r="CT34" s="609"/>
      <c r="CU34" s="609"/>
      <c r="CV34" s="609"/>
      <c r="CW34" s="609"/>
      <c r="CX34" s="609"/>
      <c r="CY34" s="610"/>
      <c r="CZ34" s="611">
        <v>26.7</v>
      </c>
      <c r="DA34" s="623"/>
      <c r="DB34" s="623"/>
      <c r="DC34" s="624"/>
      <c r="DD34" s="614">
        <v>929549</v>
      </c>
      <c r="DE34" s="609"/>
      <c r="DF34" s="609"/>
      <c r="DG34" s="609"/>
      <c r="DH34" s="609"/>
      <c r="DI34" s="609"/>
      <c r="DJ34" s="609"/>
      <c r="DK34" s="610"/>
      <c r="DL34" s="614">
        <v>715663</v>
      </c>
      <c r="DM34" s="609"/>
      <c r="DN34" s="609"/>
      <c r="DO34" s="609"/>
      <c r="DP34" s="609"/>
      <c r="DQ34" s="609"/>
      <c r="DR34" s="609"/>
      <c r="DS34" s="609"/>
      <c r="DT34" s="609"/>
      <c r="DU34" s="609"/>
      <c r="DV34" s="610"/>
      <c r="DW34" s="611">
        <v>5.8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5478128</v>
      </c>
      <c r="S35" s="609"/>
      <c r="T35" s="609"/>
      <c r="U35" s="609"/>
      <c r="V35" s="609"/>
      <c r="W35" s="609"/>
      <c r="X35" s="609"/>
      <c r="Y35" s="610"/>
      <c r="Z35" s="646">
        <v>13.4</v>
      </c>
      <c r="AA35" s="646"/>
      <c r="AB35" s="646"/>
      <c r="AC35" s="646"/>
      <c r="AD35" s="647" t="s">
        <v>121</v>
      </c>
      <c r="AE35" s="647"/>
      <c r="AF35" s="647"/>
      <c r="AG35" s="647"/>
      <c r="AH35" s="647"/>
      <c r="AI35" s="647"/>
      <c r="AJ35" s="647"/>
      <c r="AK35" s="647"/>
      <c r="AL35" s="611" t="s">
        <v>121</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325680</v>
      </c>
      <c r="CS35" s="621"/>
      <c r="CT35" s="621"/>
      <c r="CU35" s="621"/>
      <c r="CV35" s="621"/>
      <c r="CW35" s="621"/>
      <c r="CX35" s="621"/>
      <c r="CY35" s="622"/>
      <c r="CZ35" s="611">
        <v>0.8</v>
      </c>
      <c r="DA35" s="623"/>
      <c r="DB35" s="623"/>
      <c r="DC35" s="624"/>
      <c r="DD35" s="614">
        <v>4747</v>
      </c>
      <c r="DE35" s="621"/>
      <c r="DF35" s="621"/>
      <c r="DG35" s="621"/>
      <c r="DH35" s="621"/>
      <c r="DI35" s="621"/>
      <c r="DJ35" s="621"/>
      <c r="DK35" s="622"/>
      <c r="DL35" s="614">
        <v>4335</v>
      </c>
      <c r="DM35" s="621"/>
      <c r="DN35" s="621"/>
      <c r="DO35" s="621"/>
      <c r="DP35" s="621"/>
      <c r="DQ35" s="621"/>
      <c r="DR35" s="621"/>
      <c r="DS35" s="621"/>
      <c r="DT35" s="621"/>
      <c r="DU35" s="621"/>
      <c r="DV35" s="622"/>
      <c r="DW35" s="611">
        <v>0</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2447201</v>
      </c>
      <c r="S36" s="609"/>
      <c r="T36" s="609"/>
      <c r="U36" s="609"/>
      <c r="V36" s="609"/>
      <c r="W36" s="609"/>
      <c r="X36" s="609"/>
      <c r="Y36" s="610"/>
      <c r="Z36" s="646">
        <v>6</v>
      </c>
      <c r="AA36" s="646"/>
      <c r="AB36" s="646"/>
      <c r="AC36" s="646"/>
      <c r="AD36" s="647" t="s">
        <v>121</v>
      </c>
      <c r="AE36" s="647"/>
      <c r="AF36" s="647"/>
      <c r="AG36" s="647"/>
      <c r="AH36" s="647"/>
      <c r="AI36" s="647"/>
      <c r="AJ36" s="647"/>
      <c r="AK36" s="647"/>
      <c r="AL36" s="611" t="s">
        <v>121</v>
      </c>
      <c r="AM36" s="612"/>
      <c r="AN36" s="612"/>
      <c r="AO36" s="648"/>
      <c r="AP36" s="204"/>
      <c r="AQ36" s="657" t="s">
        <v>315</v>
      </c>
      <c r="AR36" s="658"/>
      <c r="AS36" s="658"/>
      <c r="AT36" s="658"/>
      <c r="AU36" s="658"/>
      <c r="AV36" s="658"/>
      <c r="AW36" s="658"/>
      <c r="AX36" s="658"/>
      <c r="AY36" s="659"/>
      <c r="AZ36" s="663">
        <v>3471326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63432</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3563217</v>
      </c>
      <c r="CS36" s="609"/>
      <c r="CT36" s="609"/>
      <c r="CU36" s="609"/>
      <c r="CV36" s="609"/>
      <c r="CW36" s="609"/>
      <c r="CX36" s="609"/>
      <c r="CY36" s="610"/>
      <c r="CZ36" s="611">
        <v>9.3000000000000007</v>
      </c>
      <c r="DA36" s="623"/>
      <c r="DB36" s="623"/>
      <c r="DC36" s="624"/>
      <c r="DD36" s="614">
        <v>3298459</v>
      </c>
      <c r="DE36" s="609"/>
      <c r="DF36" s="609"/>
      <c r="DG36" s="609"/>
      <c r="DH36" s="609"/>
      <c r="DI36" s="609"/>
      <c r="DJ36" s="609"/>
      <c r="DK36" s="610"/>
      <c r="DL36" s="614">
        <v>1615434</v>
      </c>
      <c r="DM36" s="609"/>
      <c r="DN36" s="609"/>
      <c r="DO36" s="609"/>
      <c r="DP36" s="609"/>
      <c r="DQ36" s="609"/>
      <c r="DR36" s="609"/>
      <c r="DS36" s="609"/>
      <c r="DT36" s="609"/>
      <c r="DU36" s="609"/>
      <c r="DV36" s="610"/>
      <c r="DW36" s="611">
        <v>13.1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1498333</v>
      </c>
      <c r="S37" s="609"/>
      <c r="T37" s="609"/>
      <c r="U37" s="609"/>
      <c r="V37" s="609"/>
      <c r="W37" s="609"/>
      <c r="X37" s="609"/>
      <c r="Y37" s="610"/>
      <c r="Z37" s="646">
        <v>3.7</v>
      </c>
      <c r="AA37" s="646"/>
      <c r="AB37" s="646"/>
      <c r="AC37" s="646"/>
      <c r="AD37" s="647">
        <v>70006</v>
      </c>
      <c r="AE37" s="647"/>
      <c r="AF37" s="647"/>
      <c r="AG37" s="647"/>
      <c r="AH37" s="647"/>
      <c r="AI37" s="647"/>
      <c r="AJ37" s="647"/>
      <c r="AK37" s="647"/>
      <c r="AL37" s="611">
        <v>0.6</v>
      </c>
      <c r="AM37" s="612"/>
      <c r="AN37" s="612"/>
      <c r="AO37" s="648"/>
      <c r="AQ37" s="641" t="s">
        <v>319</v>
      </c>
      <c r="AR37" s="642"/>
      <c r="AS37" s="642"/>
      <c r="AT37" s="642"/>
      <c r="AU37" s="642"/>
      <c r="AV37" s="642"/>
      <c r="AW37" s="642"/>
      <c r="AX37" s="642"/>
      <c r="AY37" s="643"/>
      <c r="AZ37" s="608">
        <v>940000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49463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801721</v>
      </c>
      <c r="CS37" s="621"/>
      <c r="CT37" s="621"/>
      <c r="CU37" s="621"/>
      <c r="CV37" s="621"/>
      <c r="CW37" s="621"/>
      <c r="CX37" s="621"/>
      <c r="CY37" s="622"/>
      <c r="CZ37" s="611">
        <v>2.1</v>
      </c>
      <c r="DA37" s="623"/>
      <c r="DB37" s="623"/>
      <c r="DC37" s="624"/>
      <c r="DD37" s="614">
        <v>794263</v>
      </c>
      <c r="DE37" s="621"/>
      <c r="DF37" s="621"/>
      <c r="DG37" s="621"/>
      <c r="DH37" s="621"/>
      <c r="DI37" s="621"/>
      <c r="DJ37" s="621"/>
      <c r="DK37" s="622"/>
      <c r="DL37" s="614">
        <v>725817</v>
      </c>
      <c r="DM37" s="621"/>
      <c r="DN37" s="621"/>
      <c r="DO37" s="621"/>
      <c r="DP37" s="621"/>
      <c r="DQ37" s="621"/>
      <c r="DR37" s="621"/>
      <c r="DS37" s="621"/>
      <c r="DT37" s="621"/>
      <c r="DU37" s="621"/>
      <c r="DV37" s="622"/>
      <c r="DW37" s="611">
        <v>5.9</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1377244</v>
      </c>
      <c r="S38" s="609"/>
      <c r="T38" s="609"/>
      <c r="U38" s="609"/>
      <c r="V38" s="609"/>
      <c r="W38" s="609"/>
      <c r="X38" s="609"/>
      <c r="Y38" s="610"/>
      <c r="Z38" s="646">
        <v>3.4</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588724</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5717</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1813618</v>
      </c>
      <c r="CS38" s="609"/>
      <c r="CT38" s="609"/>
      <c r="CU38" s="609"/>
      <c r="CV38" s="609"/>
      <c r="CW38" s="609"/>
      <c r="CX38" s="609"/>
      <c r="CY38" s="610"/>
      <c r="CZ38" s="611">
        <v>4.7</v>
      </c>
      <c r="DA38" s="623"/>
      <c r="DB38" s="623"/>
      <c r="DC38" s="624"/>
      <c r="DD38" s="614">
        <v>1477555</v>
      </c>
      <c r="DE38" s="609"/>
      <c r="DF38" s="609"/>
      <c r="DG38" s="609"/>
      <c r="DH38" s="609"/>
      <c r="DI38" s="609"/>
      <c r="DJ38" s="609"/>
      <c r="DK38" s="610"/>
      <c r="DL38" s="614">
        <v>1413390</v>
      </c>
      <c r="DM38" s="609"/>
      <c r="DN38" s="609"/>
      <c r="DO38" s="609"/>
      <c r="DP38" s="609"/>
      <c r="DQ38" s="609"/>
      <c r="DR38" s="609"/>
      <c r="DS38" s="609"/>
      <c r="DT38" s="609"/>
      <c r="DU38" s="609"/>
      <c r="DV38" s="610"/>
      <c r="DW38" s="611">
        <v>11.5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128984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8521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7176944</v>
      </c>
      <c r="CS39" s="621"/>
      <c r="CT39" s="621"/>
      <c r="CU39" s="621"/>
      <c r="CV39" s="621"/>
      <c r="CW39" s="621"/>
      <c r="CX39" s="621"/>
      <c r="CY39" s="622"/>
      <c r="CZ39" s="611">
        <v>18.600000000000001</v>
      </c>
      <c r="DA39" s="623"/>
      <c r="DB39" s="623"/>
      <c r="DC39" s="624"/>
      <c r="DD39" s="614">
        <v>190541</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50844</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122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17100</v>
      </c>
      <c r="CS40" s="609"/>
      <c r="CT40" s="609"/>
      <c r="CU40" s="609"/>
      <c r="CV40" s="609"/>
      <c r="CW40" s="609"/>
      <c r="CX40" s="609"/>
      <c r="CY40" s="610"/>
      <c r="CZ40" s="611">
        <v>0</v>
      </c>
      <c r="DA40" s="623"/>
      <c r="DB40" s="623"/>
      <c r="DC40" s="624"/>
      <c r="DD40" s="614">
        <v>17100</v>
      </c>
      <c r="DE40" s="609"/>
      <c r="DF40" s="609"/>
      <c r="DG40" s="609"/>
      <c r="DH40" s="609"/>
      <c r="DI40" s="609"/>
      <c r="DJ40" s="609"/>
      <c r="DK40" s="610"/>
      <c r="DL40" s="614">
        <v>17100</v>
      </c>
      <c r="DM40" s="609"/>
      <c r="DN40" s="609"/>
      <c r="DO40" s="609"/>
      <c r="DP40" s="609"/>
      <c r="DQ40" s="609"/>
      <c r="DR40" s="609"/>
      <c r="DS40" s="609"/>
      <c r="DT40" s="609"/>
      <c r="DU40" s="609"/>
      <c r="DV40" s="610"/>
      <c r="DW40" s="611">
        <v>0.1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40937206</v>
      </c>
      <c r="S41" s="633"/>
      <c r="T41" s="633"/>
      <c r="U41" s="633"/>
      <c r="V41" s="633"/>
      <c r="W41" s="633"/>
      <c r="X41" s="633"/>
      <c r="Y41" s="636"/>
      <c r="Z41" s="637">
        <v>100</v>
      </c>
      <c r="AA41" s="637"/>
      <c r="AB41" s="637"/>
      <c r="AC41" s="637"/>
      <c r="AD41" s="638">
        <v>12285509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418318</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1395300</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383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3974895</v>
      </c>
      <c r="CS42" s="621"/>
      <c r="CT42" s="621"/>
      <c r="CU42" s="621"/>
      <c r="CV42" s="621"/>
      <c r="CW42" s="621"/>
      <c r="CX42" s="621"/>
      <c r="CY42" s="622"/>
      <c r="CZ42" s="611">
        <v>10.3</v>
      </c>
      <c r="DA42" s="623"/>
      <c r="DB42" s="623"/>
      <c r="DC42" s="624"/>
      <c r="DD42" s="614">
        <v>839283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92153</v>
      </c>
      <c r="CS43" s="621"/>
      <c r="CT43" s="621"/>
      <c r="CU43" s="621"/>
      <c r="CV43" s="621"/>
      <c r="CW43" s="621"/>
      <c r="CX43" s="621"/>
      <c r="CY43" s="622"/>
      <c r="CZ43" s="611">
        <v>0.2</v>
      </c>
      <c r="DA43" s="623"/>
      <c r="DB43" s="623"/>
      <c r="DC43" s="624"/>
      <c r="DD43" s="614">
        <v>85060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3974895</v>
      </c>
      <c r="CS44" s="609"/>
      <c r="CT44" s="609"/>
      <c r="CU44" s="609"/>
      <c r="CV44" s="609"/>
      <c r="CW44" s="609"/>
      <c r="CX44" s="609"/>
      <c r="CY44" s="610"/>
      <c r="CZ44" s="611">
        <v>10.3</v>
      </c>
      <c r="DA44" s="612"/>
      <c r="DB44" s="612"/>
      <c r="DC44" s="613"/>
      <c r="DD44" s="614">
        <v>839283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762676</v>
      </c>
      <c r="CS45" s="621"/>
      <c r="CT45" s="621"/>
      <c r="CU45" s="621"/>
      <c r="CV45" s="621"/>
      <c r="CW45" s="621"/>
      <c r="CX45" s="621"/>
      <c r="CY45" s="622"/>
      <c r="CZ45" s="611">
        <v>2</v>
      </c>
      <c r="DA45" s="623"/>
      <c r="DB45" s="623"/>
      <c r="DC45" s="624"/>
      <c r="DD45" s="614">
        <v>65928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3178668</v>
      </c>
      <c r="CS46" s="609"/>
      <c r="CT46" s="609"/>
      <c r="CU46" s="609"/>
      <c r="CV46" s="609"/>
      <c r="CW46" s="609"/>
      <c r="CX46" s="609"/>
      <c r="CY46" s="610"/>
      <c r="CZ46" s="611">
        <v>8.3000000000000007</v>
      </c>
      <c r="DA46" s="612"/>
      <c r="DB46" s="612"/>
      <c r="DC46" s="613"/>
      <c r="DD46" s="614">
        <v>769904</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38496122</v>
      </c>
      <c r="CS49" s="593"/>
      <c r="CT49" s="593"/>
      <c r="CU49" s="593"/>
      <c r="CV49" s="593"/>
      <c r="CW49" s="593"/>
      <c r="CX49" s="593"/>
      <c r="CY49" s="594"/>
      <c r="CZ49" s="595">
        <v>100</v>
      </c>
      <c r="DA49" s="596"/>
      <c r="DB49" s="596"/>
      <c r="DC49" s="597"/>
      <c r="DD49" s="598">
        <v>14437478</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w0TXs6araC30nsMufyEQyVacE+5YduhwaTtQMYaNFoiF+g3HUylDycoaNdlthKJck9FHNe4+6VbHFEMtczZZug==" saltValue="XcN+GJ2jGMeRAOa7TWTM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40933</v>
      </c>
      <c r="R7" s="1090"/>
      <c r="S7" s="1090"/>
      <c r="T7" s="1090"/>
      <c r="U7" s="1090"/>
      <c r="V7" s="1090">
        <v>38492</v>
      </c>
      <c r="W7" s="1090"/>
      <c r="X7" s="1090"/>
      <c r="Y7" s="1090"/>
      <c r="Z7" s="1090"/>
      <c r="AA7" s="1090">
        <v>2441</v>
      </c>
      <c r="AB7" s="1090"/>
      <c r="AC7" s="1090"/>
      <c r="AD7" s="1090"/>
      <c r="AE7" s="1091"/>
      <c r="AF7" s="1092">
        <v>850</v>
      </c>
      <c r="AG7" s="1093"/>
      <c r="AH7" s="1093"/>
      <c r="AI7" s="1093"/>
      <c r="AJ7" s="1094"/>
      <c r="AK7" s="1095">
        <v>5478</v>
      </c>
      <c r="AL7" s="1096"/>
      <c r="AM7" s="1096"/>
      <c r="AN7" s="1096"/>
      <c r="AO7" s="1096"/>
      <c r="AP7" s="1096">
        <v>17359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555</v>
      </c>
      <c r="BT7" s="1087"/>
      <c r="BU7" s="1087"/>
      <c r="BV7" s="1087"/>
      <c r="BW7" s="1087"/>
      <c r="BX7" s="1087"/>
      <c r="BY7" s="1087"/>
      <c r="BZ7" s="1087"/>
      <c r="CA7" s="1087"/>
      <c r="CB7" s="1087"/>
      <c r="CC7" s="1087"/>
      <c r="CD7" s="1087"/>
      <c r="CE7" s="1087"/>
      <c r="CF7" s="1087"/>
      <c r="CG7" s="1099"/>
      <c r="CH7" s="1083">
        <v>2</v>
      </c>
      <c r="CI7" s="1084"/>
      <c r="CJ7" s="1084"/>
      <c r="CK7" s="1084"/>
      <c r="CL7" s="1085"/>
      <c r="CM7" s="1083">
        <v>130</v>
      </c>
      <c r="CN7" s="1084"/>
      <c r="CO7" s="1084"/>
      <c r="CP7" s="1084"/>
      <c r="CQ7" s="1085"/>
      <c r="CR7" s="1083">
        <v>52</v>
      </c>
      <c r="CS7" s="1084"/>
      <c r="CT7" s="1084"/>
      <c r="CU7" s="1084"/>
      <c r="CV7" s="1085"/>
      <c r="CW7" s="1083">
        <v>11</v>
      </c>
      <c r="CX7" s="1084"/>
      <c r="CY7" s="1084"/>
      <c r="CZ7" s="1084"/>
      <c r="DA7" s="1085"/>
      <c r="DB7" s="1083" t="s">
        <v>584</v>
      </c>
      <c r="DC7" s="1084"/>
      <c r="DD7" s="1084"/>
      <c r="DE7" s="1084"/>
      <c r="DF7" s="1085"/>
      <c r="DG7" s="1083" t="s">
        <v>571</v>
      </c>
      <c r="DH7" s="1084"/>
      <c r="DI7" s="1084"/>
      <c r="DJ7" s="1084"/>
      <c r="DK7" s="1085"/>
      <c r="DL7" s="1083" t="s">
        <v>570</v>
      </c>
      <c r="DM7" s="1084"/>
      <c r="DN7" s="1084"/>
      <c r="DO7" s="1084"/>
      <c r="DP7" s="1085"/>
      <c r="DQ7" s="1083" t="s">
        <v>570</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207</v>
      </c>
      <c r="R8" s="1026"/>
      <c r="S8" s="1026"/>
      <c r="T8" s="1026"/>
      <c r="U8" s="1026"/>
      <c r="V8" s="1026">
        <v>207</v>
      </c>
      <c r="W8" s="1026"/>
      <c r="X8" s="1026"/>
      <c r="Y8" s="1026"/>
      <c r="Z8" s="1026"/>
      <c r="AA8" s="1026" t="s">
        <v>570</v>
      </c>
      <c r="AB8" s="1026"/>
      <c r="AC8" s="1026"/>
      <c r="AD8" s="1026"/>
      <c r="AE8" s="1027"/>
      <c r="AF8" s="1022" t="s">
        <v>121</v>
      </c>
      <c r="AG8" s="1023"/>
      <c r="AH8" s="1023"/>
      <c r="AI8" s="1023"/>
      <c r="AJ8" s="1024"/>
      <c r="AK8" s="1067" t="s">
        <v>570</v>
      </c>
      <c r="AL8" s="1068"/>
      <c r="AM8" s="1068"/>
      <c r="AN8" s="1068"/>
      <c r="AO8" s="1068"/>
      <c r="AP8" s="1068" t="s">
        <v>574</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556</v>
      </c>
      <c r="BT8" s="980"/>
      <c r="BU8" s="980"/>
      <c r="BV8" s="980"/>
      <c r="BW8" s="980"/>
      <c r="BX8" s="980"/>
      <c r="BY8" s="980"/>
      <c r="BZ8" s="980"/>
      <c r="CA8" s="980"/>
      <c r="CB8" s="980"/>
      <c r="CC8" s="980"/>
      <c r="CD8" s="980"/>
      <c r="CE8" s="980"/>
      <c r="CF8" s="980"/>
      <c r="CG8" s="1001"/>
      <c r="CH8" s="976">
        <v>18</v>
      </c>
      <c r="CI8" s="977"/>
      <c r="CJ8" s="977"/>
      <c r="CK8" s="977"/>
      <c r="CL8" s="978"/>
      <c r="CM8" s="976">
        <v>281</v>
      </c>
      <c r="CN8" s="977"/>
      <c r="CO8" s="977"/>
      <c r="CP8" s="977"/>
      <c r="CQ8" s="978"/>
      <c r="CR8" s="976">
        <v>24</v>
      </c>
      <c r="CS8" s="977"/>
      <c r="CT8" s="977"/>
      <c r="CU8" s="977"/>
      <c r="CV8" s="978"/>
      <c r="CW8" s="976" t="s">
        <v>570</v>
      </c>
      <c r="CX8" s="977"/>
      <c r="CY8" s="977"/>
      <c r="CZ8" s="977"/>
      <c r="DA8" s="978"/>
      <c r="DB8" s="976" t="s">
        <v>570</v>
      </c>
      <c r="DC8" s="977"/>
      <c r="DD8" s="977"/>
      <c r="DE8" s="977"/>
      <c r="DF8" s="978"/>
      <c r="DG8" s="976" t="s">
        <v>585</v>
      </c>
      <c r="DH8" s="977"/>
      <c r="DI8" s="977"/>
      <c r="DJ8" s="977"/>
      <c r="DK8" s="978"/>
      <c r="DL8" s="976" t="s">
        <v>585</v>
      </c>
      <c r="DM8" s="977"/>
      <c r="DN8" s="977"/>
      <c r="DO8" s="977"/>
      <c r="DP8" s="978"/>
      <c r="DQ8" s="976" t="s">
        <v>570</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t="s">
        <v>557</v>
      </c>
      <c r="BT9" s="980"/>
      <c r="BU9" s="980"/>
      <c r="BV9" s="980"/>
      <c r="BW9" s="980"/>
      <c r="BX9" s="980"/>
      <c r="BY9" s="980"/>
      <c r="BZ9" s="980"/>
      <c r="CA9" s="980"/>
      <c r="CB9" s="980"/>
      <c r="CC9" s="980"/>
      <c r="CD9" s="980"/>
      <c r="CE9" s="980"/>
      <c r="CF9" s="980"/>
      <c r="CG9" s="1001"/>
      <c r="CH9" s="976">
        <v>6</v>
      </c>
      <c r="CI9" s="977"/>
      <c r="CJ9" s="977"/>
      <c r="CK9" s="977"/>
      <c r="CL9" s="978"/>
      <c r="CM9" s="976">
        <v>55</v>
      </c>
      <c r="CN9" s="977"/>
      <c r="CO9" s="977"/>
      <c r="CP9" s="977"/>
      <c r="CQ9" s="978"/>
      <c r="CR9" s="976">
        <v>3</v>
      </c>
      <c r="CS9" s="977"/>
      <c r="CT9" s="977"/>
      <c r="CU9" s="977"/>
      <c r="CV9" s="978"/>
      <c r="CW9" s="976" t="s">
        <v>570</v>
      </c>
      <c r="CX9" s="977"/>
      <c r="CY9" s="977"/>
      <c r="CZ9" s="977"/>
      <c r="DA9" s="978"/>
      <c r="DB9" s="976" t="s">
        <v>570</v>
      </c>
      <c r="DC9" s="977"/>
      <c r="DD9" s="977"/>
      <c r="DE9" s="977"/>
      <c r="DF9" s="978"/>
      <c r="DG9" s="976" t="s">
        <v>585</v>
      </c>
      <c r="DH9" s="977"/>
      <c r="DI9" s="977"/>
      <c r="DJ9" s="977"/>
      <c r="DK9" s="978"/>
      <c r="DL9" s="976" t="s">
        <v>570</v>
      </c>
      <c r="DM9" s="977"/>
      <c r="DN9" s="977"/>
      <c r="DO9" s="977"/>
      <c r="DP9" s="978"/>
      <c r="DQ9" s="976" t="s">
        <v>570</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558</v>
      </c>
      <c r="BT10" s="980"/>
      <c r="BU10" s="980"/>
      <c r="BV10" s="980"/>
      <c r="BW10" s="980"/>
      <c r="BX10" s="980"/>
      <c r="BY10" s="980"/>
      <c r="BZ10" s="980"/>
      <c r="CA10" s="980"/>
      <c r="CB10" s="980"/>
      <c r="CC10" s="980"/>
      <c r="CD10" s="980"/>
      <c r="CE10" s="980"/>
      <c r="CF10" s="980"/>
      <c r="CG10" s="1001"/>
      <c r="CH10" s="976">
        <v>63</v>
      </c>
      <c r="CI10" s="977"/>
      <c r="CJ10" s="977"/>
      <c r="CK10" s="977"/>
      <c r="CL10" s="978"/>
      <c r="CM10" s="976">
        <v>49</v>
      </c>
      <c r="CN10" s="977"/>
      <c r="CO10" s="977"/>
      <c r="CP10" s="977"/>
      <c r="CQ10" s="978"/>
      <c r="CR10" s="976">
        <v>1</v>
      </c>
      <c r="CS10" s="977"/>
      <c r="CT10" s="977"/>
      <c r="CU10" s="977"/>
      <c r="CV10" s="978"/>
      <c r="CW10" s="976" t="s">
        <v>570</v>
      </c>
      <c r="CX10" s="977"/>
      <c r="CY10" s="977"/>
      <c r="CZ10" s="977"/>
      <c r="DA10" s="978"/>
      <c r="DB10" s="976" t="s">
        <v>585</v>
      </c>
      <c r="DC10" s="977"/>
      <c r="DD10" s="977"/>
      <c r="DE10" s="977"/>
      <c r="DF10" s="978"/>
      <c r="DG10" s="976" t="s">
        <v>585</v>
      </c>
      <c r="DH10" s="977"/>
      <c r="DI10" s="977"/>
      <c r="DJ10" s="977"/>
      <c r="DK10" s="978"/>
      <c r="DL10" s="976" t="s">
        <v>570</v>
      </c>
      <c r="DM10" s="977"/>
      <c r="DN10" s="977"/>
      <c r="DO10" s="977"/>
      <c r="DP10" s="978"/>
      <c r="DQ10" s="976" t="s">
        <v>585</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40976</v>
      </c>
      <c r="R23" s="1048"/>
      <c r="S23" s="1048"/>
      <c r="T23" s="1048"/>
      <c r="U23" s="1048"/>
      <c r="V23" s="1048">
        <v>38534</v>
      </c>
      <c r="W23" s="1048"/>
      <c r="X23" s="1048"/>
      <c r="Y23" s="1048"/>
      <c r="Z23" s="1048"/>
      <c r="AA23" s="1048">
        <v>2441</v>
      </c>
      <c r="AB23" s="1048"/>
      <c r="AC23" s="1048"/>
      <c r="AD23" s="1048"/>
      <c r="AE23" s="1055"/>
      <c r="AF23" s="1056">
        <v>850</v>
      </c>
      <c r="AG23" s="1048"/>
      <c r="AH23" s="1048"/>
      <c r="AI23" s="1048"/>
      <c r="AJ23" s="1057"/>
      <c r="AK23" s="1058"/>
      <c r="AL23" s="1059"/>
      <c r="AM23" s="1059"/>
      <c r="AN23" s="1059"/>
      <c r="AO23" s="1059"/>
      <c r="AP23" s="1048">
        <v>17359</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4853</v>
      </c>
      <c r="R28" s="1038"/>
      <c r="S28" s="1038"/>
      <c r="T28" s="1038"/>
      <c r="U28" s="1038"/>
      <c r="V28" s="1038">
        <v>4789</v>
      </c>
      <c r="W28" s="1038"/>
      <c r="X28" s="1038"/>
      <c r="Y28" s="1038"/>
      <c r="Z28" s="1038"/>
      <c r="AA28" s="1038">
        <v>63</v>
      </c>
      <c r="AB28" s="1038"/>
      <c r="AC28" s="1038"/>
      <c r="AD28" s="1038"/>
      <c r="AE28" s="1039"/>
      <c r="AF28" s="1040">
        <v>63</v>
      </c>
      <c r="AG28" s="1038"/>
      <c r="AH28" s="1038"/>
      <c r="AI28" s="1038"/>
      <c r="AJ28" s="1041"/>
      <c r="AK28" s="1029">
        <v>418</v>
      </c>
      <c r="AL28" s="1030"/>
      <c r="AM28" s="1030"/>
      <c r="AN28" s="1030"/>
      <c r="AO28" s="1030"/>
      <c r="AP28" s="1030" t="s">
        <v>570</v>
      </c>
      <c r="AQ28" s="1030"/>
      <c r="AR28" s="1030"/>
      <c r="AS28" s="1030"/>
      <c r="AT28" s="1030"/>
      <c r="AU28" s="1030" t="s">
        <v>572</v>
      </c>
      <c r="AV28" s="1030"/>
      <c r="AW28" s="1030"/>
      <c r="AX28" s="1030"/>
      <c r="AY28" s="1030"/>
      <c r="AZ28" s="1031" t="s">
        <v>570</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4568</v>
      </c>
      <c r="R29" s="1026"/>
      <c r="S29" s="1026"/>
      <c r="T29" s="1026"/>
      <c r="U29" s="1026"/>
      <c r="V29" s="1026">
        <v>4487</v>
      </c>
      <c r="W29" s="1026"/>
      <c r="X29" s="1026"/>
      <c r="Y29" s="1026"/>
      <c r="Z29" s="1026"/>
      <c r="AA29" s="1026">
        <v>81</v>
      </c>
      <c r="AB29" s="1026"/>
      <c r="AC29" s="1026"/>
      <c r="AD29" s="1026"/>
      <c r="AE29" s="1027"/>
      <c r="AF29" s="1022">
        <v>81</v>
      </c>
      <c r="AG29" s="1023"/>
      <c r="AH29" s="1023"/>
      <c r="AI29" s="1023"/>
      <c r="AJ29" s="1024"/>
      <c r="AK29" s="967">
        <v>676</v>
      </c>
      <c r="AL29" s="958"/>
      <c r="AM29" s="958"/>
      <c r="AN29" s="958"/>
      <c r="AO29" s="958"/>
      <c r="AP29" s="958" t="s">
        <v>572</v>
      </c>
      <c r="AQ29" s="958"/>
      <c r="AR29" s="958"/>
      <c r="AS29" s="958"/>
      <c r="AT29" s="958"/>
      <c r="AU29" s="958" t="s">
        <v>573</v>
      </c>
      <c r="AV29" s="958"/>
      <c r="AW29" s="958"/>
      <c r="AX29" s="958"/>
      <c r="AY29" s="958"/>
      <c r="AZ29" s="1028" t="s">
        <v>573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15</v>
      </c>
      <c r="R30" s="1026"/>
      <c r="S30" s="1026"/>
      <c r="T30" s="1026"/>
      <c r="U30" s="1026"/>
      <c r="V30" s="1026">
        <v>15</v>
      </c>
      <c r="W30" s="1026"/>
      <c r="X30" s="1026"/>
      <c r="Y30" s="1026"/>
      <c r="Z30" s="1026"/>
      <c r="AA30" s="1026" t="s">
        <v>570</v>
      </c>
      <c r="AB30" s="1026"/>
      <c r="AC30" s="1026"/>
      <c r="AD30" s="1026"/>
      <c r="AE30" s="1027"/>
      <c r="AF30" s="1022" t="s">
        <v>121</v>
      </c>
      <c r="AG30" s="1023"/>
      <c r="AH30" s="1023"/>
      <c r="AI30" s="1023"/>
      <c r="AJ30" s="1024"/>
      <c r="AK30" s="967">
        <v>9</v>
      </c>
      <c r="AL30" s="958"/>
      <c r="AM30" s="958"/>
      <c r="AN30" s="958"/>
      <c r="AO30" s="958"/>
      <c r="AP30" s="958" t="s">
        <v>570</v>
      </c>
      <c r="AQ30" s="958"/>
      <c r="AR30" s="958"/>
      <c r="AS30" s="958"/>
      <c r="AT30" s="958"/>
      <c r="AU30" s="958" t="s">
        <v>572</v>
      </c>
      <c r="AV30" s="958"/>
      <c r="AW30" s="958"/>
      <c r="AX30" s="958"/>
      <c r="AY30" s="958"/>
      <c r="AZ30" s="1028" t="s">
        <v>570</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1301</v>
      </c>
      <c r="R31" s="1026"/>
      <c r="S31" s="1026"/>
      <c r="T31" s="1026"/>
      <c r="U31" s="1026"/>
      <c r="V31" s="1026">
        <v>1301</v>
      </c>
      <c r="W31" s="1026"/>
      <c r="X31" s="1026"/>
      <c r="Y31" s="1026"/>
      <c r="Z31" s="1026"/>
      <c r="AA31" s="1026" t="s">
        <v>571</v>
      </c>
      <c r="AB31" s="1026"/>
      <c r="AC31" s="1026"/>
      <c r="AD31" s="1026"/>
      <c r="AE31" s="1027"/>
      <c r="AF31" s="1022" t="s">
        <v>121</v>
      </c>
      <c r="AG31" s="1023"/>
      <c r="AH31" s="1023"/>
      <c r="AI31" s="1023"/>
      <c r="AJ31" s="1024"/>
      <c r="AK31" s="967">
        <v>193</v>
      </c>
      <c r="AL31" s="958"/>
      <c r="AM31" s="958"/>
      <c r="AN31" s="958"/>
      <c r="AO31" s="958"/>
      <c r="AP31" s="958" t="s">
        <v>572</v>
      </c>
      <c r="AQ31" s="958"/>
      <c r="AR31" s="958"/>
      <c r="AS31" s="958"/>
      <c r="AT31" s="958"/>
      <c r="AU31" s="958" t="s">
        <v>574</v>
      </c>
      <c r="AV31" s="958"/>
      <c r="AW31" s="958"/>
      <c r="AX31" s="958"/>
      <c r="AY31" s="958"/>
      <c r="AZ31" s="1028" t="s">
        <v>571</v>
      </c>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796</v>
      </c>
      <c r="R32" s="1026"/>
      <c r="S32" s="1026"/>
      <c r="T32" s="1026"/>
      <c r="U32" s="1026"/>
      <c r="V32" s="1026">
        <v>725</v>
      </c>
      <c r="W32" s="1026"/>
      <c r="X32" s="1026"/>
      <c r="Y32" s="1026"/>
      <c r="Z32" s="1026"/>
      <c r="AA32" s="1026">
        <v>71</v>
      </c>
      <c r="AB32" s="1026"/>
      <c r="AC32" s="1026"/>
      <c r="AD32" s="1026"/>
      <c r="AE32" s="1027"/>
      <c r="AF32" s="1022">
        <v>822</v>
      </c>
      <c r="AG32" s="1023"/>
      <c r="AH32" s="1023"/>
      <c r="AI32" s="1023"/>
      <c r="AJ32" s="1024"/>
      <c r="AK32" s="967">
        <v>129</v>
      </c>
      <c r="AL32" s="958"/>
      <c r="AM32" s="958"/>
      <c r="AN32" s="958"/>
      <c r="AO32" s="958"/>
      <c r="AP32" s="958">
        <v>3441</v>
      </c>
      <c r="AQ32" s="958"/>
      <c r="AR32" s="958"/>
      <c r="AS32" s="958"/>
      <c r="AT32" s="958"/>
      <c r="AU32" s="958">
        <v>1579</v>
      </c>
      <c r="AV32" s="958"/>
      <c r="AW32" s="958"/>
      <c r="AX32" s="958"/>
      <c r="AY32" s="958"/>
      <c r="AZ32" s="1028" t="s">
        <v>571</v>
      </c>
      <c r="BA32" s="1028"/>
      <c r="BB32" s="1028"/>
      <c r="BC32" s="1028"/>
      <c r="BD32" s="1028"/>
      <c r="BE32" s="959" t="s">
        <v>394</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v>8376</v>
      </c>
      <c r="R33" s="1026"/>
      <c r="S33" s="1026"/>
      <c r="T33" s="1026"/>
      <c r="U33" s="1026"/>
      <c r="V33" s="1026">
        <v>8592</v>
      </c>
      <c r="W33" s="1026"/>
      <c r="X33" s="1026"/>
      <c r="Y33" s="1026"/>
      <c r="Z33" s="1026"/>
      <c r="AA33" s="1026">
        <v>-216</v>
      </c>
      <c r="AB33" s="1026"/>
      <c r="AC33" s="1026"/>
      <c r="AD33" s="1026"/>
      <c r="AE33" s="1027"/>
      <c r="AF33" s="1022">
        <v>1651</v>
      </c>
      <c r="AG33" s="1023"/>
      <c r="AH33" s="1023"/>
      <c r="AI33" s="1023"/>
      <c r="AJ33" s="1024"/>
      <c r="AK33" s="967">
        <v>940</v>
      </c>
      <c r="AL33" s="958"/>
      <c r="AM33" s="958"/>
      <c r="AN33" s="958"/>
      <c r="AO33" s="958"/>
      <c r="AP33" s="958">
        <v>3258</v>
      </c>
      <c r="AQ33" s="958"/>
      <c r="AR33" s="958"/>
      <c r="AS33" s="958"/>
      <c r="AT33" s="958"/>
      <c r="AU33" s="958">
        <v>2238</v>
      </c>
      <c r="AV33" s="958"/>
      <c r="AW33" s="958"/>
      <c r="AX33" s="958"/>
      <c r="AY33" s="958"/>
      <c r="AZ33" s="1028" t="s">
        <v>574</v>
      </c>
      <c r="BA33" s="1028"/>
      <c r="BB33" s="1028"/>
      <c r="BC33" s="1028"/>
      <c r="BD33" s="1028"/>
      <c r="BE33" s="959" t="s">
        <v>394</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396</v>
      </c>
      <c r="C34" s="1018"/>
      <c r="D34" s="1018"/>
      <c r="E34" s="1018"/>
      <c r="F34" s="1018"/>
      <c r="G34" s="1018"/>
      <c r="H34" s="1018"/>
      <c r="I34" s="1018"/>
      <c r="J34" s="1018"/>
      <c r="K34" s="1018"/>
      <c r="L34" s="1018"/>
      <c r="M34" s="1018"/>
      <c r="N34" s="1018"/>
      <c r="O34" s="1018"/>
      <c r="P34" s="1019"/>
      <c r="Q34" s="1025">
        <v>806</v>
      </c>
      <c r="R34" s="1026"/>
      <c r="S34" s="1026"/>
      <c r="T34" s="1026"/>
      <c r="U34" s="1026"/>
      <c r="V34" s="1026">
        <v>806</v>
      </c>
      <c r="W34" s="1026"/>
      <c r="X34" s="1026"/>
      <c r="Y34" s="1026"/>
      <c r="Z34" s="1026"/>
      <c r="AA34" s="1026">
        <v>0</v>
      </c>
      <c r="AB34" s="1026"/>
      <c r="AC34" s="1026"/>
      <c r="AD34" s="1026"/>
      <c r="AE34" s="1027"/>
      <c r="AF34" s="1022">
        <v>479</v>
      </c>
      <c r="AG34" s="1023"/>
      <c r="AH34" s="1023"/>
      <c r="AI34" s="1023"/>
      <c r="AJ34" s="1024"/>
      <c r="AK34" s="967">
        <v>589</v>
      </c>
      <c r="AL34" s="958"/>
      <c r="AM34" s="958"/>
      <c r="AN34" s="958"/>
      <c r="AO34" s="958"/>
      <c r="AP34" s="958">
        <v>4224</v>
      </c>
      <c r="AQ34" s="958"/>
      <c r="AR34" s="958"/>
      <c r="AS34" s="958"/>
      <c r="AT34" s="958"/>
      <c r="AU34" s="958">
        <v>3991</v>
      </c>
      <c r="AV34" s="958"/>
      <c r="AW34" s="958"/>
      <c r="AX34" s="958"/>
      <c r="AY34" s="958"/>
      <c r="AZ34" s="1028" t="s">
        <v>570</v>
      </c>
      <c r="BA34" s="1028"/>
      <c r="BB34" s="1028"/>
      <c r="BC34" s="1028"/>
      <c r="BD34" s="1028"/>
      <c r="BE34" s="959" t="s">
        <v>394</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3096</v>
      </c>
      <c r="AG63" s="946"/>
      <c r="AH63" s="946"/>
      <c r="AI63" s="946"/>
      <c r="AJ63" s="1009"/>
      <c r="AK63" s="1010"/>
      <c r="AL63" s="950"/>
      <c r="AM63" s="950"/>
      <c r="AN63" s="950"/>
      <c r="AO63" s="950"/>
      <c r="AP63" s="946">
        <v>10923</v>
      </c>
      <c r="AQ63" s="946"/>
      <c r="AR63" s="946"/>
      <c r="AS63" s="946"/>
      <c r="AT63" s="946"/>
      <c r="AU63" s="946">
        <v>7808</v>
      </c>
      <c r="AV63" s="946"/>
      <c r="AW63" s="946"/>
      <c r="AX63" s="946"/>
      <c r="AY63" s="946"/>
      <c r="AZ63" s="1004"/>
      <c r="BA63" s="1004"/>
      <c r="BB63" s="1004"/>
      <c r="BC63" s="1004"/>
      <c r="BD63" s="1004"/>
      <c r="BE63" s="947"/>
      <c r="BF63" s="947"/>
      <c r="BG63" s="947"/>
      <c r="BH63" s="947"/>
      <c r="BI63" s="948"/>
      <c r="BJ63" s="1005" t="s">
        <v>121</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559</v>
      </c>
      <c r="C68" s="973"/>
      <c r="D68" s="973"/>
      <c r="E68" s="973"/>
      <c r="F68" s="973"/>
      <c r="G68" s="973"/>
      <c r="H68" s="973"/>
      <c r="I68" s="973"/>
      <c r="J68" s="973"/>
      <c r="K68" s="973"/>
      <c r="L68" s="973"/>
      <c r="M68" s="973"/>
      <c r="N68" s="973"/>
      <c r="O68" s="973"/>
      <c r="P68" s="974"/>
      <c r="Q68" s="975">
        <v>1923</v>
      </c>
      <c r="R68" s="969"/>
      <c r="S68" s="969"/>
      <c r="T68" s="969"/>
      <c r="U68" s="969"/>
      <c r="V68" s="969">
        <v>1923</v>
      </c>
      <c r="W68" s="969"/>
      <c r="X68" s="969"/>
      <c r="Y68" s="969"/>
      <c r="Z68" s="969"/>
      <c r="AA68" s="969">
        <v>0</v>
      </c>
      <c r="AB68" s="969"/>
      <c r="AC68" s="969"/>
      <c r="AD68" s="969"/>
      <c r="AE68" s="969"/>
      <c r="AF68" s="969">
        <v>0</v>
      </c>
      <c r="AG68" s="969"/>
      <c r="AH68" s="969"/>
      <c r="AI68" s="969"/>
      <c r="AJ68" s="969"/>
      <c r="AK68" s="969" t="s">
        <v>570</v>
      </c>
      <c r="AL68" s="969"/>
      <c r="AM68" s="969"/>
      <c r="AN68" s="969"/>
      <c r="AO68" s="969"/>
      <c r="AP68" s="969">
        <v>662</v>
      </c>
      <c r="AQ68" s="969"/>
      <c r="AR68" s="969"/>
      <c r="AS68" s="969"/>
      <c r="AT68" s="969"/>
      <c r="AU68" s="969">
        <v>90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560</v>
      </c>
      <c r="C69" s="962"/>
      <c r="D69" s="962"/>
      <c r="E69" s="962"/>
      <c r="F69" s="962"/>
      <c r="G69" s="962"/>
      <c r="H69" s="962"/>
      <c r="I69" s="962"/>
      <c r="J69" s="962"/>
      <c r="K69" s="962"/>
      <c r="L69" s="962"/>
      <c r="M69" s="962"/>
      <c r="N69" s="962"/>
      <c r="O69" s="962"/>
      <c r="P69" s="963"/>
      <c r="Q69" s="964">
        <v>100</v>
      </c>
      <c r="R69" s="958"/>
      <c r="S69" s="958"/>
      <c r="T69" s="958"/>
      <c r="U69" s="958"/>
      <c r="V69" s="958">
        <v>98</v>
      </c>
      <c r="W69" s="958"/>
      <c r="X69" s="958"/>
      <c r="Y69" s="958"/>
      <c r="Z69" s="958"/>
      <c r="AA69" s="958">
        <v>2</v>
      </c>
      <c r="AB69" s="958"/>
      <c r="AC69" s="958"/>
      <c r="AD69" s="958"/>
      <c r="AE69" s="958"/>
      <c r="AF69" s="958">
        <v>2</v>
      </c>
      <c r="AG69" s="958"/>
      <c r="AH69" s="958"/>
      <c r="AI69" s="958"/>
      <c r="AJ69" s="958"/>
      <c r="AK69" s="958" t="s">
        <v>575</v>
      </c>
      <c r="AL69" s="958"/>
      <c r="AM69" s="958"/>
      <c r="AN69" s="958"/>
      <c r="AO69" s="958"/>
      <c r="AP69" s="958" t="s">
        <v>570</v>
      </c>
      <c r="AQ69" s="958"/>
      <c r="AR69" s="958"/>
      <c r="AS69" s="958"/>
      <c r="AT69" s="958"/>
      <c r="AU69" s="958" t="s">
        <v>582</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561</v>
      </c>
      <c r="C70" s="962"/>
      <c r="D70" s="962"/>
      <c r="E70" s="962"/>
      <c r="F70" s="962"/>
      <c r="G70" s="962"/>
      <c r="H70" s="962"/>
      <c r="I70" s="962"/>
      <c r="J70" s="962"/>
      <c r="K70" s="962"/>
      <c r="L70" s="962"/>
      <c r="M70" s="962"/>
      <c r="N70" s="962"/>
      <c r="O70" s="962"/>
      <c r="P70" s="963"/>
      <c r="Q70" s="964">
        <v>2539</v>
      </c>
      <c r="R70" s="958"/>
      <c r="S70" s="958"/>
      <c r="T70" s="958"/>
      <c r="U70" s="958"/>
      <c r="V70" s="958">
        <v>2407</v>
      </c>
      <c r="W70" s="958"/>
      <c r="X70" s="958"/>
      <c r="Y70" s="958"/>
      <c r="Z70" s="958"/>
      <c r="AA70" s="958">
        <v>133</v>
      </c>
      <c r="AB70" s="958"/>
      <c r="AC70" s="958"/>
      <c r="AD70" s="958"/>
      <c r="AE70" s="958"/>
      <c r="AF70" s="958">
        <v>131</v>
      </c>
      <c r="AG70" s="958"/>
      <c r="AH70" s="958"/>
      <c r="AI70" s="958"/>
      <c r="AJ70" s="958"/>
      <c r="AK70" s="958" t="s">
        <v>570</v>
      </c>
      <c r="AL70" s="958"/>
      <c r="AM70" s="958"/>
      <c r="AN70" s="958"/>
      <c r="AO70" s="958"/>
      <c r="AP70" s="958" t="s">
        <v>576</v>
      </c>
      <c r="AQ70" s="958"/>
      <c r="AR70" s="958"/>
      <c r="AS70" s="958"/>
      <c r="AT70" s="958"/>
      <c r="AU70" s="958" t="s">
        <v>577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562</v>
      </c>
      <c r="C71" s="962"/>
      <c r="D71" s="962"/>
      <c r="E71" s="962"/>
      <c r="F71" s="962"/>
      <c r="G71" s="962"/>
      <c r="H71" s="962"/>
      <c r="I71" s="962"/>
      <c r="J71" s="962"/>
      <c r="K71" s="962"/>
      <c r="L71" s="962"/>
      <c r="M71" s="962"/>
      <c r="N71" s="962"/>
      <c r="O71" s="962"/>
      <c r="P71" s="963"/>
      <c r="Q71" s="964">
        <v>4828</v>
      </c>
      <c r="R71" s="958"/>
      <c r="S71" s="958"/>
      <c r="T71" s="958"/>
      <c r="U71" s="958"/>
      <c r="V71" s="958">
        <v>4774</v>
      </c>
      <c r="W71" s="958"/>
      <c r="X71" s="958"/>
      <c r="Y71" s="958"/>
      <c r="Z71" s="958"/>
      <c r="AA71" s="958">
        <v>55</v>
      </c>
      <c r="AB71" s="958"/>
      <c r="AC71" s="958"/>
      <c r="AD71" s="958"/>
      <c r="AE71" s="958"/>
      <c r="AF71" s="958">
        <v>55</v>
      </c>
      <c r="AG71" s="958"/>
      <c r="AH71" s="958"/>
      <c r="AI71" s="958"/>
      <c r="AJ71" s="958"/>
      <c r="AK71" s="958">
        <v>68</v>
      </c>
      <c r="AL71" s="958"/>
      <c r="AM71" s="958"/>
      <c r="AN71" s="958"/>
      <c r="AO71" s="958"/>
      <c r="AP71" s="958" t="s">
        <v>578</v>
      </c>
      <c r="AQ71" s="958"/>
      <c r="AR71" s="958"/>
      <c r="AS71" s="958"/>
      <c r="AT71" s="958"/>
      <c r="AU71" s="958" t="s">
        <v>570</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563</v>
      </c>
      <c r="C72" s="962"/>
      <c r="D72" s="962"/>
      <c r="E72" s="962"/>
      <c r="F72" s="962"/>
      <c r="G72" s="962"/>
      <c r="H72" s="962"/>
      <c r="I72" s="962"/>
      <c r="J72" s="962"/>
      <c r="K72" s="962"/>
      <c r="L72" s="962"/>
      <c r="M72" s="962"/>
      <c r="N72" s="962"/>
      <c r="O72" s="962"/>
      <c r="P72" s="963"/>
      <c r="Q72" s="964">
        <v>902</v>
      </c>
      <c r="R72" s="958"/>
      <c r="S72" s="958"/>
      <c r="T72" s="958"/>
      <c r="U72" s="958"/>
      <c r="V72" s="958">
        <v>898</v>
      </c>
      <c r="W72" s="958"/>
      <c r="X72" s="958"/>
      <c r="Y72" s="958"/>
      <c r="Z72" s="958"/>
      <c r="AA72" s="958">
        <v>4</v>
      </c>
      <c r="AB72" s="958"/>
      <c r="AC72" s="958"/>
      <c r="AD72" s="958"/>
      <c r="AE72" s="958"/>
      <c r="AF72" s="958">
        <v>4</v>
      </c>
      <c r="AG72" s="958"/>
      <c r="AH72" s="958"/>
      <c r="AI72" s="958"/>
      <c r="AJ72" s="958"/>
      <c r="AK72" s="958">
        <v>9</v>
      </c>
      <c r="AL72" s="958"/>
      <c r="AM72" s="958"/>
      <c r="AN72" s="958"/>
      <c r="AO72" s="958"/>
      <c r="AP72" s="958" t="s">
        <v>579</v>
      </c>
      <c r="AQ72" s="958"/>
      <c r="AR72" s="958"/>
      <c r="AS72" s="958"/>
      <c r="AT72" s="958"/>
      <c r="AU72" s="958" t="s">
        <v>570</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564</v>
      </c>
      <c r="C73" s="962"/>
      <c r="D73" s="962"/>
      <c r="E73" s="962"/>
      <c r="F73" s="962"/>
      <c r="G73" s="962"/>
      <c r="H73" s="962"/>
      <c r="I73" s="962"/>
      <c r="J73" s="962"/>
      <c r="K73" s="962"/>
      <c r="L73" s="962"/>
      <c r="M73" s="962"/>
      <c r="N73" s="962"/>
      <c r="O73" s="962"/>
      <c r="P73" s="963"/>
      <c r="Q73" s="964">
        <v>521</v>
      </c>
      <c r="R73" s="958"/>
      <c r="S73" s="958"/>
      <c r="T73" s="958"/>
      <c r="U73" s="958"/>
      <c r="V73" s="958">
        <v>491</v>
      </c>
      <c r="W73" s="958"/>
      <c r="X73" s="958"/>
      <c r="Y73" s="958"/>
      <c r="Z73" s="958"/>
      <c r="AA73" s="958">
        <v>29</v>
      </c>
      <c r="AB73" s="958"/>
      <c r="AC73" s="958"/>
      <c r="AD73" s="958"/>
      <c r="AE73" s="958"/>
      <c r="AF73" s="958">
        <v>29</v>
      </c>
      <c r="AG73" s="958"/>
      <c r="AH73" s="958"/>
      <c r="AI73" s="958"/>
      <c r="AJ73" s="958"/>
      <c r="AK73" s="958" t="s">
        <v>570</v>
      </c>
      <c r="AL73" s="958"/>
      <c r="AM73" s="958"/>
      <c r="AN73" s="958"/>
      <c r="AO73" s="958"/>
      <c r="AP73" s="958">
        <v>2877</v>
      </c>
      <c r="AQ73" s="958"/>
      <c r="AR73" s="958"/>
      <c r="AS73" s="958"/>
      <c r="AT73" s="958"/>
      <c r="AU73" s="958">
        <v>175</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565</v>
      </c>
      <c r="C74" s="962"/>
      <c r="D74" s="962"/>
      <c r="E74" s="962"/>
      <c r="F74" s="962"/>
      <c r="G74" s="962"/>
      <c r="H74" s="962"/>
      <c r="I74" s="962"/>
      <c r="J74" s="962"/>
      <c r="K74" s="962"/>
      <c r="L74" s="962"/>
      <c r="M74" s="962"/>
      <c r="N74" s="962"/>
      <c r="O74" s="962"/>
      <c r="P74" s="963"/>
      <c r="Q74" s="964">
        <v>14</v>
      </c>
      <c r="R74" s="958"/>
      <c r="S74" s="958"/>
      <c r="T74" s="958"/>
      <c r="U74" s="958"/>
      <c r="V74" s="958">
        <v>14</v>
      </c>
      <c r="W74" s="958"/>
      <c r="X74" s="958"/>
      <c r="Y74" s="958"/>
      <c r="Z74" s="958"/>
      <c r="AA74" s="958">
        <v>0</v>
      </c>
      <c r="AB74" s="958"/>
      <c r="AC74" s="958"/>
      <c r="AD74" s="958"/>
      <c r="AE74" s="958"/>
      <c r="AF74" s="958">
        <v>0</v>
      </c>
      <c r="AG74" s="958"/>
      <c r="AH74" s="958"/>
      <c r="AI74" s="958"/>
      <c r="AJ74" s="958"/>
      <c r="AK74" s="958">
        <v>0</v>
      </c>
      <c r="AL74" s="958"/>
      <c r="AM74" s="958"/>
      <c r="AN74" s="958"/>
      <c r="AO74" s="958"/>
      <c r="AP74" s="958" t="s">
        <v>580</v>
      </c>
      <c r="AQ74" s="958"/>
      <c r="AR74" s="958"/>
      <c r="AS74" s="958"/>
      <c r="AT74" s="958"/>
      <c r="AU74" s="958" t="s">
        <v>581</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566</v>
      </c>
      <c r="C75" s="962"/>
      <c r="D75" s="962"/>
      <c r="E75" s="962"/>
      <c r="F75" s="962"/>
      <c r="G75" s="962"/>
      <c r="H75" s="962"/>
      <c r="I75" s="962"/>
      <c r="J75" s="962"/>
      <c r="K75" s="962"/>
      <c r="L75" s="962"/>
      <c r="M75" s="962"/>
      <c r="N75" s="962"/>
      <c r="O75" s="962"/>
      <c r="P75" s="963"/>
      <c r="Q75" s="965">
        <v>54</v>
      </c>
      <c r="R75" s="966"/>
      <c r="S75" s="966"/>
      <c r="T75" s="966"/>
      <c r="U75" s="967"/>
      <c r="V75" s="968">
        <v>54</v>
      </c>
      <c r="W75" s="966"/>
      <c r="X75" s="966"/>
      <c r="Y75" s="966"/>
      <c r="Z75" s="967"/>
      <c r="AA75" s="968">
        <v>0</v>
      </c>
      <c r="AB75" s="966"/>
      <c r="AC75" s="966"/>
      <c r="AD75" s="966"/>
      <c r="AE75" s="967"/>
      <c r="AF75" s="968">
        <v>0</v>
      </c>
      <c r="AG75" s="966"/>
      <c r="AH75" s="966"/>
      <c r="AI75" s="966"/>
      <c r="AJ75" s="967"/>
      <c r="AK75" s="968" t="s">
        <v>570</v>
      </c>
      <c r="AL75" s="966"/>
      <c r="AM75" s="966"/>
      <c r="AN75" s="966"/>
      <c r="AO75" s="967"/>
      <c r="AP75" s="968" t="s">
        <v>570</v>
      </c>
      <c r="AQ75" s="966"/>
      <c r="AR75" s="966"/>
      <c r="AS75" s="966"/>
      <c r="AT75" s="967"/>
      <c r="AU75" s="968" t="s">
        <v>570</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t="s">
        <v>567</v>
      </c>
      <c r="C76" s="962"/>
      <c r="D76" s="962"/>
      <c r="E76" s="962"/>
      <c r="F76" s="962"/>
      <c r="G76" s="962"/>
      <c r="H76" s="962"/>
      <c r="I76" s="962"/>
      <c r="J76" s="962"/>
      <c r="K76" s="962"/>
      <c r="L76" s="962"/>
      <c r="M76" s="962"/>
      <c r="N76" s="962"/>
      <c r="O76" s="962"/>
      <c r="P76" s="963"/>
      <c r="Q76" s="965">
        <v>726</v>
      </c>
      <c r="R76" s="966"/>
      <c r="S76" s="966"/>
      <c r="T76" s="966"/>
      <c r="U76" s="967"/>
      <c r="V76" s="968">
        <v>692</v>
      </c>
      <c r="W76" s="966"/>
      <c r="X76" s="966"/>
      <c r="Y76" s="966"/>
      <c r="Z76" s="967"/>
      <c r="AA76" s="968">
        <v>34</v>
      </c>
      <c r="AB76" s="966"/>
      <c r="AC76" s="966"/>
      <c r="AD76" s="966"/>
      <c r="AE76" s="967"/>
      <c r="AF76" s="968">
        <v>34</v>
      </c>
      <c r="AG76" s="966"/>
      <c r="AH76" s="966"/>
      <c r="AI76" s="966"/>
      <c r="AJ76" s="967"/>
      <c r="AK76" s="968" t="s">
        <v>571</v>
      </c>
      <c r="AL76" s="966"/>
      <c r="AM76" s="966"/>
      <c r="AN76" s="966"/>
      <c r="AO76" s="967"/>
      <c r="AP76" s="968" t="s">
        <v>571</v>
      </c>
      <c r="AQ76" s="966"/>
      <c r="AR76" s="966"/>
      <c r="AS76" s="966"/>
      <c r="AT76" s="967"/>
      <c r="AU76" s="968" t="s">
        <v>570</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t="s">
        <v>568</v>
      </c>
      <c r="C77" s="962"/>
      <c r="D77" s="962"/>
      <c r="E77" s="962"/>
      <c r="F77" s="962"/>
      <c r="G77" s="962"/>
      <c r="H77" s="962"/>
      <c r="I77" s="962"/>
      <c r="J77" s="962"/>
      <c r="K77" s="962"/>
      <c r="L77" s="962"/>
      <c r="M77" s="962"/>
      <c r="N77" s="962"/>
      <c r="O77" s="962"/>
      <c r="P77" s="963"/>
      <c r="Q77" s="965">
        <v>120217</v>
      </c>
      <c r="R77" s="966"/>
      <c r="S77" s="966"/>
      <c r="T77" s="966"/>
      <c r="U77" s="967"/>
      <c r="V77" s="968">
        <v>117534</v>
      </c>
      <c r="W77" s="966"/>
      <c r="X77" s="966"/>
      <c r="Y77" s="966"/>
      <c r="Z77" s="967"/>
      <c r="AA77" s="968">
        <v>2683</v>
      </c>
      <c r="AB77" s="966"/>
      <c r="AC77" s="966"/>
      <c r="AD77" s="966"/>
      <c r="AE77" s="967"/>
      <c r="AF77" s="968">
        <v>2683</v>
      </c>
      <c r="AG77" s="966"/>
      <c r="AH77" s="966"/>
      <c r="AI77" s="966"/>
      <c r="AJ77" s="967"/>
      <c r="AK77" s="968">
        <v>452</v>
      </c>
      <c r="AL77" s="966"/>
      <c r="AM77" s="966"/>
      <c r="AN77" s="966"/>
      <c r="AO77" s="967"/>
      <c r="AP77" s="968" t="s">
        <v>571</v>
      </c>
      <c r="AQ77" s="966"/>
      <c r="AR77" s="966"/>
      <c r="AS77" s="966"/>
      <c r="AT77" s="967"/>
      <c r="AU77" s="968" t="s">
        <v>578</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t="s">
        <v>569</v>
      </c>
      <c r="C78" s="962"/>
      <c r="D78" s="962"/>
      <c r="E78" s="962"/>
      <c r="F78" s="962"/>
      <c r="G78" s="962"/>
      <c r="H78" s="962"/>
      <c r="I78" s="962"/>
      <c r="J78" s="962"/>
      <c r="K78" s="962"/>
      <c r="L78" s="962"/>
      <c r="M78" s="962"/>
      <c r="N78" s="962"/>
      <c r="O78" s="962"/>
      <c r="P78" s="963"/>
      <c r="Q78" s="964">
        <v>750</v>
      </c>
      <c r="R78" s="958"/>
      <c r="S78" s="958"/>
      <c r="T78" s="958"/>
      <c r="U78" s="958"/>
      <c r="V78" s="958">
        <v>652</v>
      </c>
      <c r="W78" s="958"/>
      <c r="X78" s="958"/>
      <c r="Y78" s="958"/>
      <c r="Z78" s="958"/>
      <c r="AA78" s="958">
        <v>99</v>
      </c>
      <c r="AB78" s="958"/>
      <c r="AC78" s="958"/>
      <c r="AD78" s="958"/>
      <c r="AE78" s="958"/>
      <c r="AF78" s="958">
        <v>34</v>
      </c>
      <c r="AG78" s="958"/>
      <c r="AH78" s="958"/>
      <c r="AI78" s="958"/>
      <c r="AJ78" s="958"/>
      <c r="AK78" s="958" t="s">
        <v>583</v>
      </c>
      <c r="AL78" s="958"/>
      <c r="AM78" s="958"/>
      <c r="AN78" s="958"/>
      <c r="AO78" s="958"/>
      <c r="AP78" s="958">
        <v>572</v>
      </c>
      <c r="AQ78" s="958"/>
      <c r="AR78" s="958"/>
      <c r="AS78" s="958"/>
      <c r="AT78" s="958"/>
      <c r="AU78" s="958">
        <v>139</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2972</v>
      </c>
      <c r="AG88" s="946"/>
      <c r="AH88" s="946"/>
      <c r="AI88" s="946"/>
      <c r="AJ88" s="946"/>
      <c r="AK88" s="950"/>
      <c r="AL88" s="950"/>
      <c r="AM88" s="950"/>
      <c r="AN88" s="950"/>
      <c r="AO88" s="950"/>
      <c r="AP88" s="946">
        <v>4111</v>
      </c>
      <c r="AQ88" s="946"/>
      <c r="AR88" s="946"/>
      <c r="AS88" s="946"/>
      <c r="AT88" s="946"/>
      <c r="AU88" s="946">
        <v>404</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80</v>
      </c>
      <c r="CS102" s="940"/>
      <c r="CT102" s="940"/>
      <c r="CU102" s="940"/>
      <c r="CV102" s="941"/>
      <c r="CW102" s="939">
        <v>11</v>
      </c>
      <c r="CX102" s="940"/>
      <c r="CY102" s="940"/>
      <c r="CZ102" s="940"/>
      <c r="DA102" s="941"/>
      <c r="DB102" s="939" t="s">
        <v>570</v>
      </c>
      <c r="DC102" s="940"/>
      <c r="DD102" s="940"/>
      <c r="DE102" s="940"/>
      <c r="DF102" s="941"/>
      <c r="DG102" s="939" t="s">
        <v>570</v>
      </c>
      <c r="DH102" s="940"/>
      <c r="DI102" s="940"/>
      <c r="DJ102" s="940"/>
      <c r="DK102" s="941"/>
      <c r="DL102" s="939" t="s">
        <v>570</v>
      </c>
      <c r="DM102" s="940"/>
      <c r="DN102" s="940"/>
      <c r="DO102" s="940"/>
      <c r="DP102" s="941"/>
      <c r="DQ102" s="939" t="s">
        <v>570</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1586768</v>
      </c>
      <c r="AB110" s="876"/>
      <c r="AC110" s="876"/>
      <c r="AD110" s="876"/>
      <c r="AE110" s="877"/>
      <c r="AF110" s="878">
        <v>1620501</v>
      </c>
      <c r="AG110" s="876"/>
      <c r="AH110" s="876"/>
      <c r="AI110" s="876"/>
      <c r="AJ110" s="877"/>
      <c r="AK110" s="878">
        <v>1643572</v>
      </c>
      <c r="AL110" s="876"/>
      <c r="AM110" s="876"/>
      <c r="AN110" s="876"/>
      <c r="AO110" s="877"/>
      <c r="AP110" s="879">
        <v>15.5</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17421469</v>
      </c>
      <c r="BR110" s="829"/>
      <c r="BS110" s="829"/>
      <c r="BT110" s="829"/>
      <c r="BU110" s="829"/>
      <c r="BV110" s="829">
        <v>17559776</v>
      </c>
      <c r="BW110" s="829"/>
      <c r="BX110" s="829"/>
      <c r="BY110" s="829"/>
      <c r="BZ110" s="829"/>
      <c r="CA110" s="829">
        <v>17359282</v>
      </c>
      <c r="CB110" s="829"/>
      <c r="CC110" s="829"/>
      <c r="CD110" s="829"/>
      <c r="CE110" s="829"/>
      <c r="CF110" s="853">
        <v>163.5</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7924499</v>
      </c>
      <c r="BR112" s="804"/>
      <c r="BS112" s="804"/>
      <c r="BT112" s="804"/>
      <c r="BU112" s="804"/>
      <c r="BV112" s="804">
        <v>7754393</v>
      </c>
      <c r="BW112" s="804"/>
      <c r="BX112" s="804"/>
      <c r="BY112" s="804"/>
      <c r="BZ112" s="804"/>
      <c r="CA112" s="804">
        <v>7809083</v>
      </c>
      <c r="CB112" s="804"/>
      <c r="CC112" s="804"/>
      <c r="CD112" s="804"/>
      <c r="CE112" s="804"/>
      <c r="CF112" s="862">
        <v>73.599999999999994</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793011</v>
      </c>
      <c r="AB113" s="906"/>
      <c r="AC113" s="906"/>
      <c r="AD113" s="906"/>
      <c r="AE113" s="907"/>
      <c r="AF113" s="908">
        <v>716433</v>
      </c>
      <c r="AG113" s="906"/>
      <c r="AH113" s="906"/>
      <c r="AI113" s="906"/>
      <c r="AJ113" s="907"/>
      <c r="AK113" s="908">
        <v>713697</v>
      </c>
      <c r="AL113" s="906"/>
      <c r="AM113" s="906"/>
      <c r="AN113" s="906"/>
      <c r="AO113" s="907"/>
      <c r="AP113" s="909">
        <v>6.7</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223081</v>
      </c>
      <c r="BR113" s="804"/>
      <c r="BS113" s="804"/>
      <c r="BT113" s="804"/>
      <c r="BU113" s="804"/>
      <c r="BV113" s="804">
        <v>232569</v>
      </c>
      <c r="BW113" s="804"/>
      <c r="BX113" s="804"/>
      <c r="BY113" s="804"/>
      <c r="BZ113" s="804"/>
      <c r="CA113" s="804">
        <v>404097</v>
      </c>
      <c r="CB113" s="804"/>
      <c r="CC113" s="804"/>
      <c r="CD113" s="804"/>
      <c r="CE113" s="804"/>
      <c r="CF113" s="862">
        <v>3.8</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33246</v>
      </c>
      <c r="AB114" s="767"/>
      <c r="AC114" s="767"/>
      <c r="AD114" s="767"/>
      <c r="AE114" s="768"/>
      <c r="AF114" s="769">
        <v>17413</v>
      </c>
      <c r="AG114" s="767"/>
      <c r="AH114" s="767"/>
      <c r="AI114" s="767"/>
      <c r="AJ114" s="768"/>
      <c r="AK114" s="769">
        <v>27968</v>
      </c>
      <c r="AL114" s="767"/>
      <c r="AM114" s="767"/>
      <c r="AN114" s="767"/>
      <c r="AO114" s="768"/>
      <c r="AP114" s="811">
        <v>0.3</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2653134</v>
      </c>
      <c r="BR114" s="804"/>
      <c r="BS114" s="804"/>
      <c r="BT114" s="804"/>
      <c r="BU114" s="804"/>
      <c r="BV114" s="804">
        <v>2676994</v>
      </c>
      <c r="BW114" s="804"/>
      <c r="BX114" s="804"/>
      <c r="BY114" s="804"/>
      <c r="BZ114" s="804"/>
      <c r="CA114" s="804">
        <v>2613920</v>
      </c>
      <c r="CB114" s="804"/>
      <c r="CC114" s="804"/>
      <c r="CD114" s="804"/>
      <c r="CE114" s="804"/>
      <c r="CF114" s="862">
        <v>24.6</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v>947818</v>
      </c>
      <c r="BR115" s="804"/>
      <c r="BS115" s="804"/>
      <c r="BT115" s="804"/>
      <c r="BU115" s="804"/>
      <c r="BV115" s="804">
        <v>947879</v>
      </c>
      <c r="BW115" s="804"/>
      <c r="BX115" s="804"/>
      <c r="BY115" s="804"/>
      <c r="BZ115" s="804"/>
      <c r="CA115" s="804" t="s">
        <v>121</v>
      </c>
      <c r="CB115" s="804"/>
      <c r="CC115" s="804"/>
      <c r="CD115" s="804"/>
      <c r="CE115" s="804"/>
      <c r="CF115" s="862" t="s">
        <v>121</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2413025</v>
      </c>
      <c r="AB117" s="890"/>
      <c r="AC117" s="890"/>
      <c r="AD117" s="890"/>
      <c r="AE117" s="891"/>
      <c r="AF117" s="892">
        <v>2354347</v>
      </c>
      <c r="AG117" s="890"/>
      <c r="AH117" s="890"/>
      <c r="AI117" s="890"/>
      <c r="AJ117" s="891"/>
      <c r="AK117" s="892">
        <v>2385237</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443</v>
      </c>
      <c r="BP119" s="865"/>
      <c r="BQ119" s="866">
        <v>29170001</v>
      </c>
      <c r="BR119" s="832"/>
      <c r="BS119" s="832"/>
      <c r="BT119" s="832"/>
      <c r="BU119" s="832"/>
      <c r="BV119" s="832">
        <v>29171611</v>
      </c>
      <c r="BW119" s="832"/>
      <c r="BX119" s="832"/>
      <c r="BY119" s="832"/>
      <c r="BZ119" s="832"/>
      <c r="CA119" s="832">
        <v>28186382</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15401143</v>
      </c>
      <c r="BR120" s="829"/>
      <c r="BS120" s="829"/>
      <c r="BT120" s="829"/>
      <c r="BU120" s="829"/>
      <c r="BV120" s="829">
        <v>15430536</v>
      </c>
      <c r="BW120" s="829"/>
      <c r="BX120" s="829"/>
      <c r="BY120" s="829"/>
      <c r="BZ120" s="829"/>
      <c r="CA120" s="829">
        <v>18536343</v>
      </c>
      <c r="CB120" s="829"/>
      <c r="CC120" s="829"/>
      <c r="CD120" s="829"/>
      <c r="CE120" s="829"/>
      <c r="CF120" s="853">
        <v>174.6</v>
      </c>
      <c r="CG120" s="854"/>
      <c r="CH120" s="854"/>
      <c r="CI120" s="854"/>
      <c r="CJ120" s="854"/>
      <c r="CK120" s="855" t="s">
        <v>447</v>
      </c>
      <c r="CL120" s="839"/>
      <c r="CM120" s="839"/>
      <c r="CN120" s="839"/>
      <c r="CO120" s="840"/>
      <c r="CP120" s="859" t="s">
        <v>396</v>
      </c>
      <c r="CQ120" s="860"/>
      <c r="CR120" s="860"/>
      <c r="CS120" s="860"/>
      <c r="CT120" s="860"/>
      <c r="CU120" s="860"/>
      <c r="CV120" s="860"/>
      <c r="CW120" s="860"/>
      <c r="CX120" s="860"/>
      <c r="CY120" s="860"/>
      <c r="CZ120" s="860"/>
      <c r="DA120" s="860"/>
      <c r="DB120" s="860"/>
      <c r="DC120" s="860"/>
      <c r="DD120" s="860"/>
      <c r="DE120" s="860"/>
      <c r="DF120" s="861"/>
      <c r="DG120" s="848">
        <v>3924506</v>
      </c>
      <c r="DH120" s="829"/>
      <c r="DI120" s="829"/>
      <c r="DJ120" s="829"/>
      <c r="DK120" s="829"/>
      <c r="DL120" s="829">
        <v>3953198</v>
      </c>
      <c r="DM120" s="829"/>
      <c r="DN120" s="829"/>
      <c r="DO120" s="829"/>
      <c r="DP120" s="829"/>
      <c r="DQ120" s="829">
        <v>3991363</v>
      </c>
      <c r="DR120" s="829"/>
      <c r="DS120" s="829"/>
      <c r="DT120" s="829"/>
      <c r="DU120" s="829"/>
      <c r="DV120" s="830">
        <v>37.6</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2394673</v>
      </c>
      <c r="BR121" s="804"/>
      <c r="BS121" s="804"/>
      <c r="BT121" s="804"/>
      <c r="BU121" s="804"/>
      <c r="BV121" s="804">
        <v>2431123</v>
      </c>
      <c r="BW121" s="804"/>
      <c r="BX121" s="804"/>
      <c r="BY121" s="804"/>
      <c r="BZ121" s="804"/>
      <c r="CA121" s="804">
        <v>1448717</v>
      </c>
      <c r="CB121" s="804"/>
      <c r="CC121" s="804"/>
      <c r="CD121" s="804"/>
      <c r="CE121" s="804"/>
      <c r="CF121" s="862">
        <v>13.6</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v>1982126</v>
      </c>
      <c r="DH121" s="804"/>
      <c r="DI121" s="804"/>
      <c r="DJ121" s="804"/>
      <c r="DK121" s="804"/>
      <c r="DL121" s="804">
        <v>2153342</v>
      </c>
      <c r="DM121" s="804"/>
      <c r="DN121" s="804"/>
      <c r="DO121" s="804"/>
      <c r="DP121" s="804"/>
      <c r="DQ121" s="804">
        <v>2238408</v>
      </c>
      <c r="DR121" s="804"/>
      <c r="DS121" s="804"/>
      <c r="DT121" s="804"/>
      <c r="DU121" s="804"/>
      <c r="DV121" s="781">
        <v>21.1</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13091401</v>
      </c>
      <c r="BR122" s="832"/>
      <c r="BS122" s="832"/>
      <c r="BT122" s="832"/>
      <c r="BU122" s="832"/>
      <c r="BV122" s="832">
        <v>12379529</v>
      </c>
      <c r="BW122" s="832"/>
      <c r="BX122" s="832"/>
      <c r="BY122" s="832"/>
      <c r="BZ122" s="832"/>
      <c r="CA122" s="832">
        <v>11865863</v>
      </c>
      <c r="CB122" s="832"/>
      <c r="CC122" s="832"/>
      <c r="CD122" s="832"/>
      <c r="CE122" s="832"/>
      <c r="CF122" s="833">
        <v>111.8</v>
      </c>
      <c r="CG122" s="834"/>
      <c r="CH122" s="834"/>
      <c r="CI122" s="834"/>
      <c r="CJ122" s="834"/>
      <c r="CK122" s="856"/>
      <c r="CL122" s="842"/>
      <c r="CM122" s="842"/>
      <c r="CN122" s="842"/>
      <c r="CO122" s="843"/>
      <c r="CP122" s="822" t="s">
        <v>393</v>
      </c>
      <c r="CQ122" s="823"/>
      <c r="CR122" s="823"/>
      <c r="CS122" s="823"/>
      <c r="CT122" s="823"/>
      <c r="CU122" s="823"/>
      <c r="CV122" s="823"/>
      <c r="CW122" s="823"/>
      <c r="CX122" s="823"/>
      <c r="CY122" s="823"/>
      <c r="CZ122" s="823"/>
      <c r="DA122" s="823"/>
      <c r="DB122" s="823"/>
      <c r="DC122" s="823"/>
      <c r="DD122" s="823"/>
      <c r="DE122" s="823"/>
      <c r="DF122" s="824"/>
      <c r="DG122" s="803">
        <v>2017867</v>
      </c>
      <c r="DH122" s="804"/>
      <c r="DI122" s="804"/>
      <c r="DJ122" s="804"/>
      <c r="DK122" s="804"/>
      <c r="DL122" s="804">
        <v>1647853</v>
      </c>
      <c r="DM122" s="804"/>
      <c r="DN122" s="804"/>
      <c r="DO122" s="804"/>
      <c r="DP122" s="804"/>
      <c r="DQ122" s="804">
        <v>1579312</v>
      </c>
      <c r="DR122" s="804"/>
      <c r="DS122" s="804"/>
      <c r="DT122" s="804"/>
      <c r="DU122" s="804"/>
      <c r="DV122" s="781">
        <v>14.9</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451</v>
      </c>
      <c r="BP123" s="865"/>
      <c r="BQ123" s="819">
        <v>30887217</v>
      </c>
      <c r="BR123" s="820"/>
      <c r="BS123" s="820"/>
      <c r="BT123" s="820"/>
      <c r="BU123" s="820"/>
      <c r="BV123" s="820">
        <v>30241188</v>
      </c>
      <c r="BW123" s="820"/>
      <c r="BX123" s="820"/>
      <c r="BY123" s="820"/>
      <c r="BZ123" s="820"/>
      <c r="CA123" s="820">
        <v>31850923</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v>947818</v>
      </c>
      <c r="DH126" s="804"/>
      <c r="DI126" s="804"/>
      <c r="DJ126" s="804"/>
      <c r="DK126" s="804"/>
      <c r="DL126" s="804">
        <v>947879</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139558</v>
      </c>
      <c r="AB128" s="788"/>
      <c r="AC128" s="788"/>
      <c r="AD128" s="788"/>
      <c r="AE128" s="789"/>
      <c r="AF128" s="790">
        <v>146359</v>
      </c>
      <c r="AG128" s="788"/>
      <c r="AH128" s="788"/>
      <c r="AI128" s="788"/>
      <c r="AJ128" s="789"/>
      <c r="AK128" s="790">
        <v>159132</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121</v>
      </c>
      <c r="BG128" s="774"/>
      <c r="BH128" s="774"/>
      <c r="BI128" s="774"/>
      <c r="BJ128" s="774"/>
      <c r="BK128" s="774"/>
      <c r="BL128" s="797"/>
      <c r="BM128" s="773">
        <v>13.08</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11249556</v>
      </c>
      <c r="AB129" s="767"/>
      <c r="AC129" s="767"/>
      <c r="AD129" s="767"/>
      <c r="AE129" s="768"/>
      <c r="AF129" s="769">
        <v>11492129</v>
      </c>
      <c r="AG129" s="767"/>
      <c r="AH129" s="767"/>
      <c r="AI129" s="767"/>
      <c r="AJ129" s="768"/>
      <c r="AK129" s="769">
        <v>11787041</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121</v>
      </c>
      <c r="BG129" s="758"/>
      <c r="BH129" s="758"/>
      <c r="BI129" s="758"/>
      <c r="BJ129" s="758"/>
      <c r="BK129" s="758"/>
      <c r="BL129" s="759"/>
      <c r="BM129" s="757">
        <v>18.079999999999998</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1211432</v>
      </c>
      <c r="AB130" s="767"/>
      <c r="AC130" s="767"/>
      <c r="AD130" s="767"/>
      <c r="AE130" s="768"/>
      <c r="AF130" s="769">
        <v>1204672</v>
      </c>
      <c r="AG130" s="767"/>
      <c r="AH130" s="767"/>
      <c r="AI130" s="767"/>
      <c r="AJ130" s="768"/>
      <c r="AK130" s="769">
        <v>1172506</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10</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10038124</v>
      </c>
      <c r="AB131" s="751"/>
      <c r="AC131" s="751"/>
      <c r="AD131" s="751"/>
      <c r="AE131" s="752"/>
      <c r="AF131" s="753">
        <v>10287457</v>
      </c>
      <c r="AG131" s="751"/>
      <c r="AH131" s="751"/>
      <c r="AI131" s="751"/>
      <c r="AJ131" s="752"/>
      <c r="AK131" s="753">
        <v>10614535</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10.580015360000001</v>
      </c>
      <c r="AB132" s="732"/>
      <c r="AC132" s="732"/>
      <c r="AD132" s="732"/>
      <c r="AE132" s="733"/>
      <c r="AF132" s="734">
        <v>9.7528136120000006</v>
      </c>
      <c r="AG132" s="732"/>
      <c r="AH132" s="732"/>
      <c r="AI132" s="732"/>
      <c r="AJ132" s="733"/>
      <c r="AK132" s="734">
        <v>9.9260058359999999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9.1999999999999993</v>
      </c>
      <c r="AB133" s="711"/>
      <c r="AC133" s="711"/>
      <c r="AD133" s="711"/>
      <c r="AE133" s="712"/>
      <c r="AF133" s="710">
        <v>9.5</v>
      </c>
      <c r="AG133" s="711"/>
      <c r="AH133" s="711"/>
      <c r="AI133" s="711"/>
      <c r="AJ133" s="712"/>
      <c r="AK133" s="710">
        <v>10</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8fZB3PQSEacXKRZdiIqsg68akrB01O125RuUG7dIbKlqOXCgHAzTsS3veHXzIY/dDJucMHnKLEqAPQN/OBkkw==" saltValue="L8tXDQkZXbvb/rX7KmGA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ZRY7tSEZbt9EDDPmQNgNRzvTn71UYSmqmcELEu3ewDmCq97drPw1J7n8xXY0Af8itFdIn40y6vDA4IMl0s89A==" saltValue="QLlwapYzppRyqq4cQvDBy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sTlz9zhpcdOgygh8WpOVQhE6bcHgCqqV8/odpvHrMJExH575wpPTI5ofA/mR7XZlElWUaDrSHAlMJ/zX79rA==" saltValue="xDsjWC1QVOPwo+Jpi2xht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4615537</v>
      </c>
      <c r="AP9" s="262">
        <v>99550</v>
      </c>
      <c r="AQ9" s="263">
        <v>98214</v>
      </c>
      <c r="AR9" s="264">
        <v>1.4</v>
      </c>
    </row>
    <row r="10" spans="1:46" ht="13.5" customHeight="1" x14ac:dyDescent="0.2">
      <c r="A10" s="247"/>
      <c r="AK10" s="1117" t="s">
        <v>486</v>
      </c>
      <c r="AL10" s="1118"/>
      <c r="AM10" s="1118"/>
      <c r="AN10" s="1119"/>
      <c r="AO10" s="265">
        <v>512980</v>
      </c>
      <c r="AP10" s="265">
        <v>11064</v>
      </c>
      <c r="AQ10" s="266">
        <v>8330</v>
      </c>
      <c r="AR10" s="267">
        <v>32.799999999999997</v>
      </c>
    </row>
    <row r="11" spans="1:46" ht="13.5" customHeight="1" x14ac:dyDescent="0.2">
      <c r="A11" s="247"/>
      <c r="AK11" s="1117" t="s">
        <v>487</v>
      </c>
      <c r="AL11" s="1118"/>
      <c r="AM11" s="1118"/>
      <c r="AN11" s="1119"/>
      <c r="AO11" s="265">
        <v>193898</v>
      </c>
      <c r="AP11" s="265">
        <v>4182</v>
      </c>
      <c r="AQ11" s="266">
        <v>2236</v>
      </c>
      <c r="AR11" s="267">
        <v>87</v>
      </c>
    </row>
    <row r="12" spans="1:46" ht="13.5" customHeight="1" x14ac:dyDescent="0.2">
      <c r="A12" s="247"/>
      <c r="AK12" s="1117" t="s">
        <v>488</v>
      </c>
      <c r="AL12" s="1118"/>
      <c r="AM12" s="1118"/>
      <c r="AN12" s="1119"/>
      <c r="AO12" s="265" t="s">
        <v>489</v>
      </c>
      <c r="AP12" s="265" t="s">
        <v>489</v>
      </c>
      <c r="AQ12" s="266">
        <v>12</v>
      </c>
      <c r="AR12" s="267" t="s">
        <v>489</v>
      </c>
    </row>
    <row r="13" spans="1:46" ht="13.5" customHeight="1" x14ac:dyDescent="0.2">
      <c r="A13" s="247"/>
      <c r="AK13" s="1117" t="s">
        <v>490</v>
      </c>
      <c r="AL13" s="1118"/>
      <c r="AM13" s="1118"/>
      <c r="AN13" s="1119"/>
      <c r="AO13" s="265">
        <v>185059</v>
      </c>
      <c r="AP13" s="265">
        <v>3991</v>
      </c>
      <c r="AQ13" s="266">
        <v>3111</v>
      </c>
      <c r="AR13" s="267">
        <v>28.3</v>
      </c>
    </row>
    <row r="14" spans="1:46" ht="13.5" customHeight="1" x14ac:dyDescent="0.2">
      <c r="A14" s="247"/>
      <c r="AK14" s="1117" t="s">
        <v>491</v>
      </c>
      <c r="AL14" s="1118"/>
      <c r="AM14" s="1118"/>
      <c r="AN14" s="1119"/>
      <c r="AO14" s="265">
        <v>92153</v>
      </c>
      <c r="AP14" s="265">
        <v>1988</v>
      </c>
      <c r="AQ14" s="266">
        <v>1882</v>
      </c>
      <c r="AR14" s="267">
        <v>5.6</v>
      </c>
    </row>
    <row r="15" spans="1:46" ht="13.5" customHeight="1" x14ac:dyDescent="0.2">
      <c r="A15" s="247"/>
      <c r="AK15" s="1120" t="s">
        <v>492</v>
      </c>
      <c r="AL15" s="1121"/>
      <c r="AM15" s="1121"/>
      <c r="AN15" s="1122"/>
      <c r="AO15" s="265">
        <v>-395854</v>
      </c>
      <c r="AP15" s="265">
        <v>-8538</v>
      </c>
      <c r="AQ15" s="266">
        <v>-6411</v>
      </c>
      <c r="AR15" s="267">
        <v>33.200000000000003</v>
      </c>
    </row>
    <row r="16" spans="1:46" ht="13.2" x14ac:dyDescent="0.2">
      <c r="A16" s="247"/>
      <c r="AK16" s="1120" t="s">
        <v>177</v>
      </c>
      <c r="AL16" s="1121"/>
      <c r="AM16" s="1121"/>
      <c r="AN16" s="1122"/>
      <c r="AO16" s="265">
        <v>5203773</v>
      </c>
      <c r="AP16" s="265">
        <v>112237</v>
      </c>
      <c r="AQ16" s="266">
        <v>107373</v>
      </c>
      <c r="AR16" s="267">
        <v>4.5</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8.43</v>
      </c>
      <c r="AP21" s="278">
        <v>9.17</v>
      </c>
      <c r="AQ21" s="279">
        <v>-0.74</v>
      </c>
      <c r="AS21" s="280"/>
      <c r="AT21" s="276"/>
    </row>
    <row r="22" spans="1:46" s="248" customFormat="1" ht="13.2" x14ac:dyDescent="0.2">
      <c r="A22" s="276"/>
      <c r="AK22" s="1123" t="s">
        <v>498</v>
      </c>
      <c r="AL22" s="1124"/>
      <c r="AM22" s="1124"/>
      <c r="AN22" s="1125"/>
      <c r="AO22" s="281">
        <v>99.1</v>
      </c>
      <c r="AP22" s="282">
        <v>97.5</v>
      </c>
      <c r="AQ22" s="283">
        <v>1.6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1643572</v>
      </c>
      <c r="AP32" s="291">
        <v>35449</v>
      </c>
      <c r="AQ32" s="292">
        <v>55954</v>
      </c>
      <c r="AR32" s="293">
        <v>-36.6</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v>1</v>
      </c>
      <c r="AR34" s="293" t="s">
        <v>489</v>
      </c>
    </row>
    <row r="35" spans="1:46" ht="27" customHeight="1" x14ac:dyDescent="0.2">
      <c r="A35" s="247"/>
      <c r="AK35" s="1107" t="s">
        <v>505</v>
      </c>
      <c r="AL35" s="1108"/>
      <c r="AM35" s="1108"/>
      <c r="AN35" s="1109"/>
      <c r="AO35" s="291">
        <v>713697</v>
      </c>
      <c r="AP35" s="291">
        <v>15393</v>
      </c>
      <c r="AQ35" s="292">
        <v>17691</v>
      </c>
      <c r="AR35" s="293">
        <v>-13</v>
      </c>
    </row>
    <row r="36" spans="1:46" ht="27" customHeight="1" x14ac:dyDescent="0.2">
      <c r="A36" s="247"/>
      <c r="AK36" s="1107" t="s">
        <v>506</v>
      </c>
      <c r="AL36" s="1108"/>
      <c r="AM36" s="1108"/>
      <c r="AN36" s="1109"/>
      <c r="AO36" s="291">
        <v>27968</v>
      </c>
      <c r="AP36" s="291">
        <v>603</v>
      </c>
      <c r="AQ36" s="292">
        <v>2603</v>
      </c>
      <c r="AR36" s="293">
        <v>-76.8</v>
      </c>
    </row>
    <row r="37" spans="1:46" ht="13.5" customHeight="1" x14ac:dyDescent="0.2">
      <c r="A37" s="247"/>
      <c r="AK37" s="1107" t="s">
        <v>507</v>
      </c>
      <c r="AL37" s="1108"/>
      <c r="AM37" s="1108"/>
      <c r="AN37" s="1109"/>
      <c r="AO37" s="291" t="s">
        <v>489</v>
      </c>
      <c r="AP37" s="291" t="s">
        <v>489</v>
      </c>
      <c r="AQ37" s="292">
        <v>579</v>
      </c>
      <c r="AR37" s="293" t="s">
        <v>489</v>
      </c>
    </row>
    <row r="38" spans="1:46" ht="27" customHeight="1" x14ac:dyDescent="0.2">
      <c r="A38" s="247"/>
      <c r="AK38" s="1110" t="s">
        <v>508</v>
      </c>
      <c r="AL38" s="1111"/>
      <c r="AM38" s="1111"/>
      <c r="AN38" s="1112"/>
      <c r="AO38" s="294" t="s">
        <v>489</v>
      </c>
      <c r="AP38" s="294" t="s">
        <v>489</v>
      </c>
      <c r="AQ38" s="295">
        <v>4</v>
      </c>
      <c r="AR38" s="283" t="s">
        <v>489</v>
      </c>
      <c r="AS38" s="290"/>
    </row>
    <row r="39" spans="1:46" ht="13.2" x14ac:dyDescent="0.2">
      <c r="A39" s="247"/>
      <c r="AK39" s="1110" t="s">
        <v>509</v>
      </c>
      <c r="AL39" s="1111"/>
      <c r="AM39" s="1111"/>
      <c r="AN39" s="1112"/>
      <c r="AO39" s="291">
        <v>-159132</v>
      </c>
      <c r="AP39" s="291">
        <v>-3432</v>
      </c>
      <c r="AQ39" s="292">
        <v>-4663</v>
      </c>
      <c r="AR39" s="293">
        <v>-26.4</v>
      </c>
      <c r="AS39" s="290"/>
    </row>
    <row r="40" spans="1:46" ht="27" customHeight="1" x14ac:dyDescent="0.2">
      <c r="A40" s="247"/>
      <c r="AK40" s="1107" t="s">
        <v>510</v>
      </c>
      <c r="AL40" s="1108"/>
      <c r="AM40" s="1108"/>
      <c r="AN40" s="1109"/>
      <c r="AO40" s="291">
        <v>-1172506</v>
      </c>
      <c r="AP40" s="291">
        <v>-25289</v>
      </c>
      <c r="AQ40" s="292">
        <v>-48945</v>
      </c>
      <c r="AR40" s="293">
        <v>-48.3</v>
      </c>
      <c r="AS40" s="290"/>
    </row>
    <row r="41" spans="1:46" ht="13.2" x14ac:dyDescent="0.2">
      <c r="A41" s="247"/>
      <c r="AK41" s="1113" t="s">
        <v>287</v>
      </c>
      <c r="AL41" s="1114"/>
      <c r="AM41" s="1114"/>
      <c r="AN41" s="1115"/>
      <c r="AO41" s="291">
        <v>1053599</v>
      </c>
      <c r="AP41" s="291">
        <v>22725</v>
      </c>
      <c r="AQ41" s="292">
        <v>23225</v>
      </c>
      <c r="AR41" s="293">
        <v>-2.2000000000000002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2931804</v>
      </c>
      <c r="AN51" s="313">
        <v>60847</v>
      </c>
      <c r="AO51" s="314">
        <v>-26.5</v>
      </c>
      <c r="AP51" s="315">
        <v>76347</v>
      </c>
      <c r="AQ51" s="316">
        <v>2.4</v>
      </c>
      <c r="AR51" s="317">
        <v>-28.9</v>
      </c>
    </row>
    <row r="52" spans="1:44" ht="13.2" x14ac:dyDescent="0.2">
      <c r="A52" s="247"/>
      <c r="AK52" s="318"/>
      <c r="AL52" s="319" t="s">
        <v>520</v>
      </c>
      <c r="AM52" s="320">
        <v>1273142</v>
      </c>
      <c r="AN52" s="321">
        <v>26423</v>
      </c>
      <c r="AO52" s="322">
        <v>-23.1</v>
      </c>
      <c r="AP52" s="323">
        <v>41762</v>
      </c>
      <c r="AQ52" s="324">
        <v>0.5</v>
      </c>
      <c r="AR52" s="325">
        <v>-23.6</v>
      </c>
    </row>
    <row r="53" spans="1:44" ht="13.2" x14ac:dyDescent="0.2">
      <c r="A53" s="247"/>
      <c r="AK53" s="303" t="s">
        <v>521</v>
      </c>
      <c r="AL53" s="304"/>
      <c r="AM53" s="312">
        <v>2645280</v>
      </c>
      <c r="AN53" s="313">
        <v>55405</v>
      </c>
      <c r="AO53" s="314">
        <v>-8.9</v>
      </c>
      <c r="AP53" s="315">
        <v>69604</v>
      </c>
      <c r="AQ53" s="316">
        <v>-8.8000000000000007</v>
      </c>
      <c r="AR53" s="317">
        <v>-0.1</v>
      </c>
    </row>
    <row r="54" spans="1:44" ht="13.2" x14ac:dyDescent="0.2">
      <c r="A54" s="247"/>
      <c r="AK54" s="318"/>
      <c r="AL54" s="319" t="s">
        <v>520</v>
      </c>
      <c r="AM54" s="320">
        <v>1288465</v>
      </c>
      <c r="AN54" s="321">
        <v>26987</v>
      </c>
      <c r="AO54" s="322">
        <v>2.1</v>
      </c>
      <c r="AP54" s="323">
        <v>36247</v>
      </c>
      <c r="AQ54" s="324">
        <v>-13.2</v>
      </c>
      <c r="AR54" s="325">
        <v>15.3</v>
      </c>
    </row>
    <row r="55" spans="1:44" ht="13.2" x14ac:dyDescent="0.2">
      <c r="A55" s="247"/>
      <c r="AK55" s="303" t="s">
        <v>522</v>
      </c>
      <c r="AL55" s="304"/>
      <c r="AM55" s="312">
        <v>2204620</v>
      </c>
      <c r="AN55" s="313">
        <v>46611</v>
      </c>
      <c r="AO55" s="314">
        <v>-15.9</v>
      </c>
      <c r="AP55" s="315">
        <v>68410</v>
      </c>
      <c r="AQ55" s="316">
        <v>-1.7</v>
      </c>
      <c r="AR55" s="317">
        <v>-14.2</v>
      </c>
    </row>
    <row r="56" spans="1:44" ht="13.2" x14ac:dyDescent="0.2">
      <c r="A56" s="247"/>
      <c r="AK56" s="318"/>
      <c r="AL56" s="319" t="s">
        <v>520</v>
      </c>
      <c r="AM56" s="320">
        <v>1213416</v>
      </c>
      <c r="AN56" s="321">
        <v>25655</v>
      </c>
      <c r="AO56" s="322">
        <v>-4.9000000000000004</v>
      </c>
      <c r="AP56" s="323">
        <v>35086</v>
      </c>
      <c r="AQ56" s="324">
        <v>-3.2</v>
      </c>
      <c r="AR56" s="325">
        <v>-1.7</v>
      </c>
    </row>
    <row r="57" spans="1:44" ht="13.2" x14ac:dyDescent="0.2">
      <c r="A57" s="247"/>
      <c r="AK57" s="303" t="s">
        <v>523</v>
      </c>
      <c r="AL57" s="304"/>
      <c r="AM57" s="312">
        <v>3595900</v>
      </c>
      <c r="AN57" s="313">
        <v>76885</v>
      </c>
      <c r="AO57" s="314">
        <v>65</v>
      </c>
      <c r="AP57" s="315">
        <v>73019</v>
      </c>
      <c r="AQ57" s="316">
        <v>6.7</v>
      </c>
      <c r="AR57" s="317">
        <v>58.3</v>
      </c>
    </row>
    <row r="58" spans="1:44" ht="13.2" x14ac:dyDescent="0.2">
      <c r="A58" s="247"/>
      <c r="AK58" s="318"/>
      <c r="AL58" s="319" t="s">
        <v>520</v>
      </c>
      <c r="AM58" s="320">
        <v>2581574</v>
      </c>
      <c r="AN58" s="321">
        <v>55197</v>
      </c>
      <c r="AO58" s="322">
        <v>115.2</v>
      </c>
      <c r="AP58" s="323">
        <v>39427</v>
      </c>
      <c r="AQ58" s="324">
        <v>12.4</v>
      </c>
      <c r="AR58" s="325">
        <v>102.8</v>
      </c>
    </row>
    <row r="59" spans="1:44" ht="13.2" x14ac:dyDescent="0.2">
      <c r="A59" s="247"/>
      <c r="AK59" s="303" t="s">
        <v>524</v>
      </c>
      <c r="AL59" s="304"/>
      <c r="AM59" s="312">
        <v>3974895</v>
      </c>
      <c r="AN59" s="313">
        <v>85732</v>
      </c>
      <c r="AO59" s="314">
        <v>11.5</v>
      </c>
      <c r="AP59" s="315">
        <v>76590</v>
      </c>
      <c r="AQ59" s="316">
        <v>4.9000000000000004</v>
      </c>
      <c r="AR59" s="317">
        <v>6.6</v>
      </c>
    </row>
    <row r="60" spans="1:44" ht="13.2" x14ac:dyDescent="0.2">
      <c r="A60" s="247"/>
      <c r="AK60" s="318"/>
      <c r="AL60" s="319" t="s">
        <v>520</v>
      </c>
      <c r="AM60" s="320">
        <v>3178668</v>
      </c>
      <c r="AN60" s="321">
        <v>68559</v>
      </c>
      <c r="AO60" s="322">
        <v>24.2</v>
      </c>
      <c r="AP60" s="323">
        <v>42387</v>
      </c>
      <c r="AQ60" s="324">
        <v>7.5</v>
      </c>
      <c r="AR60" s="325">
        <v>16.7</v>
      </c>
    </row>
    <row r="61" spans="1:44" ht="13.2" x14ac:dyDescent="0.2">
      <c r="A61" s="247"/>
      <c r="AK61" s="303" t="s">
        <v>525</v>
      </c>
      <c r="AL61" s="326"/>
      <c r="AM61" s="312">
        <v>3070500</v>
      </c>
      <c r="AN61" s="313">
        <v>65096</v>
      </c>
      <c r="AO61" s="314">
        <v>5</v>
      </c>
      <c r="AP61" s="315">
        <v>72794</v>
      </c>
      <c r="AQ61" s="327">
        <v>0.7</v>
      </c>
      <c r="AR61" s="317">
        <v>4.3</v>
      </c>
    </row>
    <row r="62" spans="1:44" ht="13.2" x14ac:dyDescent="0.2">
      <c r="A62" s="247"/>
      <c r="AK62" s="318"/>
      <c r="AL62" s="319" t="s">
        <v>520</v>
      </c>
      <c r="AM62" s="320">
        <v>1907053</v>
      </c>
      <c r="AN62" s="321">
        <v>40564</v>
      </c>
      <c r="AO62" s="322">
        <v>22.7</v>
      </c>
      <c r="AP62" s="323">
        <v>38982</v>
      </c>
      <c r="AQ62" s="324">
        <v>0.8</v>
      </c>
      <c r="AR62" s="325">
        <v>21.9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v/yDYPmz4u0fmF7Z8aupUi5Ax2j85UJLrcayrfsi90xe2vEeGwJ9dvtMu06KM7Ij4HCC/r08zyK6PhQer3WUFw==" saltValue="AIhf516/fDZL8W3b3VvC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mXJMkDT9EfRQ3mHdIG9crOWIj/0YNPW5zuBj4VZ5S65CXTkxlTNn6geATe8psT0SVMIvOby7HHb4rgwImEozIg==" saltValue="o1LhCe8UmG76vs2ko/Om3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yHmYFb8oo+INkpssioiqZPCikzfkdWVVMpTZ2nKjUcLhQ0iv0u0DV7WWGPtHyRo0ap/Fpgur+9aT21N48xnIeQ==" saltValue="fQX+wEVl/PYmbEdvBogV1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33.200000000000003</v>
      </c>
      <c r="G47" s="12">
        <v>34.43</v>
      </c>
      <c r="H47" s="12">
        <v>34.549999999999997</v>
      </c>
      <c r="I47" s="12">
        <v>29.6</v>
      </c>
      <c r="J47" s="13">
        <v>31.56</v>
      </c>
    </row>
    <row r="48" spans="2:10" ht="57.75" customHeight="1" x14ac:dyDescent="0.2">
      <c r="B48" s="14"/>
      <c r="C48" s="1128" t="s">
        <v>4</v>
      </c>
      <c r="D48" s="1128"/>
      <c r="E48" s="1129"/>
      <c r="F48" s="15">
        <v>6.07</v>
      </c>
      <c r="G48" s="16">
        <v>7.96</v>
      </c>
      <c r="H48" s="16">
        <v>7.15</v>
      </c>
      <c r="I48" s="16">
        <v>6.46</v>
      </c>
      <c r="J48" s="17">
        <v>7.21</v>
      </c>
    </row>
    <row r="49" spans="2:10" ht="57.75" customHeight="1" thickBot="1" x14ac:dyDescent="0.25">
      <c r="B49" s="18"/>
      <c r="C49" s="1130" t="s">
        <v>5</v>
      </c>
      <c r="D49" s="1130"/>
      <c r="E49" s="1131"/>
      <c r="F49" s="19" t="s">
        <v>532</v>
      </c>
      <c r="G49" s="20">
        <v>2.27</v>
      </c>
      <c r="H49" s="20" t="s">
        <v>533</v>
      </c>
      <c r="I49" s="20" t="s">
        <v>534</v>
      </c>
      <c r="J49" s="21">
        <v>0.39</v>
      </c>
    </row>
    <row r="50" spans="2:10" ht="13.2" x14ac:dyDescent="0.2"/>
  </sheetData>
  <sheetProtection algorithmName="SHA-512" hashValue="KZZaRwD+6JgJLJFuXtic3wl5USIzWTpdGn/Eft/ay8mGgjeVmKanutzImYIVH78aTotLhPzUM9HKMkrVVojLbA==" saltValue="S3XaKoJcyOCg1IvgGI8y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2026-03-16T01:36:30Z</cp:lastPrinted>
  <dcterms:created xsi:type="dcterms:W3CDTF">2026-02-23T06:25:09Z</dcterms:created>
  <dcterms:modified xsi:type="dcterms:W3CDTF">2026-03-30T12:08:44Z</dcterms:modified>
  <cp:category/>
</cp:coreProperties>
</file>