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3_都留市【】\"/>
    </mc:Choice>
  </mc:AlternateContent>
  <xr:revisionPtr revIDLastSave="0" documentId="13_ncr:1_{2B19893D-1E2A-466D-8AB2-1B790B4A640C}" xr6:coauthVersionLast="47" xr6:coauthVersionMax="47" xr10:uidLastSave="{00000000-0000-0000-0000-000000000000}"/>
  <bookViews>
    <workbookView xWindow="-108" yWindow="-108" windowWidth="30936" windowHeight="16776" tabRatio="7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C37" i="10"/>
  <c r="BE36" i="10"/>
  <c r="C36" i="10"/>
  <c r="BE35" i="10"/>
  <c r="C35" i="10"/>
  <c r="BW34" i="10"/>
  <c r="BE34" i="10"/>
  <c r="U34" i="10"/>
  <c r="U35" i="10" s="1"/>
  <c r="U36" i="10" s="1"/>
  <c r="U37" i="10" s="1"/>
  <c r="C34" i="10"/>
  <c r="BW35" i="10" l="1"/>
  <c r="BW36" i="10" s="1"/>
  <c r="BW37" i="10" s="1"/>
  <c r="BW38" i="10" s="1"/>
  <c r="BW39" i="10" s="1"/>
  <c r="BW40" i="10" s="1"/>
  <c r="BW41" i="10" s="1"/>
  <c r="BW42"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<sst xmlns="http://schemas.openxmlformats.org/spreadsheetml/2006/main" count="1136" uniqueCount="573">
  <si>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</si>
  <si>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</si>
  <si>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</si>
  <si>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</si>
  <si>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</si>
  <si>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</si>
  <si>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</si>
  <si>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</si>
  <si>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</si>
  <si>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</si>
  <si>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</si>
  <si>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</si>
  <si>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</si>
  <si>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</si>
  <si>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</si>
  <si>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</si>
  <si>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</si>
  <si>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</si>
  <si>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</si>
  <si>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</si>
  <si>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</si>
  <si>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</si>
  <si>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</si>
  <si>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</si>
  <si>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</si>
  <si>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</si>
  <si>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</si>
  <si>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</si>
  <si>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</si>
  <si>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</si>
  <si>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</si>
  <si>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</si>
  <si>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</si>
  <si>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</si>
  <si>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</si>
  <si>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</si>
  <si>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</si>
  <si>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</si>
  <si>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</si>
  <si>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</si>
  <si>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</si>
  <si>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</si>
  <si>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</si>
  <si>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</si>
  <si>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</si>
  <si>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</si>
  <si>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</si>
  <si>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</si>
  <si>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</si>
  <si>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</si>
  <si>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</si>
  <si>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</si>
  <si>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</si>
  <si>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</si>
  <si>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</si>
  <si>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</si>
  <si>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</si>
  <si>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</si>
  <si>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</si>
  <si>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</si>
  <si>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</si>
  <si>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</si>
  <si>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</si>
  <si>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</si>
  <si>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</si>
  <si>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</si>
  <si>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</si>
  <si>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</si>
  <si>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</si>
  <si>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</si>
  <si>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</si>
  <si>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</si>
  <si>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</si>
  <si>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</si>
  <si>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</si>
  <si>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</si>
  <si>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</si>
  <si>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</si>
  <si>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</si>
  <si>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</si>
  <si>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</si>
  <si>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</si>
  <si>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</si>
  <si>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</si>
  <si>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</si>
  <si>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</si>
  <si>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</si>
  <si>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</si>
  <si>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</si>
  <si>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</si>
  <si>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</si>
  <si>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</si>
  <si>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</si>
  <si>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</si>
  <si>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都留市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</si>
  <si>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</si>
  <si>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</si>
  <si>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</si>
  <si>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</si>
  <si>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</si>
  <si>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</si>
  <si>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</si>
  <si>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</si>
  <si>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</si>
  <si>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</si>
  <si>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</si>
  <si>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</si>
  <si>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</si>
  <si>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</si>
  <si>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</si>
  <si>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</si>
  <si>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</si>
  <si>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</si>
  <si>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</si>
  <si>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</si>
  <si>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</si>
  <si>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</si>
  <si>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</si>
  <si>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</si>
  <si>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</si>
  <si>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</si>
  <si>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</si>
  <si>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</si>
  <si>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</si>
  <si>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</si>
  <si>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</si>
  <si>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</si>
  <si>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</si>
  <si>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</si>
  <si>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</si>
  <si>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</si>
  <si>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</si>
  <si>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</si>
  <si>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</si>
  <si>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</si>
  <si>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</si>
  <si>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</si>
  <si>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</si>
  <si>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</si>
  <si>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</si>
  <si>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</si>
  <si>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</si>
  <si>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</si>
  <si>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</si>
  <si>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</si>
  <si>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</si>
  <si>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</si>
  <si>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</si>
  <si>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</si>
  <si>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</si>
  <si>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</si>
  <si>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</si>
  <si>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</si>
  <si>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</si>
  <si>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</si>
  <si>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</si>
  <si>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</si>
  <si>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</si>
  <si>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</si>
  <si>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</si>
  <si>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</si>
  <si>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</si>
  <si>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</si>
  <si>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</si>
  <si>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</si>
  <si>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</si>
  <si>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</si>
  <si>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</si>
  <si>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</si>
  <si>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</si>
  <si>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</si>
  <si>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</si>
  <si>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</si>
  <si>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</si>
  <si>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</si>
  <si>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</si>
  <si>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</si>
  <si>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</si>
  <si>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</si>
  <si>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</si>
  <si>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</si>
  <si>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</si>
  <si>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</si>
  <si>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</si>
  <si>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</si>
  <si>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</si>
  <si>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</si>
  <si>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</si>
  <si>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</si>
  <si>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</si>
  <si>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</si>
  <si>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</si>
  <si>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</si>
  <si>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</si>
  <si>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</si>
  <si>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</si>
  <si>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</si>
  <si>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</si>
  <si>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</si>
  <si>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</si>
  <si>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</si>
  <si>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</si>
  <si>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</si>
  <si>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山梨県都留市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</si>
  <si>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</si>
  <si>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</si>
  <si>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</si>
  <si>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</si>
  <si>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</si>
  <si>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</si>
  <si>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</si>
  <si>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</si>
  <si>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</si>
  <si>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</si>
  <si>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</si>
  <si>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</si>
  <si>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</si>
  <si>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</si>
  <si>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</si>
  <si>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</si>
  <si>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</si>
  <si>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</si>
  <si>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</si>
  <si>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</si>
  <si>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</si>
  <si>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</si>
  <si>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</si>
  <si>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</si>
  <si>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</si>
  <si>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</si>
  <si>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</si>
  <si>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</si>
  <si>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</si>
  <si>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</si>
  <si>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</si>
  <si>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</si>
  <si>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</si>
  <si>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</si>
  <si>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</si>
  <si>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</si>
  <si>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</si>
  <si>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</si>
  <si>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</si>
  <si>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</si>
  <si>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</si>
  <si>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</si>
  <si>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</si>
  <si>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</si>
  <si>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</si>
  <si>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</si>
  <si>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</si>
  <si>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</si>
  <si>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</si>
  <si>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</si>
  <si>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</si>
  <si>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</si>
  <si>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</si>
  <si>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</si>
  <si>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</si>
  <si>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</si>
  <si>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</si>
  <si>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</si>
  <si>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</si>
  <si>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</si>
  <si>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</si>
  <si>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</si>
  <si>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</si>
  <si>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</si>
  <si>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</si>
  <si>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</si>
  <si>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</si>
  <si>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</si>
  <si>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</si>
  <si>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</si>
  <si>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</si>
  <si>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</si>
  <si>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</si>
  <si>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</si>
  <si>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</si>
  <si>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</si>
  <si>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</si>
  <si>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</si>
  <si>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</si>
  <si>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</si>
  <si>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</si>
  <si>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</si>
  <si>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</si>
  <si>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</si>
  <si>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</si>
  <si>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</si>
  <si>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</si>
  <si>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</si>
  <si>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</si>
  <si>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</si>
  <si>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</si>
  <si>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</si>
  <si>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</si>
  <si>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</si>
  <si>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</si>
  <si>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</si>
  <si>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</si>
  <si>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</si>
  <si>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</si>
  <si>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</si>
  <si>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</si>
  <si>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</si>
  <si>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</si>
  <si>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</si>
  <si>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</si>
  <si>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</si>
  <si>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</si>
  <si>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</si>
  <si>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</si>
  <si>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</si>
  <si>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</si>
  <si>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</si>
  <si>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</si>
  <si>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</si>
  <si>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</si>
  <si>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</si>
  <si>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</si>
  <si>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</si>
  <si>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</si>
  <si>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</si>
  <si>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</si>
  <si>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</si>
  <si>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</si>
  <si>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</si>
  <si>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</si>
  <si>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</si>
  <si>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</si>
  <si>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</si>
  <si>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</si>
  <si>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</si>
  <si>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</si>
  <si>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</si>
  <si>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</si>
  <si>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</si>
  <si>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</si>
  <si>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</si>
  <si>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</si>
  <si>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</si>
  <si>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</si>
  <si>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</si>
  <si>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</si>
  <si>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</si>
  <si>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</si>
  <si>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</si>
  <si>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</si>
  <si>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</si>
  <si>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</si>
  <si>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</si>
  <si>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</si>
  <si>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</si>
  <si>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山梨県都留市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</si>
  <si>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</si>
  <si>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</si>
  <si>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</si>
  <si>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</si>
  <si>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</si>
  <si>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</si>
  <si>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</si>
  <si>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</si>
  <si>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</si>
  <si>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</si>
  <si>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</si>
  <si>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</si>
  <si>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</si>
  <si>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</si>
  <si>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</si>
  <si>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</si>
  <si>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</si>
  <si>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</si>
  <si>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</si>
  <si>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</si>
  <si>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</si>
  <si>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</si>
  <si>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</si>
  <si>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</si>
  <si>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</si>
  <si>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</si>
  <si>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</si>
  <si>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</si>
  <si>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</si>
  <si>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</si>
  <si>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</si>
  <si>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</si>
  <si>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</si>
  <si>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</si>
  <si>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</si>
  <si>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介護保険サービス事業特別会計</t>
    <phoneticPr fontId="5"/>
  </si>
  <si>
    <t>後期高齢者医療特別会計</t>
    <phoneticPr fontId="5"/>
  </si>
  <si>
    <t>下水道事業会計</t>
    <phoneticPr fontId="5"/>
  </si>
  <si>
    <t>法適用企業</t>
    <phoneticPr fontId="5"/>
  </si>
  <si>
    <t>簡易水道事業会計</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</si>
  <si>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</si>
  <si>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</si>
  <si>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</si>
  <si>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</si>
  <si>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</si>
  <si>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</si>
  <si>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</si>
  <si>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</si>
  <si>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</si>
  <si>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</si>
  <si>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</si>
  <si>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</si>
  <si>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</si>
  <si>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</si>
  <si>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</si>
  <si>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</si>
  <si>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</si>
  <si>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</si>
  <si>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</si>
  <si>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</si>
  <si>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</si>
  <si>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</si>
  <si>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</si>
  <si>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</si>
  <si>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</si>
  <si>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</si>
  <si>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</si>
  <si>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</si>
  <si>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</si>
  <si>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</si>
  <si>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</si>
  <si>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</si>
  <si>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</si>
  <si>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</si>
  <si>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</si>
  <si>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</si>
  <si>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</si>
  <si>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</si>
  <si>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</si>
  <si>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</si>
  <si>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</si>
  <si>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</si>
  <si>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</si>
  <si>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</si>
  <si>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</si>
  <si>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</si>
  <si>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</si>
  <si>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</si>
  <si>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</si>
  <si>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</si>
  <si>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</si>
  <si>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</si>
  <si>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</si>
  <si>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</si>
  <si>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</si>
  <si>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</si>
  <si>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</si>
  <si>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</si>
  <si>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</si>
  <si>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</si>
  <si>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</si>
  <si>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</si>
  <si>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</si>
  <si>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</si>
  <si>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</si>
  <si>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</si>
  <si>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</si>
  <si>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</si>
  <si>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</si>
  <si>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</si>
  <si>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</si>
  <si>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</si>
  <si>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</si>
  <si>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</si>
  <si>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</si>
  <si>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</si>
  <si>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</si>
  <si>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</si>
  <si>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</si>
  <si>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</si>
  <si>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</si>
  <si>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</si>
  <si>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</si>
  <si>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</si>
  <si>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</si>
  <si>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</si>
  <si>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</si>
  <si>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</si>
  <si>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</si>
  <si>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</si>
  <si>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</si>
  <si>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</si>
  <si>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</si>
  <si>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</si>
  <si>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</si>
  <si>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</si>
  <si>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</si>
  <si>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</si>
  <si>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</si>
  <si>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</si>
  <si>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</si>
  <si>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</si>
  <si>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</si>
  <si>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</si>
  <si>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</si>
  <si>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</si>
  <si>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</si>
  <si>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</si>
  <si>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</si>
  <si>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</si>
  <si>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</si>
  <si>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</si>
  <si>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</si>
  <si>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</si>
  <si>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</si>
  <si>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</si>
  <si>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</si>
  <si>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</si>
  <si>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</si>
  <si>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</si>
  <si>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</si>
  <si>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</si>
  <si>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</si>
  <si>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</si>
  <si>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</si>
  <si>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</si>
  <si>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</si>
  <si>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</si>
  <si>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</si>
  <si>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</si>
  <si>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</si>
  <si>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</si>
  <si>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</si>
  <si>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</si>
  <si>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</si>
  <si>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</si>
  <si>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</si>
  <si>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0.77</t>
  </si>
  <si>
    <t>▲ 4.13</t>
  </si>
  <si>
    <t>▲ 0.61</t>
  </si>
  <si>
    <t>▲ 3.94</t>
  </si>
  <si>
    <t>一般会計</t>
  </si>
  <si>
    <t>病院事業会計</t>
  </si>
  <si>
    <t>水道事業会計</t>
  </si>
  <si>
    <t>簡易水道事業会計</t>
  </si>
  <si>
    <t>下水道事業会計</t>
  </si>
  <si>
    <t>介護保険事業特別会計</t>
  </si>
  <si>
    <t>後期高齢者医療特別会計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</si>
  <si>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</si>
  <si>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</si>
  <si>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</si>
  <si>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</si>
  <si>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</si>
  <si>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</si>
  <si>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</si>
  <si>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</si>
  <si>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</si>
  <si>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〇</t>
    <phoneticPr fontId="38"/>
  </si>
  <si>
    <t>都留楽友協会</t>
    <rPh sb="0" eb="2">
      <t>ツル</t>
    </rPh>
    <rPh sb="2" eb="6">
      <t>ガクユウキョウカイ</t>
    </rPh>
    <phoneticPr fontId="2"/>
  </si>
  <si>
    <t>都留市観光振興公社</t>
    <rPh sb="0" eb="3">
      <t>ツルシ</t>
    </rPh>
    <rPh sb="3" eb="7">
      <t>カンコウシンコウ</t>
    </rPh>
    <rPh sb="7" eb="9">
      <t>コウシャ</t>
    </rPh>
    <phoneticPr fontId="2"/>
  </si>
  <si>
    <t>都留市土地開発公社</t>
    <rPh sb="0" eb="3">
      <t>ツルシ</t>
    </rPh>
    <rPh sb="3" eb="9">
      <t>トチカイハツコウシャ</t>
    </rPh>
    <phoneticPr fontId="2"/>
  </si>
  <si>
    <t>公立大学法人都留文科大学</t>
    <rPh sb="0" eb="4">
      <t>コウリツダイガク</t>
    </rPh>
    <rPh sb="4" eb="6">
      <t>ホウジン</t>
    </rPh>
    <rPh sb="6" eb="8">
      <t>ツル</t>
    </rPh>
    <rPh sb="8" eb="12">
      <t>ブンカダイガク</t>
    </rPh>
    <phoneticPr fontId="2"/>
  </si>
  <si>
    <t>株式会社せんねんの里つる</t>
    <rPh sb="0" eb="2">
      <t>カブシキ</t>
    </rPh>
    <rPh sb="2" eb="4">
      <t>カイシャ</t>
    </rPh>
    <rPh sb="9" eb="10">
      <t>サト</t>
    </rPh>
    <phoneticPr fontId="2"/>
  </si>
  <si>
    <t>大月都留広域事務組合</t>
    <rPh sb="0" eb="4">
      <t>オオツキツル</t>
    </rPh>
    <rPh sb="4" eb="10">
      <t>コウイキジムクミアイ</t>
    </rPh>
    <phoneticPr fontId="2"/>
  </si>
  <si>
    <t>山梨県市町村総合事務組合（一般会計）</t>
    <rPh sb="0" eb="3">
      <t>ヤマナシケン</t>
    </rPh>
    <rPh sb="3" eb="6">
      <t>シチョウソン</t>
    </rPh>
    <rPh sb="6" eb="12">
      <t>ソウゴウジムクミアイ</t>
    </rPh>
    <rPh sb="13" eb="17">
      <t>イッパンカイケイ</t>
    </rPh>
    <phoneticPr fontId="2"/>
  </si>
  <si>
    <t>山梨県市町村総合事務組合（電子化事業及び会館管理・研修事業特別会計）</t>
  </si>
  <si>
    <t>山梨県市町村総合事務組合（一般廃棄物最終処分場事業特別会計）</t>
  </si>
  <si>
    <t>山梨県市町村総合事務組合（入札参加資格審査事業費特別会計）</t>
    <rPh sb="13" eb="15">
      <t>ニュウサツ</t>
    </rPh>
    <rPh sb="15" eb="17">
      <t>サンカ</t>
    </rPh>
    <rPh sb="17" eb="19">
      <t>シカク</t>
    </rPh>
    <rPh sb="19" eb="21">
      <t>シンサ</t>
    </rPh>
    <rPh sb="21" eb="24">
      <t>ジギョウヒ</t>
    </rPh>
    <rPh sb="24" eb="26">
      <t>トクベツ</t>
    </rPh>
    <rPh sb="26" eb="28">
      <t>カイケイ</t>
    </rPh>
    <phoneticPr fontId="12"/>
  </si>
  <si>
    <t>山梨県市町村総合事務組合（交通災害共済事業特別会計）</t>
  </si>
  <si>
    <t>山梨県後期高齢者医療広域連合（一般会計）</t>
  </si>
  <si>
    <t>山梨県後期高齢者医療広域連合（後期高齢者医療特別会計）</t>
  </si>
  <si>
    <t>富士・東部広域環境事務組合</t>
    <rPh sb="0" eb="2">
      <t>フジ</t>
    </rPh>
    <rPh sb="3" eb="5">
      <t>トウブ</t>
    </rPh>
    <rPh sb="5" eb="9">
      <t>コウイキカンキョウ</t>
    </rPh>
    <rPh sb="9" eb="13">
      <t>ジムクミアイ</t>
    </rPh>
    <phoneticPr fontId="10"/>
  </si>
  <si>
    <t>産業活性化推進基金</t>
    <phoneticPr fontId="5"/>
  </si>
  <si>
    <t>公立大学法人都留文科大学運営基金</t>
    <phoneticPr fontId="5"/>
  </si>
  <si>
    <t>ふるさと応援基金</t>
    <phoneticPr fontId="2"/>
  </si>
  <si>
    <t>子ども未来創造基金</t>
    <phoneticPr fontId="2"/>
  </si>
  <si>
    <t>公共施設整備基金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</si>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</sst>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2909-40A0-8586-E5A421A351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58812</c:v>
                </c:pt>
                <c:pt idx="1">
                  <c:v>66294</c:v>
                </c:pt>
                <c:pt idx="2">
                  <c:v>122090</c:v>
                </c:pt>
                <c:pt idx="3">
                  <c:v>68865</c:v>
                </c:pt>
                <c:pt idx="4">
                  <c:v>83633</c:v>
                </c:pt>
              </c:numCache>
            </c:numRef>
          </c:val>
          <c:smooth val="0"/>
          <c:extLst>
            <c:ext xmlns:c16="http://schemas.microsoft.com/office/drawing/2014/chart" uri="{C3380CC4-5D6E-409C-BE32-E72D297353CC}">
              <c16:uniqueId val="{00000001-2909-40A0-8586-E5A421A351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6.72</c:v>
                </c:pt>
                <c:pt idx="1">
                  <c:v>5.79</c:v>
                </c:pt>
                <c:pt idx="2">
                  <c:v>7.3</c:v>
                </c:pt>
                <c:pt idx="3">
                  <c:v>7.18</c:v>
                </c:pt>
                <c:pt idx="4">
                  <c:v>8.06</c:v>
                </c:pt>
              </c:numCache>
            </c:numRef>
          </c:val>
          <c:extLst>
            <c:ext xmlns:c16="http://schemas.microsoft.com/office/drawing/2014/chart" uri="{C3380CC4-5D6E-409C-BE32-E72D297353CC}">
              <c16:uniqueId val="{00000000-C727-4A9E-9FF3-917EFDFB04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27.17</c:v>
                </c:pt>
                <c:pt idx="1">
                  <c:v>25.62</c:v>
                </c:pt>
                <c:pt idx="2">
                  <c:v>27.3</c:v>
                </c:pt>
                <c:pt idx="3">
                  <c:v>26.14</c:v>
                </c:pt>
                <c:pt idx="4">
                  <c:v>26.19</c:v>
                </c:pt>
              </c:numCache>
            </c:numRef>
          </c:val>
          <c:extLst>
            <c:ext xmlns:c16="http://schemas.microsoft.com/office/drawing/2014/chart" uri="{C3380CC4-5D6E-409C-BE32-E72D297353CC}">
              <c16:uniqueId val="{00000001-C727-4A9E-9FF3-917EFDFB04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-4.13</c:v>
                </c:pt>
                <c:pt idx="2">
                  <c:v>-0.61</c:v>
                </c:pt>
                <c:pt idx="3">
                  <c:v>-3.94</c:v>
                </c:pt>
                <c:pt idx="4">
                  <c:v>6.96</c:v>
                </c:pt>
              </c:numCache>
            </c:numRef>
          </c:val>
          <c:smooth val="0"/>
          <c:extLst>
            <c:ext xmlns:c16="http://schemas.microsoft.com/office/drawing/2014/chart" uri="{C3380CC4-5D6E-409C-BE32-E72D297353CC}">
              <c16:uniqueId val="{00000002-C727-4A9E-9FF3-917EFDFB04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2F8-4ED7-94DD-C3C5A0485E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F8-4ED7-94DD-C3C5A0485E5D}"/>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1.81</c:v>
                </c:pt>
                <c:pt idx="2">
                  <c:v>#N/A</c:v>
                </c:pt>
                <c:pt idx="3">
                  <c:v>0.77</c:v>
                </c:pt>
                <c:pt idx="4">
                  <c:v>#N/A</c:v>
                </c:pt>
                <c:pt idx="5">
                  <c:v>0.94</c:v>
                </c:pt>
                <c:pt idx="6">
                  <c:v>#N/A</c:v>
                </c:pt>
                <c:pt idx="7">
                  <c:v>0.36</c:v>
                </c:pt>
                <c:pt idx="8">
                  <c:v>#N/A</c:v>
                </c:pt>
                <c:pt idx="9">
                  <c:v>0.04</c:v>
                </c:pt>
              </c:numCache>
            </c:numRef>
          </c:val>
          <c:extLst>
            <c:ext xmlns:c16="http://schemas.microsoft.com/office/drawing/2014/chart" uri="{C3380CC4-5D6E-409C-BE32-E72D297353CC}">
              <c16:uniqueId val="{00000002-32F8-4ED7-94DD-C3C5A0485E5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0.02</c:v>
                </c:pt>
                <c:pt idx="8">
                  <c:v>#N/A</c:v>
                </c:pt>
                <c:pt idx="9">
                  <c:v>0.12</c:v>
                </c:pt>
              </c:numCache>
            </c:numRef>
          </c:val>
          <c:extLst>
            <c:ext xmlns:c16="http://schemas.microsoft.com/office/drawing/2014/chart" uri="{C3380CC4-5D6E-409C-BE32-E72D297353CC}">
              <c16:uniqueId val="{00000003-32F8-4ED7-94DD-C3C5A0485E5D}"/>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0.92</c:v>
                </c:pt>
                <c:pt idx="2">
                  <c:v>#N/A</c:v>
                </c:pt>
                <c:pt idx="3">
                  <c:v>0.71</c:v>
                </c:pt>
                <c:pt idx="4">
                  <c:v>#N/A</c:v>
                </c:pt>
                <c:pt idx="5">
                  <c:v>0.33</c:v>
                </c:pt>
                <c:pt idx="6">
                  <c:v>#N/A</c:v>
                </c:pt>
                <c:pt idx="7">
                  <c:v>0.77</c:v>
                </c:pt>
                <c:pt idx="8">
                  <c:v>#N/A</c:v>
                </c:pt>
                <c:pt idx="9">
                  <c:v>0.62</c:v>
                </c:pt>
              </c:numCache>
            </c:numRef>
          </c:val>
          <c:extLst>
            <c:ext xmlns:c16="http://schemas.microsoft.com/office/drawing/2014/chart" uri="{C3380CC4-5D6E-409C-BE32-E72D297353CC}">
              <c16:uniqueId val="{00000004-32F8-4ED7-94DD-C3C5A0485E5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0.05</c:v>
                </c:pt>
                <c:pt idx="4">
                  <c:v>#N/A</c:v>
                </c:pt>
                <c:pt idx="5">
                  <c:v>0.23</c:v>
                </c:pt>
                <c:pt idx="6">
                  <c:v>#N/A</c:v>
                </c:pt>
                <c:pt idx="7">
                  <c:v>0.61</c:v>
                </c:pt>
                <c:pt idx="8">
                  <c:v>#N/A</c:v>
                </c:pt>
                <c:pt idx="9">
                  <c:v>1.03</c:v>
                </c:pt>
              </c:numCache>
            </c:numRef>
          </c:val>
          <c:extLst>
            <c:ext xmlns:c16="http://schemas.microsoft.com/office/drawing/2014/chart" uri="{C3380CC4-5D6E-409C-BE32-E72D297353CC}">
              <c16:uniqueId val="{00000005-32F8-4ED7-94DD-C3C5A0485E5D}"/>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1.18</c:v>
                </c:pt>
                <c:pt idx="2">
                  <c:v>#N/A</c:v>
                </c:pt>
                <c:pt idx="3">
                  <c:v>1.35</c:v>
                </c:pt>
                <c:pt idx="4">
                  <c:v>#N/A</c:v>
                </c:pt>
                <c:pt idx="5">
                  <c:v>1.65</c:v>
                </c:pt>
                <c:pt idx="6">
                  <c:v>#N/A</c:v>
                </c:pt>
                <c:pt idx="7">
                  <c:v>2.65</c:v>
                </c:pt>
                <c:pt idx="8">
                  <c:v>#N/A</c:v>
                </c:pt>
                <c:pt idx="9">
                  <c:v>1.89</c:v>
                </c:pt>
              </c:numCache>
            </c:numRef>
          </c:val>
          <c:extLst>
            <c:ext xmlns:c16="http://schemas.microsoft.com/office/drawing/2014/chart" uri="{C3380CC4-5D6E-409C-BE32-E72D297353CC}">
              <c16:uniqueId val="{00000006-32F8-4ED7-94DD-C3C5A0485E5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4.46</c:v>
                </c:pt>
                <c:pt idx="2">
                  <c:v>#N/A</c:v>
                </c:pt>
                <c:pt idx="3">
                  <c:v>4.41</c:v>
                </c:pt>
                <c:pt idx="4">
                  <c:v>#N/A</c:v>
                </c:pt>
                <c:pt idx="5">
                  <c:v>5.38</c:v>
                </c:pt>
                <c:pt idx="6">
                  <c:v>#N/A</c:v>
                </c:pt>
                <c:pt idx="7">
                  <c:v>5.04</c:v>
                </c:pt>
                <c:pt idx="8">
                  <c:v>#N/A</c:v>
                </c:pt>
                <c:pt idx="9">
                  <c:v>4.28</c:v>
                </c:pt>
              </c:numCache>
            </c:numRef>
          </c:val>
          <c:extLst>
            <c:ext xmlns:c16="http://schemas.microsoft.com/office/drawing/2014/chart" uri="{C3380CC4-5D6E-409C-BE32-E72D297353CC}">
              <c16:uniqueId val="{00000007-32F8-4ED7-94DD-C3C5A0485E5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3.47</c:v>
                </c:pt>
                <c:pt idx="2">
                  <c:v>#N/A</c:v>
                </c:pt>
                <c:pt idx="3">
                  <c:v>4.8499999999999996</c:v>
                </c:pt>
                <c:pt idx="4">
                  <c:v>#N/A</c:v>
                </c:pt>
                <c:pt idx="5">
                  <c:v>6.59</c:v>
                </c:pt>
                <c:pt idx="6">
                  <c:v>#N/A</c:v>
                </c:pt>
                <c:pt idx="7">
                  <c:v>4.72</c:v>
                </c:pt>
                <c:pt idx="8">
                  <c:v>#N/A</c:v>
                </c:pt>
                <c:pt idx="9">
                  <c:v>5.33</c:v>
                </c:pt>
              </c:numCache>
            </c:numRef>
          </c:val>
          <c:extLst>
            <c:ext xmlns:c16="http://schemas.microsoft.com/office/drawing/2014/chart" uri="{C3380CC4-5D6E-409C-BE32-E72D297353CC}">
              <c16:uniqueId val="{00000008-32F8-4ED7-94DD-C3C5A0485E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6.72</c:v>
                </c:pt>
                <c:pt idx="2">
                  <c:v>#N/A</c:v>
                </c:pt>
                <c:pt idx="3">
                  <c:v>5.79</c:v>
                </c:pt>
                <c:pt idx="4">
                  <c:v>#N/A</c:v>
                </c:pt>
                <c:pt idx="5">
                  <c:v>7.3</c:v>
                </c:pt>
                <c:pt idx="6">
                  <c:v>#N/A</c:v>
                </c:pt>
                <c:pt idx="7">
                  <c:v>7.18</c:v>
                </c:pt>
                <c:pt idx="8">
                  <c:v>#N/A</c:v>
                </c:pt>
                <c:pt idx="9">
                  <c:v>8.0500000000000007</c:v>
                </c:pt>
              </c:numCache>
            </c:numRef>
          </c:val>
          <c:extLst>
            <c:ext xmlns:c16="http://schemas.microsoft.com/office/drawing/2014/chart" uri="{C3380CC4-5D6E-409C-BE32-E72D297353CC}">
              <c16:uniqueId val="{00000009-32F8-4ED7-94DD-C3C5A0485E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986</c:v>
                </c:pt>
                <c:pt idx="5">
                  <c:v>1002</c:v>
                </c:pt>
                <c:pt idx="8">
                  <c:v>1015</c:v>
                </c:pt>
                <c:pt idx="11">
                  <c:v>987</c:v>
                </c:pt>
                <c:pt idx="14">
                  <c:v>1015</c:v>
                </c:pt>
              </c:numCache>
            </c:numRef>
          </c:val>
          <c:extLst>
            <c:ext xmlns:c16="http://schemas.microsoft.com/office/drawing/2014/chart" uri="{C3380CC4-5D6E-409C-BE32-E72D297353CC}">
              <c16:uniqueId val="{00000000-61A3-415E-BD39-2A6793A5F3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A3-415E-BD39-2A6793A5F3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A3-415E-BD39-2A6793A5F3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85</c:v>
                </c:pt>
                <c:pt idx="3">
                  <c:v>94</c:v>
                </c:pt>
                <c:pt idx="6">
                  <c:v>95</c:v>
                </c:pt>
                <c:pt idx="9">
                  <c:v>90</c:v>
                </c:pt>
                <c:pt idx="12">
                  <c:v>89</c:v>
                </c:pt>
              </c:numCache>
            </c:numRef>
          </c:val>
          <c:extLst>
            <c:ext xmlns:c16="http://schemas.microsoft.com/office/drawing/2014/chart" uri="{C3380CC4-5D6E-409C-BE32-E72D297353CC}">
              <c16:uniqueId val="{00000003-61A3-415E-BD39-2A6793A5F3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694</c:v>
                </c:pt>
                <c:pt idx="3">
                  <c:v>704</c:v>
                </c:pt>
                <c:pt idx="6">
                  <c:v>781</c:v>
                </c:pt>
                <c:pt idx="9">
                  <c:v>690</c:v>
                </c:pt>
                <c:pt idx="12">
                  <c:v>598</c:v>
                </c:pt>
              </c:numCache>
            </c:numRef>
          </c:val>
          <c:extLst>
            <c:ext xmlns:c16="http://schemas.microsoft.com/office/drawing/2014/chart" uri="{C3380CC4-5D6E-409C-BE32-E72D297353CC}">
              <c16:uniqueId val="{00000004-61A3-415E-BD39-2A6793A5F3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A3-415E-BD39-2A6793A5F3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A3-415E-BD39-2A6793A5F3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1136</c:v>
                </c:pt>
                <c:pt idx="3">
                  <c:v>1146</c:v>
                </c:pt>
                <c:pt idx="6">
                  <c:v>1186</c:v>
                </c:pt>
                <c:pt idx="9">
                  <c:v>1229</c:v>
                </c:pt>
                <c:pt idx="12">
                  <c:v>1255</c:v>
                </c:pt>
              </c:numCache>
            </c:numRef>
          </c:val>
          <c:extLst>
            <c:ext xmlns:c16="http://schemas.microsoft.com/office/drawing/2014/chart" uri="{C3380CC4-5D6E-409C-BE32-E72D297353CC}">
              <c16:uniqueId val="{00000007-61A3-415E-BD39-2A6793A5F3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929</c:v>
                </c:pt>
                <c:pt idx="2">
                  <c:v>#N/A</c:v>
                </c:pt>
                <c:pt idx="3">
                  <c:v>#N/A</c:v>
                </c:pt>
                <c:pt idx="4">
                  <c:v>942</c:v>
                </c:pt>
                <c:pt idx="5">
                  <c:v>#N/A</c:v>
                </c:pt>
                <c:pt idx="6">
                  <c:v>#N/A</c:v>
                </c:pt>
                <c:pt idx="7">
                  <c:v>1047</c:v>
                </c:pt>
                <c:pt idx="8">
                  <c:v>#N/A</c:v>
                </c:pt>
                <c:pt idx="9">
                  <c:v>#N/A</c:v>
                </c:pt>
                <c:pt idx="10">
                  <c:v>1022</c:v>
                </c:pt>
                <c:pt idx="11">
                  <c:v>#N/A</c:v>
                </c:pt>
                <c:pt idx="12">
                  <c:v>#N/A</c:v>
                </c:pt>
                <c:pt idx="13">
                  <c:v>927</c:v>
                </c:pt>
                <c:pt idx="14">
                  <c:v>#N/A</c:v>
                </c:pt>
              </c:numCache>
            </c:numRef>
          </c:val>
          <c:smooth val="0"/>
          <c:extLst>
            <c:ext xmlns:c16="http://schemas.microsoft.com/office/drawing/2014/chart" uri="{C3380CC4-5D6E-409C-BE32-E72D297353CC}">
              <c16:uniqueId val="{00000008-61A3-415E-BD39-2A6793A5F3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12532</c:v>
                </c:pt>
                <c:pt idx="5">
                  <c:v>12697</c:v>
                </c:pt>
                <c:pt idx="8">
                  <c:v>12195</c:v>
                </c:pt>
                <c:pt idx="11">
                  <c:v>12254</c:v>
                </c:pt>
                <c:pt idx="14">
                  <c:v>11540</c:v>
                </c:pt>
              </c:numCache>
            </c:numRef>
          </c:val>
          <c:extLst>
            <c:ext xmlns:c16="http://schemas.microsoft.com/office/drawing/2014/chart" uri="{C3380CC4-5D6E-409C-BE32-E72D297353CC}">
              <c16:uniqueId val="{00000000-BCB0-4EB4-B0F2-C9C76A2C99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363</c:v>
                </c:pt>
                <c:pt idx="5">
                  <c:v>304</c:v>
                </c:pt>
                <c:pt idx="8">
                  <c:v>260</c:v>
                </c:pt>
                <c:pt idx="11">
                  <c:v>267</c:v>
                </c:pt>
                <c:pt idx="14">
                  <c:v>283</c:v>
                </c:pt>
              </c:numCache>
            </c:numRef>
          </c:val>
          <c:extLst>
            <c:ext xmlns:c16="http://schemas.microsoft.com/office/drawing/2014/chart" uri="{C3380CC4-5D6E-409C-BE32-E72D297353CC}">
              <c16:uniqueId val="{00000001-BCB0-4EB4-B0F2-C9C76A2C99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8949</c:v>
                </c:pt>
                <c:pt idx="5">
                  <c:v>10460</c:v>
                </c:pt>
                <c:pt idx="8">
                  <c:v>10833</c:v>
                </c:pt>
                <c:pt idx="11">
                  <c:v>11000</c:v>
                </c:pt>
                <c:pt idx="14">
                  <c:v>9366</c:v>
                </c:pt>
              </c:numCache>
            </c:numRef>
          </c:val>
          <c:extLst>
            <c:ext xmlns:c16="http://schemas.microsoft.com/office/drawing/2014/chart" uri="{C3380CC4-5D6E-409C-BE32-E72D297353CC}">
              <c16:uniqueId val="{00000002-BCB0-4EB4-B0F2-C9C76A2C99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B0-4EB4-B0F2-C9C76A2C99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B0-4EB4-B0F2-C9C76A2C99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205</c:v>
                </c:pt>
                <c:pt idx="3">
                  <c:v>89</c:v>
                </c:pt>
                <c:pt idx="6">
                  <c:v>47</c:v>
                </c:pt>
                <c:pt idx="9">
                  <c:v>10</c:v>
                </c:pt>
                <c:pt idx="12">
                  <c:v>0</c:v>
                </c:pt>
              </c:numCache>
            </c:numRef>
          </c:val>
          <c:extLst>
            <c:ext xmlns:c16="http://schemas.microsoft.com/office/drawing/2014/chart" uri="{C3380CC4-5D6E-409C-BE32-E72D297353CC}">
              <c16:uniqueId val="{00000005-BCB0-4EB4-B0F2-C9C76A2C99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1985</c:v>
                </c:pt>
                <c:pt idx="3">
                  <c:v>1754</c:v>
                </c:pt>
                <c:pt idx="6">
                  <c:v>1787</c:v>
                </c:pt>
                <c:pt idx="9">
                  <c:v>1917</c:v>
                </c:pt>
                <c:pt idx="12">
                  <c:v>2030</c:v>
                </c:pt>
              </c:numCache>
            </c:numRef>
          </c:val>
          <c:extLst>
            <c:ext xmlns:c16="http://schemas.microsoft.com/office/drawing/2014/chart" uri="{C3380CC4-5D6E-409C-BE32-E72D297353CC}">
              <c16:uniqueId val="{00000006-BCB0-4EB4-B0F2-C9C76A2C99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522</c:v>
                </c:pt>
                <c:pt idx="3">
                  <c:v>509</c:v>
                </c:pt>
                <c:pt idx="6">
                  <c:v>494</c:v>
                </c:pt>
                <c:pt idx="9">
                  <c:v>447</c:v>
                </c:pt>
                <c:pt idx="12">
                  <c:v>410</c:v>
                </c:pt>
              </c:numCache>
            </c:numRef>
          </c:val>
          <c:extLst>
            <c:ext xmlns:c16="http://schemas.microsoft.com/office/drawing/2014/chart" uri="{C3380CC4-5D6E-409C-BE32-E72D297353CC}">
              <c16:uniqueId val="{00000007-BCB0-4EB4-B0F2-C9C76A2C99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7413</c:v>
                </c:pt>
                <c:pt idx="3">
                  <c:v>7028</c:v>
                </c:pt>
                <c:pt idx="6">
                  <c:v>6773</c:v>
                </c:pt>
                <c:pt idx="9">
                  <c:v>6463</c:v>
                </c:pt>
                <c:pt idx="12">
                  <c:v>6250</c:v>
                </c:pt>
              </c:numCache>
            </c:numRef>
          </c:val>
          <c:extLst>
            <c:ext xmlns:c16="http://schemas.microsoft.com/office/drawing/2014/chart" uri="{C3380CC4-5D6E-409C-BE32-E72D297353CC}">
              <c16:uniqueId val="{00000008-BCB0-4EB4-B0F2-C9C76A2C99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B0-4EB4-B0F2-C9C76A2C99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12076</c:v>
                </c:pt>
                <c:pt idx="3">
                  <c:v>12031</c:v>
                </c:pt>
                <c:pt idx="6">
                  <c:v>12411</c:v>
                </c:pt>
                <c:pt idx="9">
                  <c:v>12133</c:v>
                </c:pt>
                <c:pt idx="12">
                  <c:v>11160</c:v>
                </c:pt>
              </c:numCache>
            </c:numRef>
          </c:val>
          <c:extLst>
            <c:ext xmlns:c16="http://schemas.microsoft.com/office/drawing/2014/chart" uri="{C3380CC4-5D6E-409C-BE32-E72D297353CC}">
              <c16:uniqueId val="{0000000A-BCB0-4EB4-B0F2-C9C76A2C99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B0-4EB4-B0F2-C9C76A2C99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2610</c:v>
                </c:pt>
                <c:pt idx="1">
                  <c:v>2567</c:v>
                </c:pt>
                <c:pt idx="2">
                  <c:v>2649</c:v>
                </c:pt>
              </c:numCache>
            </c:numRef>
          </c:val>
          <c:extLst>
            <c:ext xmlns:c16="http://schemas.microsoft.com/office/drawing/2014/chart" uri="{C3380CC4-5D6E-409C-BE32-E72D297353CC}">
              <c16:uniqueId val="{00000000-ED6F-404E-A454-195DA2D258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c:v>
                </c:pt>
                <c:pt idx="1">
                  <c:v>107</c:v>
                </c:pt>
                <c:pt idx="2">
                  <c:v>140</c:v>
                </c:pt>
              </c:numCache>
            </c:numRef>
          </c:val>
          <c:extLst>
            <c:ext xmlns:c16="http://schemas.microsoft.com/office/drawing/2014/chart" uri="{C3380CC4-5D6E-409C-BE32-E72D297353CC}">
              <c16:uniqueId val="{00000001-ED6F-404E-A454-195DA2D258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7367</c:v>
                </c:pt>
                <c:pt idx="1">
                  <c:v>7466</c:v>
                </c:pt>
                <c:pt idx="2">
                  <c:v>6615</c:v>
                </c:pt>
              </c:numCache>
            </c:numRef>
          </c:val>
          <c:extLst>
            <c:ext xmlns:c16="http://schemas.microsoft.com/office/drawing/2014/chart" uri="{C3380CC4-5D6E-409C-BE32-E72D297353CC}">
              <c16:uniqueId val="{00000002-ED6F-404E-A454-195DA2D258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山梨県都留市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年度借入分の元金償還開始に伴い元利償還金が増加したが、公営企業債の元利償還金に対する繰入金は、下水道事業の元利償還金に対する繰出基準額の算定方法の見直しにより減少した。</a:t>
          </a:r>
          <a:endParaRPr lang="ja-JP" altLang="ja-JP" sz="1400">
            <a:effectLst/>
          </a:endParaRPr>
        </a:p>
        <a:p>
          <a:r>
            <a:rPr kumimoji="1" lang="ja-JP" altLang="ja-JP" sz="1100">
              <a:solidFill>
                <a:schemeClr val="dk1"/>
              </a:solidFill>
              <a:effectLst/>
              <a:latin typeface="+mn-lt"/>
              <a:ea typeface="+mn-ea"/>
              <a:cs typeface="+mn-cs"/>
            </a:rPr>
            <a:t>　市債の発行については交付税措置のある有利なものを最大限活用することに努めている。今後も施設整備が増加していくことが見込まれていることから、基金も活用するなかで計画的な施設整備等を推進し、健全な財政運営を行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年度に満期一括償還で利用。以降積立、取り崩し共になし。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山梨県都留市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ふるさと応援基金や公立大学法人都留文科大学運営基金</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の取崩し</a:t>
          </a:r>
          <a:r>
            <a:rPr kumimoji="1" lang="ja-JP" altLang="ja-JP" sz="1100">
              <a:solidFill>
                <a:schemeClr val="dk1"/>
              </a:solidFill>
              <a:effectLst/>
              <a:latin typeface="+mn-lt"/>
              <a:ea typeface="+mn-ea"/>
              <a:cs typeface="+mn-cs"/>
            </a:rPr>
            <a:t>に伴う充当可能基金の</a:t>
          </a:r>
          <a:r>
            <a:rPr kumimoji="1" lang="ja-JP" altLang="en-US" sz="1100">
              <a:solidFill>
                <a:schemeClr val="dk1"/>
              </a:solidFill>
              <a:effectLst/>
              <a:latin typeface="+mn-lt"/>
              <a:ea typeface="+mn-ea"/>
              <a:cs typeface="+mn-cs"/>
            </a:rPr>
            <a:t>減少があったものの</a:t>
          </a:r>
          <a:r>
            <a:rPr kumimoji="1" lang="ja-JP" altLang="ja-JP" sz="1100">
              <a:solidFill>
                <a:schemeClr val="dk1"/>
              </a:solidFill>
              <a:effectLst/>
              <a:latin typeface="+mn-lt"/>
              <a:ea typeface="+mn-ea"/>
              <a:cs typeface="+mn-cs"/>
            </a:rPr>
            <a:t>、下水道事業の企業債残高の減少に伴う公営企業債等繰入見込額の減少により、</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年度以降、将来負担比率は算定されなかった。</a:t>
          </a:r>
          <a:endParaRPr lang="ja-JP" altLang="ja-JP" sz="1400">
            <a:effectLst/>
          </a:endParaRPr>
        </a:p>
        <a:p>
          <a:r>
            <a:rPr kumimoji="1" lang="ja-JP" altLang="ja-JP" sz="1100">
              <a:solidFill>
                <a:schemeClr val="dk1"/>
              </a:solidFill>
              <a:effectLst/>
              <a:latin typeface="+mn-lt"/>
              <a:ea typeface="+mn-ea"/>
              <a:cs typeface="+mn-cs"/>
            </a:rPr>
            <a:t>　今後も、基金を活用するなかで起債額を償還元金の額以内に抑制し、将来負担額の縮減に努める。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山梨県都留市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基金全体としては、令和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年度末基金残高は</a:t>
          </a:r>
          <a:r>
            <a:rPr kumimoji="1" lang="en-US" altLang="ja-JP" sz="1100">
              <a:solidFill>
                <a:schemeClr val="dk1"/>
              </a:solidFill>
              <a:effectLst/>
              <a:latin typeface="+mn-lt"/>
              <a:ea typeface="+mn-ea"/>
              <a:cs typeface="+mn-cs"/>
            </a:rPr>
            <a:t>9,403</a:t>
          </a:r>
          <a:r>
            <a:rPr kumimoji="1" lang="ja-JP" altLang="ja-JP" sz="1100">
              <a:solidFill>
                <a:schemeClr val="dk1"/>
              </a:solidFill>
              <a:effectLst/>
              <a:latin typeface="+mn-lt"/>
              <a:ea typeface="+mn-ea"/>
              <a:cs typeface="+mn-cs"/>
            </a:rPr>
            <a:t>百万円となり、対前年度比で</a:t>
          </a:r>
          <a:r>
            <a:rPr kumimoji="1" lang="en-US" altLang="ja-JP" sz="1100">
              <a:solidFill>
                <a:schemeClr val="dk1"/>
              </a:solidFill>
              <a:effectLst/>
              <a:latin typeface="+mn-lt"/>
              <a:ea typeface="+mn-ea"/>
              <a:cs typeface="+mn-cs"/>
            </a:rPr>
            <a:t>736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となった。主な要因としては、</a:t>
          </a:r>
          <a:r>
            <a:rPr kumimoji="1" lang="ja-JP" altLang="en-US" sz="1100">
              <a:solidFill>
                <a:schemeClr val="dk1"/>
              </a:solidFill>
              <a:effectLst/>
              <a:latin typeface="+mn-lt"/>
              <a:ea typeface="+mn-ea"/>
              <a:cs typeface="+mn-cs"/>
            </a:rPr>
            <a:t>都留文科大学施設整備基金の取崩額の増加</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ふるさと応援基金の積立額に対して取崩額が増加したこと</a:t>
          </a:r>
          <a:r>
            <a:rPr kumimoji="1" lang="ja-JP" altLang="ja-JP" sz="1100">
              <a:solidFill>
                <a:schemeClr val="dk1"/>
              </a:solidFill>
              <a:effectLst/>
              <a:latin typeface="+mn-lt"/>
              <a:ea typeface="+mn-ea"/>
              <a:cs typeface="+mn-cs"/>
            </a:rPr>
            <a:t>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大規模事業に対して、毎年度の起債額とのバランスを見ながら積極的に基金を活用し、基金残高の適正な水準は確保しつつ、健全な財政運営に努める。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・公立大学法人都留文科大学運営基金：大学の用地取得、教育研究費用や施設の建設費などに充てる資金を積み立て、公立大学法人都留文科大学の健全な財政運営を図ることを目的とした基金</a:t>
          </a:r>
          <a:endParaRPr lang="ja-JP" altLang="ja-JP" sz="1400">
            <a:effectLst/>
          </a:endParaRPr>
        </a:p>
        <a:p>
          <a:r>
            <a:rPr kumimoji="1" lang="ja-JP" altLang="ja-JP" sz="1100">
              <a:solidFill>
                <a:schemeClr val="dk1"/>
              </a:solidFill>
              <a:effectLst/>
              <a:latin typeface="+mn-lt"/>
              <a:ea typeface="+mn-ea"/>
              <a:cs typeface="+mn-cs"/>
            </a:rPr>
            <a:t>・ふるさと応援基金：ふるさと納税による寄附金を活用し、魅力あるまちづくりを推進するための基金</a:t>
          </a:r>
          <a:endParaRPr lang="ja-JP" altLang="ja-JP" sz="1400">
            <a:effectLst/>
          </a:endParaRPr>
        </a:p>
        <a:p>
          <a:r>
            <a:rPr kumimoji="1" lang="ja-JP" altLang="ja-JP" sz="1100">
              <a:solidFill>
                <a:schemeClr val="dk1"/>
              </a:solidFill>
              <a:effectLst/>
              <a:latin typeface="+mn-lt"/>
              <a:ea typeface="+mn-ea"/>
              <a:cs typeface="+mn-cs"/>
            </a:rPr>
            <a:t>・公共施設整備基金：都留市長期総合計画に定める公共施設の老朽化による大規模修繕や更新などの将来的に発生する公共施設整備費に必要な資金を積み立てることを目的とした基金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・産業活性化推進基金：</a:t>
          </a:r>
          <a:r>
            <a:rPr lang="ja-JP" altLang="en-US" sz="1100" u="none" strike="noStrike">
              <a:solidFill>
                <a:schemeClr val="dk1"/>
              </a:solidFill>
              <a:effectLst/>
              <a:latin typeface="+mn-lt"/>
              <a:ea typeface="+mn-ea"/>
              <a:cs typeface="+mn-cs"/>
            </a:rPr>
            <a:t>産業活性化の推進に向けた諸事業に必要な資金を積み立て</a:t>
          </a:r>
          <a:r>
            <a:rPr lang="ja-JP" altLang="en-US" sz="1100" b="0" i="0" u="none" strike="noStrike" baseline="0">
              <a:solidFill>
                <a:schemeClr val="dk1"/>
              </a:solidFill>
              <a:latin typeface="+mn-lt"/>
              <a:ea typeface="+mn-ea"/>
              <a:cs typeface="+mn-cs"/>
            </a:rPr>
            <a:t>ることを目的とした基金</a:t>
          </a:r>
          <a:endParaRPr lang="en-US" altLang="ja-JP" sz="1100" b="0" i="0" u="none" strike="noStrike" baseline="0">
            <a:solidFill>
              <a:schemeClr val="dk1"/>
            </a:solidFill>
            <a:latin typeface="+mn-lt"/>
            <a:ea typeface="+mn-ea"/>
            <a:cs typeface="+mn-cs"/>
          </a:endParaRPr>
        </a:p>
        <a:p>
          <a:r>
            <a:rPr kumimoji="1" lang="ja-JP" altLang="ja-JP" sz="1100">
              <a:solidFill>
                <a:schemeClr val="dk1"/>
              </a:solidFill>
              <a:effectLst/>
              <a:latin typeface="+mn-lt"/>
              <a:ea typeface="+mn-ea"/>
              <a:cs typeface="+mn-cs"/>
            </a:rPr>
            <a:t>・子ども未来創造基金：子どもが安全で健やかに育つ子育て環境及び知・徳・体の調和のとれた教育の充実を図ることを目的とした基金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年度末においては、</a:t>
          </a:r>
          <a:r>
            <a:rPr kumimoji="1" lang="en-US" altLang="ja-JP" sz="1100">
              <a:solidFill>
                <a:schemeClr val="dk1"/>
              </a:solidFill>
              <a:effectLst/>
              <a:latin typeface="+mn-lt"/>
              <a:ea typeface="+mn-ea"/>
              <a:cs typeface="+mn-cs"/>
            </a:rPr>
            <a:t>6,615</a:t>
          </a:r>
          <a:r>
            <a:rPr kumimoji="1" lang="ja-JP" altLang="ja-JP" sz="1100">
              <a:solidFill>
                <a:schemeClr val="dk1"/>
              </a:solidFill>
              <a:effectLst/>
              <a:latin typeface="+mn-lt"/>
              <a:ea typeface="+mn-ea"/>
              <a:cs typeface="+mn-cs"/>
            </a:rPr>
            <a:t>百万円となっており、対前年度比で</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要因としては、都留文科大学施設整備基金の取崩額の増加と、ふるさと応援基金の積立額に対して取崩額が増加したことである。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総合管理計画、個別施設計画に基づく公共施設の大規模改修や更新などの財政負担に備えた、公共施設整備基金への積立や学校給食費の無償化等の子育てや教育の充実を目的とした子ども未来創造基金への積立を行う。</a:t>
          </a:r>
          <a:endParaRPr lang="ja-JP" altLang="ja-JP" sz="1400">
            <a:effectLst/>
          </a:endParaRPr>
        </a:p>
        <a:p>
          <a:r>
            <a:rPr kumimoji="1" lang="ja-JP" altLang="ja-JP" sz="1100">
              <a:solidFill>
                <a:schemeClr val="dk1"/>
              </a:solidFill>
              <a:effectLst/>
              <a:latin typeface="+mn-lt"/>
              <a:ea typeface="+mn-ea"/>
              <a:cs typeface="+mn-cs"/>
            </a:rPr>
            <a:t>・公立大学法人都留文科大学運営基金については、大学施設の建設や大規模改修に伴い、補助金や地方債を取り込みながら、大学施設整備基金の取崩を行う。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本市では、決算剰余金の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を下らない額を財政調整基金へ編入することとしており、そのルールに準じて積立を行っている。令和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年度においては決算剰余金等による積立額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、取崩額</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大きくなったため</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基金の使途の明確化を図るため、特定目的基金への積立を行うなど、財政状況を注視していく中で、適正な運用を行う。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臨時財政対策債の元利償還金の一部を償還するための基金の積立に要する経費の財源として普通交付税の追加交付があったこと及び今後の公債費負担の財源を確保するために、</a:t>
          </a:r>
          <a:r>
            <a:rPr kumimoji="1" lang="ja-JP" altLang="en-US" sz="1100">
              <a:solidFill>
                <a:schemeClr val="dk1"/>
              </a:solidFill>
              <a:effectLst/>
              <a:latin typeface="+mn-lt"/>
              <a:ea typeface="+mn-ea"/>
              <a:cs typeface="+mn-cs"/>
            </a:rPr>
            <a:t>臨時財政対策債の償還との差額である</a:t>
          </a:r>
          <a:r>
            <a:rPr kumimoji="1" lang="en-US" altLang="ja-JP" sz="1100">
              <a:solidFill>
                <a:schemeClr val="dk1"/>
              </a:solidFill>
              <a:effectLst/>
              <a:latin typeface="+mn-lt"/>
              <a:ea typeface="+mn-ea"/>
              <a:cs typeface="+mn-cs"/>
            </a:rPr>
            <a:t>32,631</a:t>
          </a:r>
          <a:r>
            <a:rPr kumimoji="1" lang="ja-JP" altLang="en-US" sz="1100">
              <a:solidFill>
                <a:schemeClr val="dk1"/>
              </a:solidFill>
              <a:effectLst/>
              <a:latin typeface="+mn-lt"/>
              <a:ea typeface="+mn-ea"/>
              <a:cs typeface="+mn-cs"/>
            </a:rPr>
            <a:t>千円を</a:t>
          </a:r>
          <a:r>
            <a:rPr kumimoji="1" lang="ja-JP" altLang="ja-JP" sz="1100">
              <a:solidFill>
                <a:schemeClr val="dk1"/>
              </a:solidFill>
              <a:effectLst/>
              <a:latin typeface="+mn-lt"/>
              <a:ea typeface="+mn-ea"/>
              <a:cs typeface="+mn-cs"/>
            </a:rPr>
            <a:t>減債基金へ積立を行ったため増加となった。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地方債の適正管理に努め、減債基金の取り崩しを行わない財政運営を心掛ける。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山梨県都留市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28,509
27,783
161.63
19,924,677
19,030,322
814,862
10,114,542
11,159,576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年度については、基準財政需要額が</a:t>
          </a:r>
          <a:r>
            <a:rPr lang="ja-JP" altLang="en-US" sz="1100" b="0" i="0" u="none" strike="noStrike" baseline="0">
              <a:solidFill>
                <a:schemeClr val="dk1"/>
              </a:solidFill>
              <a:latin typeface="+mn-lt"/>
              <a:ea typeface="+mn-ea"/>
              <a:cs typeface="+mn-cs"/>
            </a:rPr>
            <a:t>人件費・物価・光熱水費等の高騰を受け、単位費用が全体的に引き上げられたこと等に</a:t>
          </a:r>
          <a:r>
            <a:rPr kumimoji="1" lang="ja-JP" altLang="ja-JP" sz="1100">
              <a:solidFill>
                <a:schemeClr val="dk1"/>
              </a:solidFill>
              <a:effectLst/>
              <a:latin typeface="+mn-lt"/>
              <a:ea typeface="+mn-ea"/>
              <a:cs typeface="+mn-cs"/>
            </a:rPr>
            <a:t>伴い増加となったが、基準財政収入額の個人市民税、固定資産税が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となり、単年度では</a:t>
          </a:r>
          <a:r>
            <a:rPr kumimoji="1" lang="en-US" altLang="ja-JP" sz="1100">
              <a:solidFill>
                <a:sysClr val="windowText" lastClr="000000"/>
              </a:solidFill>
              <a:effectLst/>
              <a:latin typeface="+mn-lt"/>
              <a:ea typeface="+mn-ea"/>
              <a:cs typeface="+mn-cs"/>
            </a:rPr>
            <a:t>0.002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ヵ年平均では前年度</a:t>
          </a:r>
          <a:r>
            <a:rPr kumimoji="1" lang="ja-JP" altLang="en-US" sz="1100">
              <a:solidFill>
                <a:schemeClr val="dk1"/>
              </a:solidFill>
              <a:effectLst/>
              <a:latin typeface="+mn-lt"/>
              <a:ea typeface="+mn-ea"/>
              <a:cs typeface="+mn-cs"/>
            </a:rPr>
            <a:t>と同値となり、</a:t>
          </a:r>
          <a:r>
            <a:rPr kumimoji="1" lang="ja-JP" altLang="ja-JP" sz="1100">
              <a:solidFill>
                <a:schemeClr val="dk1"/>
              </a:solidFill>
              <a:effectLst/>
              <a:latin typeface="+mn-lt"/>
              <a:ea typeface="+mn-ea"/>
              <a:cs typeface="+mn-cs"/>
            </a:rPr>
            <a:t>類似団体内平均と比較すると</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ポイント下回っているため、引き続き市税の徴収率の向上等により、歳入の確保に努める。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分母となる経常一般財源等の地方税</a:t>
          </a:r>
          <a:r>
            <a:rPr kumimoji="1" lang="ja-JP" altLang="en-US" sz="1100">
              <a:solidFill>
                <a:schemeClr val="dk1"/>
              </a:solidFill>
              <a:effectLst/>
              <a:latin typeface="+mn-lt"/>
              <a:ea typeface="+mn-ea"/>
              <a:cs typeface="+mn-cs"/>
            </a:rPr>
            <a:t>が市民税等の市税の減により減少</a:t>
          </a:r>
          <a:r>
            <a:rPr kumimoji="1" lang="ja-JP" altLang="ja-JP" sz="1100">
              <a:solidFill>
                <a:schemeClr val="dk1"/>
              </a:solidFill>
              <a:effectLst/>
              <a:latin typeface="+mn-lt"/>
              <a:ea typeface="+mn-ea"/>
              <a:cs typeface="+mn-cs"/>
            </a:rPr>
            <a:t>し、分子となる経常経費充当一般財源等が</a:t>
          </a:r>
          <a:r>
            <a:rPr kumimoji="1" lang="ja-JP" altLang="en-US" sz="110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隔年となっている定年退職者への退職手当の支出や人件費・物価高騰の影響による経費全体の増により</a:t>
          </a:r>
          <a:r>
            <a:rPr kumimoji="1" lang="ja-JP" altLang="ja-JP" sz="1100">
              <a:solidFill>
                <a:schemeClr val="dk1"/>
              </a:solidFill>
              <a:effectLst/>
              <a:latin typeface="+mn-lt"/>
              <a:ea typeface="+mn-ea"/>
              <a:cs typeface="+mn-cs"/>
            </a:rPr>
            <a:t>増加したことから、経常収支比率は</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類似団体内平均と比較すると</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ポイント上回っているため</a:t>
          </a:r>
          <a:r>
            <a:rPr kumimoji="1" lang="ja-JP" altLang="ja-JP" sz="1100">
              <a:solidFill>
                <a:schemeClr val="dk1"/>
              </a:solidFill>
              <a:effectLst/>
              <a:latin typeface="+mn-lt"/>
              <a:ea typeface="+mn-ea"/>
              <a:cs typeface="+mn-cs"/>
            </a:rPr>
            <a:t>、行財政改革への取り組みを通じて義務的経費の抑制を図っていく。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65</xdr:row>
      <xdr:rowOff>12700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2827"/>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2957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124883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2957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年度と比較すると人件費は人事院勧告による給与改定により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増加し、物件費</a:t>
          </a:r>
          <a:r>
            <a:rPr kumimoji="1" lang="ja-JP" altLang="en-US" sz="1100">
              <a:solidFill>
                <a:schemeClr val="dk1"/>
              </a:solidFill>
              <a:effectLst/>
              <a:latin typeface="+mn-lt"/>
              <a:ea typeface="+mn-ea"/>
              <a:cs typeface="+mn-cs"/>
            </a:rPr>
            <a:t>も人件費の増加や物価高騰等により委託料等が増加したため、</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11,377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188,309</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22023</xdr:rowOff>
    </xdr:from>
    <xdr:to>
      <xdr:col>23</xdr:col>
      <xdr:colOff>133350</xdr:colOff>
      <xdr:row>83</xdr:row>
      <xdr:rowOff>76929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52373"/>
          <a:ext cx="838200" cy="5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22023</xdr:rowOff>
    </xdr:from>
    <xdr:to>
      <xdr:col>19</xdr:col>
      <xdr:colOff>133350</xdr:colOff>
      <xdr:row>83</xdr:row>
      <xdr:rowOff>27391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52373"/>
          <a:ext cx="8890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27391</xdr:rowOff>
    </xdr:from>
    <xdr:to>
      <xdr:col>15</xdr:col>
      <xdr:colOff>82550</xdr:colOff>
      <xdr:row>83</xdr:row>
      <xdr:rowOff>130484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57741"/>
          <a:ext cx="889000" cy="10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71434</xdr:rowOff>
    </xdr:from>
    <xdr:to>
      <xdr:col>11</xdr:col>
      <xdr:colOff>31750</xdr:colOff>
      <xdr:row>83</xdr:row>
      <xdr:rowOff>130484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0334"/>
          <a:ext cx="889000" cy="2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26129</xdr:rowOff>
    </xdr:from>
    <xdr:to>
      <xdr:col>23</xdr:col>
      <xdr:colOff>184150</xdr:colOff>
      <xdr:row>83</xdr:row>
      <xdr:rowOff>127729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42656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142673</xdr:rowOff>
    </xdr:from>
    <xdr:to>
      <xdr:col>19</xdr:col>
      <xdr:colOff>184150</xdr:colOff>
      <xdr:row>83</xdr:row>
      <xdr:rowOff>72823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83000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148041</xdr:rowOff>
    </xdr:from>
    <xdr:to>
      <xdr:col>15</xdr:col>
      <xdr:colOff>133350</xdr:colOff>
      <xdr:row>83</xdr:row>
      <xdr:rowOff>78191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88368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79684</xdr:rowOff>
    </xdr:from>
    <xdr:to>
      <xdr:col>11</xdr:col>
      <xdr:colOff>82550</xdr:colOff>
      <xdr:row>84</xdr:row>
      <xdr:rowOff>9834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166061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20634</xdr:rowOff>
    </xdr:from>
    <xdr:to>
      <xdr:col>7</xdr:col>
      <xdr:colOff>31750</xdr:colOff>
      <xdr:row>82</xdr:row>
      <xdr:rowOff>122234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、類似団体内平均と比較すると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ポイント上回っている状況にあり、今後も行財政改革に努め、給与水準の適正化を図る。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類似団体内平均と比較すると、</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いるが、増加する業務量との均衡を保ちつつ、</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の推進等により業務の効率化を行い、引き続き適正な定員管理に努める。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163044</xdr:rowOff>
    </xdr:from>
    <xdr:to>
      <xdr:col>81</xdr:col>
      <xdr:colOff>44450</xdr:colOff>
      <xdr:row>62</xdr:row>
      <xdr:rowOff>19171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149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158448</xdr:rowOff>
    </xdr:from>
    <xdr:to>
      <xdr:col>77</xdr:col>
      <xdr:colOff>44450</xdr:colOff>
      <xdr:row>61</xdr:row>
      <xdr:rowOff>163044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689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142361</xdr:rowOff>
    </xdr:from>
    <xdr:to>
      <xdr:col>72</xdr:col>
      <xdr:colOff>203200</xdr:colOff>
      <xdr:row>61</xdr:row>
      <xdr:rowOff>158448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081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129722</xdr:rowOff>
    </xdr:from>
    <xdr:to>
      <xdr:col>68</xdr:col>
      <xdr:colOff>152400</xdr:colOff>
      <xdr:row>61</xdr:row>
      <xdr:rowOff>142361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8817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139821</xdr:rowOff>
    </xdr:from>
    <xdr:to>
      <xdr:col>81</xdr:col>
      <xdr:colOff>95250</xdr:colOff>
      <xdr:row>62</xdr:row>
      <xdr:rowOff>69971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111898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7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112244</xdr:rowOff>
    </xdr:from>
    <xdr:to>
      <xdr:col>77</xdr:col>
      <xdr:colOff>95250</xdr:colOff>
      <xdr:row>62</xdr:row>
      <xdr:rowOff>42394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52571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3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107648</xdr:rowOff>
    </xdr:from>
    <xdr:to>
      <xdr:col>73</xdr:col>
      <xdr:colOff>44450</xdr:colOff>
      <xdr:row>62</xdr:row>
      <xdr:rowOff>37798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22575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91561</xdr:rowOff>
    </xdr:from>
    <xdr:to>
      <xdr:col>68</xdr:col>
      <xdr:colOff>203200</xdr:colOff>
      <xdr:row>62</xdr:row>
      <xdr:rowOff>21711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31888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78922</xdr:rowOff>
    </xdr:from>
    <xdr:to>
      <xdr:col>64</xdr:col>
      <xdr:colOff>152400</xdr:colOff>
      <xdr:row>62</xdr:row>
      <xdr:rowOff>9072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165299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実質公債費比率は、分母となる</a:t>
          </a:r>
          <a:r>
            <a:rPr lang="ja-JP" altLang="en-US" sz="1100" b="0" i="0" u="none" strike="noStrike" baseline="0">
              <a:solidFill>
                <a:schemeClr val="dk1"/>
              </a:solidFill>
              <a:latin typeface="+mn-lt"/>
              <a:ea typeface="+mn-ea"/>
              <a:cs typeface="+mn-cs"/>
            </a:rPr>
            <a:t>基準財政需要額が、人件費・物価・光熱水費等の高騰を受け、単位費用が全体的に引き上げられたこと等により分母が増となり、分子となる公営企業の</a:t>
          </a:r>
          <a:r>
            <a:rPr kumimoji="1" lang="ja-JP" altLang="ja-JP" sz="1100">
              <a:solidFill>
                <a:schemeClr val="dk1"/>
              </a:solidFill>
              <a:effectLst/>
              <a:latin typeface="+mn-lt"/>
              <a:ea typeface="+mn-ea"/>
              <a:cs typeface="+mn-cs"/>
            </a:rPr>
            <a:t>準元利償還金の減少等により、単年度では対前年度比で</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ヵ年平均の実質公債費比率は対前年度比で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今後も指標に注視しながら起債発行額を抑制するなど、健全な財政運営を行っていく。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79022</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79022</xdr:rowOff>
    </xdr:from>
    <xdr:to>
      <xdr:col>77</xdr:col>
      <xdr:colOff>44450</xdr:colOff>
      <xdr:row>42</xdr:row>
      <xdr:rowOff>105833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170039</xdr:rowOff>
    </xdr:from>
    <xdr:to>
      <xdr:col>72</xdr:col>
      <xdr:colOff>203200</xdr:colOff>
      <xdr:row>42</xdr:row>
      <xdr:rowOff>79022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994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170039</xdr:rowOff>
    </xdr:from>
    <xdr:to>
      <xdr:col>68</xdr:col>
      <xdr:colOff>152400</xdr:colOff>
      <xdr:row>42</xdr:row>
      <xdr:rowOff>38805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28222</xdr:rowOff>
    </xdr:from>
    <xdr:to>
      <xdr:col>81</xdr:col>
      <xdr:colOff>95250</xdr:colOff>
      <xdr:row>42</xdr:row>
      <xdr:rowOff>129822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28222</xdr:rowOff>
    </xdr:from>
    <xdr:to>
      <xdr:col>73</xdr:col>
      <xdr:colOff>44450</xdr:colOff>
      <xdr:row>42</xdr:row>
      <xdr:rowOff>129822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119239</xdr:rowOff>
    </xdr:from>
    <xdr:to>
      <xdr:col>68</xdr:col>
      <xdr:colOff>203200</xdr:colOff>
      <xdr:row>42</xdr:row>
      <xdr:rowOff>49389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34166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年度に引き続き、将来負担比率は算定されなかった。</a:t>
          </a:r>
          <a:endParaRPr lang="ja-JP" altLang="ja-JP" sz="1400">
            <a:effectLst/>
          </a:endParaRPr>
        </a:p>
        <a:p>
          <a:r>
            <a:rPr kumimoji="1" lang="ja-JP" altLang="ja-JP" sz="1100">
              <a:solidFill>
                <a:schemeClr val="dk1"/>
              </a:solidFill>
              <a:effectLst/>
              <a:latin typeface="+mn-lt"/>
              <a:ea typeface="+mn-ea"/>
              <a:cs typeface="+mn-cs"/>
            </a:rPr>
            <a:t>　今後も、基金を計画的に活用する中でも、地方債残高の減少を図り、財政の健全化に努める。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20269</xdr:rowOff>
    </xdr:from>
    <xdr:to>
      <xdr:col>64</xdr:col>
      <xdr:colOff>152400</xdr:colOff>
      <xdr:row>14</xdr:row>
      <xdr:rowOff>121869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132046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8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山梨県都留市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28,509
27,783
161.63
19,924,677
19,030,322
814,862
10,114,542
11,159,576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人件費に係る経常収支比率については、</a:t>
          </a:r>
          <a:r>
            <a:rPr lang="ja-JP" altLang="en-US" sz="1100" b="0" i="0" u="none" strike="noStrike" baseline="0">
              <a:solidFill>
                <a:schemeClr val="dk1"/>
              </a:solidFill>
              <a:latin typeface="+mn-lt"/>
              <a:ea typeface="+mn-ea"/>
              <a:cs typeface="+mn-cs"/>
            </a:rPr>
            <a:t>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年度から支給が開始となった会計年度任用職員への勤勉手当の増、隔年での支給となっている定年退職に係る退職手当の増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人事院勧告による全体給与の増加により対前年度比で</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類似団体内平均と比較すると令和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ポイント下回っているが、今後も人件費の抑制に努める。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2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物件費に係る経常収支比率については、</a:t>
          </a:r>
          <a:r>
            <a:rPr kumimoji="1" lang="ja-JP" altLang="en-US" sz="1100">
              <a:solidFill>
                <a:schemeClr val="dk1"/>
              </a:solidFill>
              <a:effectLst/>
              <a:latin typeface="+mn-lt"/>
              <a:ea typeface="+mn-ea"/>
              <a:cs typeface="+mn-cs"/>
            </a:rPr>
            <a:t>物価高騰・エネルギー価格高騰の影響により、光熱水費や学校給食の賄材料費</a:t>
          </a:r>
          <a:r>
            <a:rPr kumimoji="1" lang="ja-JP" altLang="ja-JP" sz="1100">
              <a:solidFill>
                <a:schemeClr val="dk1"/>
              </a:solidFill>
              <a:effectLst/>
              <a:latin typeface="+mn-lt"/>
              <a:ea typeface="+mn-ea"/>
              <a:cs typeface="+mn-cs"/>
            </a:rPr>
            <a:t>等の経常経費充当一般財源等が増加したため、対前年度比で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となった。類似団体内平均と比較すると令和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ポイント下回っているが、今後も物件費の抑制に努める。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5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扶助費に係る経常収支比率については、</a:t>
          </a:r>
          <a:r>
            <a:rPr kumimoji="1" lang="ja-JP" altLang="en-US" sz="1100">
              <a:solidFill>
                <a:schemeClr val="dk1"/>
              </a:solidFill>
              <a:effectLst/>
              <a:latin typeface="+mn-lt"/>
              <a:ea typeface="+mn-ea"/>
              <a:cs typeface="+mn-cs"/>
            </a:rPr>
            <a:t>定額減税調整給付事業や教育・</a:t>
          </a:r>
          <a:r>
            <a:rPr kumimoji="1" lang="ja-JP" altLang="ja-JP" sz="1100">
              <a:solidFill>
                <a:schemeClr val="dk1"/>
              </a:solidFill>
              <a:effectLst/>
              <a:latin typeface="+mn-lt"/>
              <a:ea typeface="+mn-ea"/>
              <a:cs typeface="+mn-cs"/>
            </a:rPr>
            <a:t>保育給付費</a:t>
          </a:r>
          <a:r>
            <a:rPr kumimoji="1" lang="ja-JP" altLang="en-US" sz="1100">
              <a:solidFill>
                <a:schemeClr val="dk1"/>
              </a:solidFill>
              <a:effectLst/>
              <a:latin typeface="+mn-lt"/>
              <a:ea typeface="+mn-ea"/>
              <a:cs typeface="+mn-cs"/>
            </a:rPr>
            <a:t>、児童手当の制度改正等により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となった。</a:t>
          </a:r>
          <a:r>
            <a:rPr kumimoji="1" lang="ja-JP" altLang="ja-JP" sz="1100">
              <a:solidFill>
                <a:sysClr val="windowText" lastClr="000000"/>
              </a:solidFill>
              <a:effectLst/>
              <a:latin typeface="+mn-lt"/>
              <a:ea typeface="+mn-ea"/>
              <a:cs typeface="+mn-cs"/>
            </a:rPr>
            <a:t>子ども医療費助成事業等の扶助費関連事業へふるさと応援寄付金の充当を多く行ったことにより</a:t>
          </a:r>
          <a:r>
            <a:rPr kumimoji="1" lang="ja-JP" altLang="ja-JP" sz="1100">
              <a:solidFill>
                <a:schemeClr val="dk1"/>
              </a:solidFill>
              <a:effectLst/>
              <a:latin typeface="+mn-lt"/>
              <a:ea typeface="+mn-ea"/>
              <a:cs typeface="+mn-cs"/>
            </a:rPr>
            <a:t>、類似団体内平均と比較すると、令和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036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55</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71000"/>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その他に係る経常収支比率については、</a:t>
          </a:r>
          <a:r>
            <a:rPr kumimoji="1" lang="ja-JP" altLang="en-US" sz="1100">
              <a:solidFill>
                <a:schemeClr val="dk1"/>
              </a:solidFill>
              <a:effectLst/>
              <a:latin typeface="+mn-lt"/>
              <a:ea typeface="+mn-ea"/>
              <a:cs typeface="+mn-cs"/>
            </a:rPr>
            <a:t>経常経費の増等により財源が確保できなかったことから積立金が減少したものの、</a:t>
          </a:r>
          <a:r>
            <a:rPr kumimoji="1" lang="ja-JP" altLang="ja-JP" sz="1100">
              <a:solidFill>
                <a:schemeClr val="dk1"/>
              </a:solidFill>
              <a:effectLst/>
              <a:latin typeface="+mn-lt"/>
              <a:ea typeface="+mn-ea"/>
              <a:cs typeface="+mn-cs"/>
            </a:rPr>
            <a:t>繰出金が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したため、対前年度比で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となった。類似団体内平均と比較しても低い水準が続いており、引き続き適正化を図り、普通会計の負担を減らしていくよう努める。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165100</xdr:rowOff>
    </xdr:from>
    <xdr:to>
      <xdr:col>82</xdr:col>
      <xdr:colOff>107950</xdr:colOff>
      <xdr:row>53</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080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53</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080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165100</xdr:rowOff>
    </xdr:from>
    <xdr:to>
      <xdr:col>73</xdr:col>
      <xdr:colOff>180975</xdr:colOff>
      <xdr:row>53</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080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53</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08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3810</xdr:rowOff>
    </xdr:from>
    <xdr:to>
      <xdr:col>82</xdr:col>
      <xdr:colOff>158750</xdr:colOff>
      <xdr:row>53</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83837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114300</xdr:rowOff>
    </xdr:from>
    <xdr:to>
      <xdr:col>78</xdr:col>
      <xdr:colOff>120650</xdr:colOff>
      <xdr:row>53</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160020</xdr:rowOff>
    </xdr:from>
    <xdr:to>
      <xdr:col>74</xdr:col>
      <xdr:colOff>31750</xdr:colOff>
      <xdr:row>53</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100347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114300</xdr:rowOff>
    </xdr:from>
    <xdr:to>
      <xdr:col>69</xdr:col>
      <xdr:colOff>142875</xdr:colOff>
      <xdr:row>53</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続き、類似団体内で最も高い比率となった。本市特有の事情として公立大学法人都留文科大学に対する運営費交付金が挙げられる。公営企業会計に対する繰出金の増加も比率を押し上げる要因となっているため、運営費の削減、料金の見直し等を行うなかで、健全な経営を推進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24130</xdr:rowOff>
    </xdr:from>
    <xdr:to>
      <xdr:col>82</xdr:col>
      <xdr:colOff>107950</xdr:colOff>
      <xdr:row>39</xdr:row>
      <xdr:rowOff>88900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3430"/>
          <a:ext cx="0" cy="92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60977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4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88900</xdr:rowOff>
    </xdr:from>
    <xdr:to>
      <xdr:col>82</xdr:col>
      <xdr:colOff>196850</xdr:colOff>
      <xdr:row>39</xdr:row>
      <xdr:rowOff>88900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7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110507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24130</xdr:rowOff>
    </xdr:from>
    <xdr:to>
      <xdr:col>82</xdr:col>
      <xdr:colOff>196850</xdr:colOff>
      <xdr:row>34</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88900</xdr:rowOff>
    </xdr:from>
    <xdr:to>
      <xdr:col>82</xdr:col>
      <xdr:colOff>107950</xdr:colOff>
      <xdr:row>39</xdr:row>
      <xdr:rowOff>153670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754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165117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153670</xdr:rowOff>
    </xdr:from>
    <xdr:to>
      <xdr:col>78</xdr:col>
      <xdr:colOff>69850</xdr:colOff>
      <xdr:row>40</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8402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152400</xdr:rowOff>
    </xdr:from>
    <xdr:to>
      <xdr:col>78</xdr:col>
      <xdr:colOff>120650</xdr:colOff>
      <xdr:row>36</xdr:row>
      <xdr:rowOff>82550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92727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27940</xdr:rowOff>
    </xdr:from>
    <xdr:to>
      <xdr:col>73</xdr:col>
      <xdr:colOff>180975</xdr:colOff>
      <xdr:row>40</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71449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140970</xdr:rowOff>
    </xdr:from>
    <xdr:to>
      <xdr:col>74</xdr:col>
      <xdr:colOff>31750</xdr:colOff>
      <xdr:row>36</xdr:row>
      <xdr:rowOff>71120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27940</xdr:rowOff>
    </xdr:from>
    <xdr:to>
      <xdr:col>69</xdr:col>
      <xdr:colOff>92075</xdr:colOff>
      <xdr:row>39</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7144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167640</xdr:rowOff>
    </xdr:from>
    <xdr:to>
      <xdr:col>65</xdr:col>
      <xdr:colOff>53975</xdr:colOff>
      <xdr:row>36</xdr:row>
      <xdr:rowOff>97790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107967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38100</xdr:rowOff>
    </xdr:from>
    <xdr:to>
      <xdr:col>82</xdr:col>
      <xdr:colOff>158750</xdr:colOff>
      <xdr:row>39</xdr:row>
      <xdr:rowOff>139700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118127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3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102870</xdr:rowOff>
    </xdr:from>
    <xdr:to>
      <xdr:col>78</xdr:col>
      <xdr:colOff>120650</xdr:colOff>
      <xdr:row>40</xdr:row>
      <xdr:rowOff>33020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17797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167640</xdr:rowOff>
    </xdr:from>
    <xdr:to>
      <xdr:col>74</xdr:col>
      <xdr:colOff>31750</xdr:colOff>
      <xdr:row>40</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8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4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148590</xdr:rowOff>
    </xdr:from>
    <xdr:to>
      <xdr:col>69</xdr:col>
      <xdr:colOff>142875</xdr:colOff>
      <xdr:row>39</xdr:row>
      <xdr:rowOff>78740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63517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5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30480</xdr:rowOff>
    </xdr:from>
    <xdr:to>
      <xdr:col>65</xdr:col>
      <xdr:colOff>53975</xdr:colOff>
      <xdr:row>39</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公債費に係る経常収支比率については、</a:t>
          </a:r>
          <a:r>
            <a:rPr lang="ja-JP" altLang="en-US" sz="1100" b="0" i="0" u="none" strike="noStrike" baseline="0">
              <a:solidFill>
                <a:schemeClr val="dk1"/>
              </a:solidFill>
              <a:latin typeface="+mn-lt"/>
              <a:ea typeface="+mn-ea"/>
              <a:cs typeface="+mn-cs"/>
            </a:rPr>
            <a:t>将来の公債費負担を抑制するために繰上償還を実施したことから、</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となった。翌年度以降も元利償還金については増加傾向にあるので、公債費の抑制に努め、健全な財政運営を行っていく。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20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66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161289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66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公債費以外の経常収支比率については、補助費等</a:t>
          </a:r>
          <a:r>
            <a:rPr kumimoji="1" lang="ja-JP" altLang="en-US" sz="1100">
              <a:solidFill>
                <a:schemeClr val="dk1"/>
              </a:solidFill>
              <a:effectLst/>
              <a:latin typeface="+mn-lt"/>
              <a:ea typeface="+mn-ea"/>
              <a:cs typeface="+mn-cs"/>
            </a:rPr>
            <a:t>が減少したものの、人件費の増や物価高騰の影響を受けた結果</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82.5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類似団体内平均と比較すると令和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ポイント上回った。今後、行財政改革への取り組みを通じて</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経費の抑制を図</a:t>
          </a:r>
          <a:r>
            <a:rPr kumimoji="1" lang="ja-JP" altLang="en-US" sz="1100">
              <a:solidFill>
                <a:schemeClr val="dk1"/>
              </a:solidFill>
              <a:effectLst/>
              <a:latin typeface="+mn-lt"/>
              <a:ea typeface="+mn-ea"/>
              <a:cs typeface="+mn-cs"/>
            </a:rPr>
            <a:t>り、健全な財政運営に努める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95976</xdr:rowOff>
    </xdr:from>
    <xdr:to>
      <xdr:col>82</xdr:col>
      <xdr:colOff>107950</xdr:colOff>
      <xdr:row>79</xdr:row>
      <xdr:rowOff>53521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97626"/>
          <a:ext cx="8382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95976</xdr:rowOff>
    </xdr:from>
    <xdr:to>
      <xdr:col>78</xdr:col>
      <xdr:colOff>69850</xdr:colOff>
      <xdr:row>77</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2976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123734</xdr:rowOff>
    </xdr:from>
    <xdr:to>
      <xdr:col>73</xdr:col>
      <xdr:colOff>180975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15393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123734</xdr:rowOff>
    </xdr:from>
    <xdr:to>
      <xdr:col>69</xdr:col>
      <xdr:colOff>92075</xdr:colOff>
      <xdr:row>77</xdr:row>
      <xdr:rowOff>89444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15393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146248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45176</xdr:rowOff>
    </xdr:from>
    <xdr:to>
      <xdr:col>78</xdr:col>
      <xdr:colOff>120650</xdr:colOff>
      <xdr:row>77</xdr:row>
      <xdr:rowOff>146776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131553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3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72934</xdr:rowOff>
    </xdr:from>
    <xdr:to>
      <xdr:col>69</xdr:col>
      <xdr:colOff>142875</xdr:colOff>
      <xdr:row>77</xdr:row>
      <xdr:rowOff>3084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159311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38644</xdr:rowOff>
    </xdr:from>
    <xdr:to>
      <xdr:col>65</xdr:col>
      <xdr:colOff>53975</xdr:colOff>
      <xdr:row>77</xdr:row>
      <xdr:rowOff>140244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125021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山梨県都留市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160858</xdr:rowOff>
    </xdr:from>
    <xdr:to>
      <xdr:col>29</xdr:col>
      <xdr:colOff>127000</xdr:colOff>
      <xdr:row>17</xdr:row>
      <xdr:rowOff>127597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1683"/>
          <a:ext cx="647700" cy="138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145635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127597</xdr:rowOff>
    </xdr:from>
    <xdr:to>
      <xdr:col>26</xdr:col>
      <xdr:colOff>50800</xdr:colOff>
      <xdr:row>18</xdr:row>
      <xdr:rowOff>79705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9872"/>
          <a:ext cx="698500" cy="123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60439</xdr:rowOff>
    </xdr:from>
    <xdr:to>
      <xdr:col>22</xdr:col>
      <xdr:colOff>114300</xdr:colOff>
      <xdr:row>18</xdr:row>
      <xdr:rowOff>79705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94164"/>
          <a:ext cx="698500" cy="19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60439</xdr:rowOff>
    </xdr:from>
    <xdr:to>
      <xdr:col>18</xdr:col>
      <xdr:colOff>177800</xdr:colOff>
      <xdr:row>19</xdr:row>
      <xdr:rowOff>86868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4164"/>
          <a:ext cx="698500" cy="19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110058</xdr:rowOff>
    </xdr:from>
    <xdr:to>
      <xdr:col>29</xdr:col>
      <xdr:colOff>177800</xdr:colOff>
      <xdr:row>17</xdr:row>
      <xdr:rowOff>40208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126585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76797</xdr:rowOff>
    </xdr:from>
    <xdr:to>
      <xdr:col>26</xdr:col>
      <xdr:colOff>101600</xdr:colOff>
      <xdr:row>18</xdr:row>
      <xdr:rowOff>6947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9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163174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28905</xdr:rowOff>
    </xdr:from>
    <xdr:to>
      <xdr:col>22</xdr:col>
      <xdr:colOff>165100</xdr:colOff>
      <xdr:row>18</xdr:row>
      <xdr:rowOff>130505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115282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9639</xdr:rowOff>
    </xdr:from>
    <xdr:to>
      <xdr:col>19</xdr:col>
      <xdr:colOff>38100</xdr:colOff>
      <xdr:row>18</xdr:row>
      <xdr:rowOff>111239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96016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36068</xdr:rowOff>
    </xdr:from>
    <xdr:to>
      <xdr:col>15</xdr:col>
      <xdr:colOff>101600</xdr:colOff>
      <xdr:row>19</xdr:row>
      <xdr:rowOff>137668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122445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184869</xdr:rowOff>
    </xdr:from>
    <xdr:to>
      <xdr:col>29</xdr:col>
      <xdr:colOff>127000</xdr:colOff>
      <xdr:row>34</xdr:row>
      <xdr:rowOff>281697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52319"/>
          <a:ext cx="647700" cy="9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172198</xdr:rowOff>
    </xdr:from>
    <xdr:to>
      <xdr:col>26</xdr:col>
      <xdr:colOff>50800</xdr:colOff>
      <xdr:row>34</xdr:row>
      <xdr:rowOff>184869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439648"/>
          <a:ext cx="698500" cy="1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172198</xdr:rowOff>
    </xdr:from>
    <xdr:to>
      <xdr:col>22</xdr:col>
      <xdr:colOff>114300</xdr:colOff>
      <xdr:row>34</xdr:row>
      <xdr:rowOff>301520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439648"/>
          <a:ext cx="698500" cy="129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301520</xdr:rowOff>
    </xdr:from>
    <xdr:to>
      <xdr:col>18</xdr:col>
      <xdr:colOff>177800</xdr:colOff>
      <xdr:row>34</xdr:row>
      <xdr:rowOff>327254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568970"/>
          <a:ext cx="698500" cy="2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230897</xdr:rowOff>
    </xdr:from>
    <xdr:to>
      <xdr:col>29</xdr:col>
      <xdr:colOff>177800</xdr:colOff>
      <xdr:row>34</xdr:row>
      <xdr:rowOff>332497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98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75974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4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134069</xdr:rowOff>
    </xdr:from>
    <xdr:to>
      <xdr:col>26</xdr:col>
      <xdr:colOff>101600</xdr:colOff>
      <xdr:row>34</xdr:row>
      <xdr:rowOff>235669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01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245846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70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121398</xdr:rowOff>
    </xdr:from>
    <xdr:to>
      <xdr:col>22</xdr:col>
      <xdr:colOff>165100</xdr:colOff>
      <xdr:row>34</xdr:row>
      <xdr:rowOff>222998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88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233175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5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250720</xdr:rowOff>
    </xdr:from>
    <xdr:to>
      <xdr:col>19</xdr:col>
      <xdr:colOff>38100</xdr:colOff>
      <xdr:row>35</xdr:row>
      <xdr:rowOff>9420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1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8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276454</xdr:rowOff>
    </xdr:from>
    <xdr:to>
      <xdr:col>15</xdr:col>
      <xdr:colOff>101600</xdr:colOff>
      <xdr:row>35</xdr:row>
      <xdr:rowOff>35154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54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45331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31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山梨県都留市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28,509
27,783
161.63
19,924,677
19,030,322
814,862
10,114,542
11,159,576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104801</xdr:rowOff>
    </xdr:from>
    <xdr:to>
      <xdr:col>24</xdr:col>
      <xdr:colOff>63500</xdr:colOff>
      <xdr:row>35</xdr:row>
      <xdr:rowOff>135712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4101"/>
          <a:ext cx="838200" cy="2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135585</xdr:rowOff>
    </xdr:from>
    <xdr:to>
      <xdr:col>19</xdr:col>
      <xdr:colOff>177800</xdr:colOff>
      <xdr:row>35</xdr:row>
      <xdr:rowOff>135712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3633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135585</xdr:rowOff>
    </xdr:from>
    <xdr:to>
      <xdr:col>15</xdr:col>
      <xdr:colOff>50800</xdr:colOff>
      <xdr:row>35</xdr:row>
      <xdr:rowOff>144500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6335"/>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144500</xdr:rowOff>
    </xdr:from>
    <xdr:to>
      <xdr:col>10</xdr:col>
      <xdr:colOff>114300</xdr:colOff>
      <xdr:row>36</xdr:row>
      <xdr:rowOff>3416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5250"/>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54001</xdr:rowOff>
    </xdr:from>
    <xdr:to>
      <xdr:col>24</xdr:col>
      <xdr:colOff>114300</xdr:colOff>
      <xdr:row>34</xdr:row>
      <xdr:rowOff>155601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32428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84912</xdr:rowOff>
    </xdr:from>
    <xdr:to>
      <xdr:col>20</xdr:col>
      <xdr:colOff>38100</xdr:colOff>
      <xdr:row>36</xdr:row>
      <xdr:rowOff>15062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84785</xdr:rowOff>
    </xdr:from>
    <xdr:to>
      <xdr:col>15</xdr:col>
      <xdr:colOff>101600</xdr:colOff>
      <xdr:row>36</xdr:row>
      <xdr:rowOff>14935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93700</xdr:rowOff>
    </xdr:from>
    <xdr:to>
      <xdr:col>10</xdr:col>
      <xdr:colOff>165100</xdr:colOff>
      <xdr:row>36</xdr:row>
      <xdr:rowOff>23850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8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124066</xdr:rowOff>
    </xdr:from>
    <xdr:to>
      <xdr:col>6</xdr:col>
      <xdr:colOff>38100</xdr:colOff>
      <xdr:row>36</xdr:row>
      <xdr:rowOff>54216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45343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40853</xdr:rowOff>
    </xdr:from>
    <xdr:to>
      <xdr:col>24</xdr:col>
      <xdr:colOff>63500</xdr:colOff>
      <xdr:row>57</xdr:row>
      <xdr:rowOff>51498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3503"/>
          <a:ext cx="8382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11471</xdr:rowOff>
    </xdr:from>
    <xdr:to>
      <xdr:col>19</xdr:col>
      <xdr:colOff>177800</xdr:colOff>
      <xdr:row>57</xdr:row>
      <xdr:rowOff>51498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84121"/>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164877</xdr:rowOff>
    </xdr:from>
    <xdr:to>
      <xdr:col>15</xdr:col>
      <xdr:colOff>50800</xdr:colOff>
      <xdr:row>57</xdr:row>
      <xdr:rowOff>11471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94627"/>
          <a:ext cx="889000" cy="18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164877</xdr:rowOff>
    </xdr:from>
    <xdr:to>
      <xdr:col>10</xdr:col>
      <xdr:colOff>114300</xdr:colOff>
      <xdr:row>57</xdr:row>
      <xdr:rowOff>163513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94627"/>
          <a:ext cx="889000" cy="3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161503</xdr:rowOff>
    </xdr:from>
    <xdr:to>
      <xdr:col>24</xdr:col>
      <xdr:colOff>114300</xdr:colOff>
      <xdr:row>57</xdr:row>
      <xdr:rowOff>91653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698</xdr:rowOff>
    </xdr:from>
    <xdr:to>
      <xdr:col>20</xdr:col>
      <xdr:colOff>38100</xdr:colOff>
      <xdr:row>57</xdr:row>
      <xdr:rowOff>102298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118825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132121</xdr:rowOff>
    </xdr:from>
    <xdr:to>
      <xdr:col>15</xdr:col>
      <xdr:colOff>101600</xdr:colOff>
      <xdr:row>57</xdr:row>
      <xdr:rowOff>62271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78798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114077</xdr:rowOff>
    </xdr:from>
    <xdr:to>
      <xdr:col>10</xdr:col>
      <xdr:colOff>165100</xdr:colOff>
      <xdr:row>56</xdr:row>
      <xdr:rowOff>44227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60754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112713</xdr:rowOff>
    </xdr:from>
    <xdr:to>
      <xdr:col>6</xdr:col>
      <xdr:colOff>38100</xdr:colOff>
      <xdr:row>58</xdr:row>
      <xdr:rowOff>42863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59390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109049</xdr:rowOff>
    </xdr:from>
    <xdr:to>
      <xdr:col>24</xdr:col>
      <xdr:colOff>63500</xdr:colOff>
      <xdr:row>78</xdr:row>
      <xdr:rowOff>115106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2149"/>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115106</xdr:rowOff>
    </xdr:from>
    <xdr:to>
      <xdr:col>19</xdr:col>
      <xdr:colOff>177800</xdr:colOff>
      <xdr:row>78</xdr:row>
      <xdr:rowOff>139928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8206"/>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139928</xdr:rowOff>
    </xdr:from>
    <xdr:to>
      <xdr:col>15</xdr:col>
      <xdr:colOff>50800</xdr:colOff>
      <xdr:row>78</xdr:row>
      <xdr:rowOff>143033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3028"/>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137091</xdr:rowOff>
    </xdr:from>
    <xdr:to>
      <xdr:col>10</xdr:col>
      <xdr:colOff>114300</xdr:colOff>
      <xdr:row>78</xdr:row>
      <xdr:rowOff>143033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0191"/>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58249</xdr:rowOff>
    </xdr:from>
    <xdr:to>
      <xdr:col>24</xdr:col>
      <xdr:colOff>114300</xdr:colOff>
      <xdr:row>78</xdr:row>
      <xdr:rowOff>159849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64306</xdr:rowOff>
    </xdr:from>
    <xdr:to>
      <xdr:col>20</xdr:col>
      <xdr:colOff>38100</xdr:colOff>
      <xdr:row>78</xdr:row>
      <xdr:rowOff>165906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157033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89128</xdr:rowOff>
    </xdr:from>
    <xdr:to>
      <xdr:col>15</xdr:col>
      <xdr:colOff>101600</xdr:colOff>
      <xdr:row>79</xdr:row>
      <xdr:rowOff>19278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10405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92233</xdr:rowOff>
    </xdr:from>
    <xdr:to>
      <xdr:col>10</xdr:col>
      <xdr:colOff>165100</xdr:colOff>
      <xdr:row>79</xdr:row>
      <xdr:rowOff>22383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13510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86291</xdr:rowOff>
    </xdr:from>
    <xdr:to>
      <xdr:col>6</xdr:col>
      <xdr:colOff>38100</xdr:colOff>
      <xdr:row>79</xdr:row>
      <xdr:rowOff>16441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68735</xdr:rowOff>
    </xdr:from>
    <xdr:to>
      <xdr:col>24</xdr:col>
      <xdr:colOff>63500</xdr:colOff>
      <xdr:row>96</xdr:row>
      <xdr:rowOff>156780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7935"/>
          <a:ext cx="838200" cy="8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156780</xdr:rowOff>
    </xdr:from>
    <xdr:to>
      <xdr:col>19</xdr:col>
      <xdr:colOff>177800</xdr:colOff>
      <xdr:row>97</xdr:row>
      <xdr:rowOff>17986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15980"/>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105235</xdr:rowOff>
    </xdr:from>
    <xdr:to>
      <xdr:col>15</xdr:col>
      <xdr:colOff>50800</xdr:colOff>
      <xdr:row>97</xdr:row>
      <xdr:rowOff>17986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64435"/>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105235</xdr:rowOff>
    </xdr:from>
    <xdr:to>
      <xdr:col>10</xdr:col>
      <xdr:colOff>114300</xdr:colOff>
      <xdr:row>97</xdr:row>
      <xdr:rowOff>132863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64435"/>
          <a:ext cx="889000" cy="19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17935</xdr:rowOff>
    </xdr:from>
    <xdr:to>
      <xdr:col>24</xdr:col>
      <xdr:colOff>114300</xdr:colOff>
      <xdr:row>96</xdr:row>
      <xdr:rowOff>119535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40812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105980</xdr:rowOff>
    </xdr:from>
    <xdr:to>
      <xdr:col>20</xdr:col>
      <xdr:colOff>38100</xdr:colOff>
      <xdr:row>97</xdr:row>
      <xdr:rowOff>36130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52657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4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138636</xdr:rowOff>
    </xdr:from>
    <xdr:to>
      <xdr:col>15</xdr:col>
      <xdr:colOff>101600</xdr:colOff>
      <xdr:row>97</xdr:row>
      <xdr:rowOff>68786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9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85313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54435</xdr:rowOff>
    </xdr:from>
    <xdr:to>
      <xdr:col>10</xdr:col>
      <xdr:colOff>165100</xdr:colOff>
      <xdr:row>96</xdr:row>
      <xdr:rowOff>156035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8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82063</xdr:rowOff>
    </xdr:from>
    <xdr:to>
      <xdr:col>6</xdr:col>
      <xdr:colOff>38100</xdr:colOff>
      <xdr:row>98</xdr:row>
      <xdr:rowOff>12213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28740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142587</xdr:rowOff>
    </xdr:from>
    <xdr:to>
      <xdr:col>54</xdr:col>
      <xdr:colOff>189865</xdr:colOff>
      <xdr:row>38</xdr:row>
      <xdr:rowOff>40142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8987"/>
          <a:ext cx="1270" cy="92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43969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40142</xdr:rowOff>
    </xdr:from>
    <xdr:to>
      <xdr:col>55</xdr:col>
      <xdr:colOff>88900</xdr:colOff>
      <xdr:row>38</xdr:row>
      <xdr:rowOff>40142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89264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142587</xdr:rowOff>
    </xdr:from>
    <xdr:to>
      <xdr:col>55</xdr:col>
      <xdr:colOff>88900</xdr:colOff>
      <xdr:row>32</xdr:row>
      <xdr:rowOff>142587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79833</xdr:rowOff>
    </xdr:from>
    <xdr:to>
      <xdr:col>55</xdr:col>
      <xdr:colOff>0</xdr:colOff>
      <xdr:row>34</xdr:row>
      <xdr:rowOff>95384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09133"/>
          <a:ext cx="8382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139493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161066</xdr:rowOff>
    </xdr:from>
    <xdr:to>
      <xdr:col>55</xdr:col>
      <xdr:colOff>50800</xdr:colOff>
      <xdr:row>36</xdr:row>
      <xdr:rowOff>91216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94045</xdr:rowOff>
    </xdr:from>
    <xdr:to>
      <xdr:col>50</xdr:col>
      <xdr:colOff>114300</xdr:colOff>
      <xdr:row>34</xdr:row>
      <xdr:rowOff>95384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23345"/>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6911</xdr:rowOff>
    </xdr:from>
    <xdr:to>
      <xdr:col>50</xdr:col>
      <xdr:colOff>165100</xdr:colOff>
      <xdr:row>36</xdr:row>
      <xdr:rowOff>108511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99638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94045</xdr:rowOff>
    </xdr:from>
    <xdr:to>
      <xdr:col>45</xdr:col>
      <xdr:colOff>177800</xdr:colOff>
      <xdr:row>35</xdr:row>
      <xdr:rowOff>7471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23345"/>
          <a:ext cx="889000" cy="8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169857</xdr:rowOff>
    </xdr:from>
    <xdr:to>
      <xdr:col>46</xdr:col>
      <xdr:colOff>38100</xdr:colOff>
      <xdr:row>36</xdr:row>
      <xdr:rowOff>100007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91134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35446</xdr:rowOff>
    </xdr:from>
    <xdr:to>
      <xdr:col>41</xdr:col>
      <xdr:colOff>50800</xdr:colOff>
      <xdr:row>35</xdr:row>
      <xdr:rowOff>7471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50396"/>
          <a:ext cx="889000" cy="65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34513</xdr:rowOff>
    </xdr:from>
    <xdr:to>
      <xdr:col>41</xdr:col>
      <xdr:colOff>101600</xdr:colOff>
      <xdr:row>36</xdr:row>
      <xdr:rowOff>136113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127240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35512</xdr:rowOff>
    </xdr:from>
    <xdr:to>
      <xdr:col>36</xdr:col>
      <xdr:colOff>165100</xdr:colOff>
      <xdr:row>32</xdr:row>
      <xdr:rowOff>137112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128239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29033</xdr:rowOff>
    </xdr:from>
    <xdr:to>
      <xdr:col>55</xdr:col>
      <xdr:colOff>50800</xdr:colOff>
      <xdr:row>34</xdr:row>
      <xdr:rowOff>130633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51910</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0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44584</xdr:rowOff>
    </xdr:from>
    <xdr:to>
      <xdr:col>50</xdr:col>
      <xdr:colOff>165100</xdr:colOff>
      <xdr:row>34</xdr:row>
      <xdr:rowOff>146184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8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162711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4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43245</xdr:rowOff>
    </xdr:from>
    <xdr:to>
      <xdr:col>46</xdr:col>
      <xdr:colOff>38100</xdr:colOff>
      <xdr:row>34</xdr:row>
      <xdr:rowOff>144845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161372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4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128121</xdr:rowOff>
    </xdr:from>
    <xdr:to>
      <xdr:col>41</xdr:col>
      <xdr:colOff>101600</xdr:colOff>
      <xdr:row>35</xdr:row>
      <xdr:rowOff>58271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5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74798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156096</xdr:rowOff>
    </xdr:from>
    <xdr:to>
      <xdr:col>36</xdr:col>
      <xdr:colOff>165100</xdr:colOff>
      <xdr:row>31</xdr:row>
      <xdr:rowOff>86246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102773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7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92966</xdr:rowOff>
    </xdr:from>
    <xdr:to>
      <xdr:col>55</xdr:col>
      <xdr:colOff>0</xdr:colOff>
      <xdr:row>56</xdr:row>
      <xdr:rowOff>34049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522716"/>
          <a:ext cx="838200" cy="1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142824</xdr:rowOff>
    </xdr:from>
    <xdr:to>
      <xdr:col>50</xdr:col>
      <xdr:colOff>114300</xdr:colOff>
      <xdr:row>56</xdr:row>
      <xdr:rowOff>34049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229674"/>
          <a:ext cx="889000" cy="40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142824</xdr:rowOff>
    </xdr:from>
    <xdr:to>
      <xdr:col>45</xdr:col>
      <xdr:colOff>177800</xdr:colOff>
      <xdr:row>56</xdr:row>
      <xdr:rowOff>53639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29674"/>
          <a:ext cx="889000" cy="4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53639</xdr:rowOff>
    </xdr:from>
    <xdr:to>
      <xdr:col>41</xdr:col>
      <xdr:colOff>50800</xdr:colOff>
      <xdr:row>56</xdr:row>
      <xdr:rowOff>110653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54839"/>
          <a:ext cx="889000" cy="5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42166</xdr:rowOff>
    </xdr:from>
    <xdr:to>
      <xdr:col>55</xdr:col>
      <xdr:colOff>50800</xdr:colOff>
      <xdr:row>55</xdr:row>
      <xdr:rowOff>143766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65043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154699</xdr:rowOff>
    </xdr:from>
    <xdr:to>
      <xdr:col>50</xdr:col>
      <xdr:colOff>165100</xdr:colOff>
      <xdr:row>56</xdr:row>
      <xdr:rowOff>84849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75976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92024</xdr:rowOff>
    </xdr:from>
    <xdr:to>
      <xdr:col>46</xdr:col>
      <xdr:colOff>38100</xdr:colOff>
      <xdr:row>54</xdr:row>
      <xdr:rowOff>22174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38701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9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2839</xdr:rowOff>
    </xdr:from>
    <xdr:to>
      <xdr:col>41</xdr:col>
      <xdr:colOff>101600</xdr:colOff>
      <xdr:row>56</xdr:row>
      <xdr:rowOff>104439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0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95566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59853</xdr:rowOff>
    </xdr:from>
    <xdr:to>
      <xdr:col>36</xdr:col>
      <xdr:colOff>165100</xdr:colOff>
      <xdr:row>56</xdr:row>
      <xdr:rowOff>161453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152580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5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32683</xdr:rowOff>
    </xdr:from>
    <xdr:to>
      <xdr:col>55</xdr:col>
      <xdr:colOff>0</xdr:colOff>
      <xdr:row>79</xdr:row>
      <xdr:rowOff>57175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062883"/>
          <a:ext cx="838200" cy="53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10116</xdr:rowOff>
    </xdr:from>
    <xdr:to>
      <xdr:col>50</xdr:col>
      <xdr:colOff>114300</xdr:colOff>
      <xdr:row>79</xdr:row>
      <xdr:rowOff>57175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868866"/>
          <a:ext cx="889000" cy="73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10116</xdr:rowOff>
    </xdr:from>
    <xdr:to>
      <xdr:col>45</xdr:col>
      <xdr:colOff>177800</xdr:colOff>
      <xdr:row>77</xdr:row>
      <xdr:rowOff>89517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868866"/>
          <a:ext cx="889000" cy="4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89517</xdr:rowOff>
    </xdr:from>
    <xdr:to>
      <xdr:col>41</xdr:col>
      <xdr:colOff>50800</xdr:colOff>
      <xdr:row>79</xdr:row>
      <xdr:rowOff>20360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291167"/>
          <a:ext cx="889000" cy="27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153333</xdr:rowOff>
    </xdr:from>
    <xdr:to>
      <xdr:col>55</xdr:col>
      <xdr:colOff>50800</xdr:colOff>
      <xdr:row>76</xdr:row>
      <xdr:rowOff>83483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4760</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6375</xdr:rowOff>
    </xdr:from>
    <xdr:to>
      <xdr:col>50</xdr:col>
      <xdr:colOff>165100</xdr:colOff>
      <xdr:row>79</xdr:row>
      <xdr:rowOff>107975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99102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4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130766</xdr:rowOff>
    </xdr:from>
    <xdr:to>
      <xdr:col>46</xdr:col>
      <xdr:colOff>38100</xdr:colOff>
      <xdr:row>75</xdr:row>
      <xdr:rowOff>60916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8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77443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5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38717</xdr:rowOff>
    </xdr:from>
    <xdr:to>
      <xdr:col>41</xdr:col>
      <xdr:colOff>101600</xdr:colOff>
      <xdr:row>77</xdr:row>
      <xdr:rowOff>140317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156844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01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141010</xdr:rowOff>
    </xdr:from>
    <xdr:to>
      <xdr:col>36</xdr:col>
      <xdr:colOff>165100</xdr:colOff>
      <xdr:row>79</xdr:row>
      <xdr:rowOff>71160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62287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28029</xdr:rowOff>
    </xdr:from>
    <xdr:to>
      <xdr:col>55</xdr:col>
      <xdr:colOff>0</xdr:colOff>
      <xdr:row>97</xdr:row>
      <xdr:rowOff>100292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15779"/>
          <a:ext cx="838200" cy="4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28029</xdr:rowOff>
    </xdr:from>
    <xdr:to>
      <xdr:col>50</xdr:col>
      <xdr:colOff>114300</xdr:colOff>
      <xdr:row>95</xdr:row>
      <xdr:rowOff>157975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15779"/>
          <a:ext cx="889000" cy="1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157975</xdr:rowOff>
    </xdr:from>
    <xdr:to>
      <xdr:col>45</xdr:col>
      <xdr:colOff>177800</xdr:colOff>
      <xdr:row>97</xdr:row>
      <xdr:rowOff>13779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45725"/>
          <a:ext cx="889000" cy="1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168796</xdr:rowOff>
    </xdr:from>
    <xdr:to>
      <xdr:col>41</xdr:col>
      <xdr:colOff>50800</xdr:colOff>
      <xdr:row>97</xdr:row>
      <xdr:rowOff>13779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56546"/>
          <a:ext cx="889000" cy="18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49492</xdr:rowOff>
    </xdr:from>
    <xdr:to>
      <xdr:col>55</xdr:col>
      <xdr:colOff>50800</xdr:colOff>
      <xdr:row>97</xdr:row>
      <xdr:rowOff>151092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27919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148679</xdr:rowOff>
    </xdr:from>
    <xdr:to>
      <xdr:col>50</xdr:col>
      <xdr:colOff>165100</xdr:colOff>
      <xdr:row>95</xdr:row>
      <xdr:rowOff>78829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2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95356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0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107175</xdr:rowOff>
    </xdr:from>
    <xdr:to>
      <xdr:col>46</xdr:col>
      <xdr:colOff>38100</xdr:colOff>
      <xdr:row>96</xdr:row>
      <xdr:rowOff>37325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53852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1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134429</xdr:rowOff>
    </xdr:from>
    <xdr:to>
      <xdr:col>41</xdr:col>
      <xdr:colOff>101600</xdr:colOff>
      <xdr:row>97</xdr:row>
      <xdr:rowOff>64579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55706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117996</xdr:rowOff>
    </xdr:from>
    <xdr:to>
      <xdr:col>36</xdr:col>
      <xdr:colOff>165100</xdr:colOff>
      <xdr:row>96</xdr:row>
      <xdr:rowOff>48146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64673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12027</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98577"/>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132677</xdr:rowOff>
    </xdr:from>
    <xdr:to>
      <xdr:col>67</xdr:col>
      <xdr:colOff>101600</xdr:colOff>
      <xdr:row>39</xdr:row>
      <xdr:rowOff>62827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53954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4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68115</xdr:rowOff>
    </xdr:from>
    <xdr:to>
      <xdr:col>85</xdr:col>
      <xdr:colOff>127000</xdr:colOff>
      <xdr:row>77</xdr:row>
      <xdr:rowOff>71479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755415"/>
          <a:ext cx="838200" cy="5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71479</xdr:rowOff>
    </xdr:from>
    <xdr:to>
      <xdr:col>81</xdr:col>
      <xdr:colOff>50800</xdr:colOff>
      <xdr:row>77</xdr:row>
      <xdr:rowOff>104626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7312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104626</xdr:rowOff>
    </xdr:from>
    <xdr:to>
      <xdr:col>76</xdr:col>
      <xdr:colOff>114300</xdr:colOff>
      <xdr:row>77</xdr:row>
      <xdr:rowOff>134263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06276"/>
          <a:ext cx="889000" cy="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134263</xdr:rowOff>
    </xdr:from>
    <xdr:to>
      <xdr:col>71</xdr:col>
      <xdr:colOff>177800</xdr:colOff>
      <xdr:row>77</xdr:row>
      <xdr:rowOff>147864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35913"/>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17315</xdr:rowOff>
    </xdr:from>
    <xdr:to>
      <xdr:col>85</xdr:col>
      <xdr:colOff>177800</xdr:colOff>
      <xdr:row>74</xdr:row>
      <xdr:rowOff>118915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40192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5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20679</xdr:rowOff>
    </xdr:from>
    <xdr:to>
      <xdr:col>81</xdr:col>
      <xdr:colOff>101600</xdr:colOff>
      <xdr:row>77</xdr:row>
      <xdr:rowOff>122279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113406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1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53826</xdr:rowOff>
    </xdr:from>
    <xdr:to>
      <xdr:col>76</xdr:col>
      <xdr:colOff>165100</xdr:colOff>
      <xdr:row>77</xdr:row>
      <xdr:rowOff>155426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5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146553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4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83463</xdr:rowOff>
    </xdr:from>
    <xdr:to>
      <xdr:col>72</xdr:col>
      <xdr:colOff>38100</xdr:colOff>
      <xdr:row>78</xdr:row>
      <xdr:rowOff>13613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4740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97064</xdr:rowOff>
    </xdr:from>
    <xdr:to>
      <xdr:col>67</xdr:col>
      <xdr:colOff>101600</xdr:colOff>
      <xdr:row>78</xdr:row>
      <xdr:rowOff>27214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18341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9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52347</xdr:rowOff>
    </xdr:from>
    <xdr:to>
      <xdr:col>85</xdr:col>
      <xdr:colOff>127000</xdr:colOff>
      <xdr:row>96</xdr:row>
      <xdr:rowOff>163438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11547"/>
          <a:ext cx="838200" cy="1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44721</xdr:rowOff>
    </xdr:from>
    <xdr:to>
      <xdr:col>81</xdr:col>
      <xdr:colOff>50800</xdr:colOff>
      <xdr:row>96</xdr:row>
      <xdr:rowOff>52347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03921"/>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60038</xdr:rowOff>
    </xdr:from>
    <xdr:to>
      <xdr:col>76</xdr:col>
      <xdr:colOff>114300</xdr:colOff>
      <xdr:row>96</xdr:row>
      <xdr:rowOff>44721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347788"/>
          <a:ext cx="889000" cy="1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60038</xdr:rowOff>
    </xdr:from>
    <xdr:to>
      <xdr:col>71</xdr:col>
      <xdr:colOff>177800</xdr:colOff>
      <xdr:row>96</xdr:row>
      <xdr:rowOff>89573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347788"/>
          <a:ext cx="889000" cy="2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112638</xdr:rowOff>
    </xdr:from>
    <xdr:to>
      <xdr:col>85</xdr:col>
      <xdr:colOff>177800</xdr:colOff>
      <xdr:row>97</xdr:row>
      <xdr:rowOff>42788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135515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1547</xdr:rowOff>
    </xdr:from>
    <xdr:to>
      <xdr:col>81</xdr:col>
      <xdr:colOff>101600</xdr:colOff>
      <xdr:row>96</xdr:row>
      <xdr:rowOff>103147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6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119674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3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165371</xdr:rowOff>
    </xdr:from>
    <xdr:to>
      <xdr:col>76</xdr:col>
      <xdr:colOff>165100</xdr:colOff>
      <xdr:row>96</xdr:row>
      <xdr:rowOff>95521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5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112048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2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9238</xdr:rowOff>
    </xdr:from>
    <xdr:to>
      <xdr:col>72</xdr:col>
      <xdr:colOff>38100</xdr:colOff>
      <xdr:row>95</xdr:row>
      <xdr:rowOff>110838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2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127365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07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38773</xdr:rowOff>
    </xdr:from>
    <xdr:to>
      <xdr:col>67</xdr:col>
      <xdr:colOff>101600</xdr:colOff>
      <xdr:row>96</xdr:row>
      <xdr:rowOff>140373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156900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2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92059</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07159"/>
          <a:ext cx="838200" cy="4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22108</xdr:rowOff>
    </xdr:from>
    <xdr:to>
      <xdr:col>111</xdr:col>
      <xdr:colOff>177800</xdr:colOff>
      <xdr:row>38</xdr:row>
      <xdr:rowOff>92059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37208"/>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22108</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37208"/>
          <a:ext cx="889000" cy="1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41259</xdr:rowOff>
    </xdr:from>
    <xdr:to>
      <xdr:col>112</xdr:col>
      <xdr:colOff>38100</xdr:colOff>
      <xdr:row>38</xdr:row>
      <xdr:rowOff>142859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133986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4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142758</xdr:rowOff>
    </xdr:from>
    <xdr:to>
      <xdr:col>107</xdr:col>
      <xdr:colOff>101600</xdr:colOff>
      <xdr:row>38</xdr:row>
      <xdr:rowOff>72909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86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64035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7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44374</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9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44374</xdr:rowOff>
    </xdr:from>
    <xdr:to>
      <xdr:col>107</xdr:col>
      <xdr:colOff>50800</xdr:colOff>
      <xdr:row>59</xdr:row>
      <xdr:rowOff>44412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992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44259</xdr:rowOff>
    </xdr:from>
    <xdr:to>
      <xdr:col>102</xdr:col>
      <xdr:colOff>114300</xdr:colOff>
      <xdr:row>59</xdr:row>
      <xdr:rowOff>44412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980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165024</xdr:rowOff>
    </xdr:from>
    <xdr:to>
      <xdr:col>107</xdr:col>
      <xdr:colOff>101600</xdr:colOff>
      <xdr:row>59</xdr:row>
      <xdr:rowOff>95174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86301</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165062</xdr:rowOff>
    </xdr:from>
    <xdr:to>
      <xdr:col>102</xdr:col>
      <xdr:colOff>165100</xdr:colOff>
      <xdr:row>59</xdr:row>
      <xdr:rowOff>95212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86339</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164909</xdr:rowOff>
    </xdr:from>
    <xdr:to>
      <xdr:col>98</xdr:col>
      <xdr:colOff>38100</xdr:colOff>
      <xdr:row>59</xdr:row>
      <xdr:rowOff>95059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86186</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103467</xdr:rowOff>
    </xdr:from>
    <xdr:to>
      <xdr:col>116</xdr:col>
      <xdr:colOff>63500</xdr:colOff>
      <xdr:row>76</xdr:row>
      <xdr:rowOff>137849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33667"/>
          <a:ext cx="8382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137849</xdr:rowOff>
    </xdr:from>
    <xdr:to>
      <xdr:col>111</xdr:col>
      <xdr:colOff>177800</xdr:colOff>
      <xdr:row>76</xdr:row>
      <xdr:rowOff>154994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6804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154994</xdr:rowOff>
    </xdr:from>
    <xdr:to>
      <xdr:col>107</xdr:col>
      <xdr:colOff>50800</xdr:colOff>
      <xdr:row>76</xdr:row>
      <xdr:rowOff>164480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85194"/>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164480</xdr:rowOff>
    </xdr:from>
    <xdr:to>
      <xdr:col>102</xdr:col>
      <xdr:colOff>114300</xdr:colOff>
      <xdr:row>77</xdr:row>
      <xdr:rowOff>20554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94680"/>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52667</xdr:rowOff>
    </xdr:from>
    <xdr:to>
      <xdr:col>116</xdr:col>
      <xdr:colOff>114300</xdr:colOff>
      <xdr:row>76</xdr:row>
      <xdr:rowOff>154267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31094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87049</xdr:rowOff>
    </xdr:from>
    <xdr:to>
      <xdr:col>112</xdr:col>
      <xdr:colOff>38100</xdr:colOff>
      <xdr:row>77</xdr:row>
      <xdr:rowOff>17199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8326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104194</xdr:rowOff>
    </xdr:from>
    <xdr:to>
      <xdr:col>107</xdr:col>
      <xdr:colOff>101600</xdr:colOff>
      <xdr:row>77</xdr:row>
      <xdr:rowOff>34344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25471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113680</xdr:rowOff>
    </xdr:from>
    <xdr:to>
      <xdr:col>102</xdr:col>
      <xdr:colOff>165100</xdr:colOff>
      <xdr:row>77</xdr:row>
      <xdr:rowOff>43830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34957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141204</xdr:rowOff>
    </xdr:from>
    <xdr:to>
      <xdr:col>98</xdr:col>
      <xdr:colOff>38100</xdr:colOff>
      <xdr:row>77</xdr:row>
      <xdr:rowOff>71354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62481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6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667,520</a:t>
          </a:r>
          <a:r>
            <a:rPr kumimoji="1" lang="ja-JP" altLang="ja-JP" sz="1100">
              <a:solidFill>
                <a:schemeClr val="dk1"/>
              </a:solidFill>
              <a:effectLst/>
              <a:latin typeface="+mn-lt"/>
              <a:ea typeface="+mn-ea"/>
              <a:cs typeface="+mn-cs"/>
            </a:rPr>
            <a:t>円となっている。扶助費は、</a:t>
          </a:r>
          <a:r>
            <a:rPr lang="ja-JP" altLang="en-US" sz="1100" b="0" i="0" u="none" strike="noStrike" baseline="0">
              <a:solidFill>
                <a:schemeClr val="dk1"/>
              </a:solidFill>
              <a:latin typeface="+mn-lt"/>
              <a:ea typeface="+mn-ea"/>
              <a:cs typeface="+mn-cs"/>
            </a:rPr>
            <a:t>定額減税調整給付事業に係る扶助費が</a:t>
          </a:r>
          <a:r>
            <a:rPr lang="en-US" altLang="ja-JP" sz="1100" b="0" i="0" u="none" strike="noStrike" baseline="0">
              <a:solidFill>
                <a:schemeClr val="dk1"/>
              </a:solidFill>
              <a:latin typeface="+mn-lt"/>
              <a:ea typeface="+mn-ea"/>
              <a:cs typeface="+mn-cs"/>
            </a:rPr>
            <a:t>208,170</a:t>
          </a:r>
          <a:r>
            <a:rPr lang="ja-JP" altLang="en-US" sz="1100" b="0" i="0" u="none" strike="noStrike" baseline="0">
              <a:solidFill>
                <a:schemeClr val="dk1"/>
              </a:solidFill>
              <a:latin typeface="+mn-lt"/>
              <a:ea typeface="+mn-ea"/>
              <a:cs typeface="+mn-cs"/>
            </a:rPr>
            <a:t>千円の増、報酬改定及び高額サービス利用者の発生による障害者等自立支援給付費が</a:t>
          </a:r>
          <a:r>
            <a:rPr lang="en-US" altLang="ja-JP" sz="1100" b="0" i="0" u="none" strike="noStrike" baseline="0">
              <a:solidFill>
                <a:schemeClr val="dk1"/>
              </a:solidFill>
              <a:latin typeface="+mn-lt"/>
              <a:ea typeface="+mn-ea"/>
              <a:cs typeface="+mn-cs"/>
            </a:rPr>
            <a:t>7,306</a:t>
          </a:r>
          <a:r>
            <a:rPr lang="ja-JP" altLang="en-US" sz="1100" b="0" i="0" u="none" strike="noStrike" baseline="0">
              <a:solidFill>
                <a:schemeClr val="dk1"/>
              </a:solidFill>
              <a:latin typeface="+mn-lt"/>
              <a:ea typeface="+mn-ea"/>
              <a:cs typeface="+mn-cs"/>
            </a:rPr>
            <a:t>万</a:t>
          </a:r>
          <a:r>
            <a:rPr lang="en-US" altLang="ja-JP" sz="1100" b="0" i="0" u="none" strike="noStrike" baseline="0">
              <a:solidFill>
                <a:schemeClr val="dk1"/>
              </a:solidFill>
              <a:latin typeface="+mn-lt"/>
              <a:ea typeface="+mn-ea"/>
              <a:cs typeface="+mn-cs"/>
            </a:rPr>
            <a:t>2</a:t>
          </a:r>
          <a:r>
            <a:rPr lang="ja-JP" altLang="en-US" sz="1100" b="0" i="0" u="none" strike="noStrike" baseline="0">
              <a:solidFill>
                <a:schemeClr val="dk1"/>
              </a:solidFill>
              <a:latin typeface="+mn-lt"/>
              <a:ea typeface="+mn-ea"/>
              <a:cs typeface="+mn-cs"/>
            </a:rPr>
            <a:t>千円の増等により、扶助費全体としては</a:t>
          </a:r>
          <a:r>
            <a:rPr kumimoji="1" lang="ja-JP" altLang="ja-JP" sz="1100">
              <a:solidFill>
                <a:schemeClr val="dk1"/>
              </a:solidFill>
              <a:effectLst/>
              <a:latin typeface="+mn-lt"/>
              <a:ea typeface="+mn-ea"/>
              <a:cs typeface="+mn-cs"/>
            </a:rPr>
            <a:t>住民一人当たりのコストは対前年比</a:t>
          </a:r>
          <a:r>
            <a:rPr kumimoji="1" lang="en-US" altLang="ja-JP" sz="1100">
              <a:solidFill>
                <a:schemeClr val="dk1"/>
              </a:solidFill>
              <a:effectLst/>
              <a:latin typeface="+mn-lt"/>
              <a:ea typeface="+mn-ea"/>
              <a:cs typeface="+mn-cs"/>
            </a:rPr>
            <a:t>8,088</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110,019</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物件費は、新型コロナウイルスワクチン接種関連業務委託の減少や電話交換設備（</a:t>
          </a:r>
          <a:r>
            <a:rPr kumimoji="1" lang="en-US" altLang="ja-JP" sz="1100">
              <a:solidFill>
                <a:schemeClr val="dk1"/>
              </a:solidFill>
              <a:effectLst/>
              <a:latin typeface="+mn-lt"/>
              <a:ea typeface="+mn-ea"/>
              <a:cs typeface="+mn-cs"/>
            </a:rPr>
            <a:t>PBX</a:t>
          </a:r>
          <a:r>
            <a:rPr kumimoji="1" lang="ja-JP" altLang="ja-JP" sz="1100">
              <a:solidFill>
                <a:schemeClr val="dk1"/>
              </a:solidFill>
              <a:effectLst/>
              <a:latin typeface="+mn-lt"/>
              <a:ea typeface="+mn-ea"/>
              <a:cs typeface="+mn-cs"/>
            </a:rPr>
            <a:t>）更改業務委託の皆減等により、委託料が減少した</a:t>
          </a:r>
          <a:r>
            <a:rPr kumimoji="1" lang="ja-JP" altLang="en-US" sz="1100">
              <a:solidFill>
                <a:schemeClr val="dk1"/>
              </a:solidFill>
              <a:effectLst/>
              <a:latin typeface="+mn-lt"/>
              <a:ea typeface="+mn-ea"/>
              <a:cs typeface="+mn-cs"/>
            </a:rPr>
            <a:t>が、物価高騰・エネルギー価格高騰の影響により、光熱水費や学校給食の賄材料費が増加したため需用費全体が</a:t>
          </a:r>
          <a:r>
            <a:rPr kumimoji="1" lang="en-US" altLang="ja-JP" sz="1100">
              <a:solidFill>
                <a:schemeClr val="dk1"/>
              </a:solidFill>
              <a:effectLst/>
              <a:latin typeface="+mn-lt"/>
              <a:ea typeface="+mn-ea"/>
              <a:cs typeface="+mn-cs"/>
            </a:rPr>
            <a:t>27,744</a:t>
          </a:r>
          <a:r>
            <a:rPr kumimoji="1" lang="ja-JP" altLang="en-US" sz="1100">
              <a:solidFill>
                <a:schemeClr val="dk1"/>
              </a:solidFill>
              <a:effectLst/>
              <a:latin typeface="+mn-lt"/>
              <a:ea typeface="+mn-ea"/>
              <a:cs typeface="+mn-cs"/>
            </a:rPr>
            <a:t>千円の増、地域防災力強化対策事業において、各避難所へ自動ラップ式トイレ等の備品を整備したことなどにより</a:t>
          </a:r>
          <a:r>
            <a:rPr kumimoji="1" lang="en-US" altLang="ja-JP" sz="1100">
              <a:solidFill>
                <a:schemeClr val="dk1"/>
              </a:solidFill>
              <a:effectLst/>
              <a:latin typeface="+mn-lt"/>
              <a:ea typeface="+mn-ea"/>
              <a:cs typeface="+mn-cs"/>
            </a:rPr>
            <a:t>2,546</a:t>
          </a:r>
          <a:r>
            <a:rPr kumimoji="1" lang="ja-JP" altLang="en-US" sz="1100">
              <a:solidFill>
                <a:schemeClr val="dk1"/>
              </a:solidFill>
              <a:effectLst/>
              <a:latin typeface="+mn-lt"/>
              <a:ea typeface="+mn-ea"/>
              <a:cs typeface="+mn-cs"/>
            </a:rPr>
            <a:t>千円の増加となったことから</a:t>
          </a:r>
          <a:r>
            <a:rPr kumimoji="1" lang="ja-JP" altLang="ja-JP" sz="1100">
              <a:solidFill>
                <a:schemeClr val="dk1"/>
              </a:solidFill>
              <a:effectLst/>
              <a:latin typeface="+mn-lt"/>
              <a:ea typeface="+mn-ea"/>
              <a:cs typeface="+mn-cs"/>
            </a:rPr>
            <a:t>、住民一人当たりのコストは対前年度比</a:t>
          </a:r>
          <a:r>
            <a:rPr kumimoji="1" lang="en-US" altLang="ja-JP" sz="1100">
              <a:solidFill>
                <a:schemeClr val="dk1"/>
              </a:solidFill>
              <a:effectLst/>
              <a:latin typeface="+mn-lt"/>
              <a:ea typeface="+mn-ea"/>
              <a:cs typeface="+mn-cs"/>
            </a:rPr>
            <a:t>1,397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95,472</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普通建設事業費は、</a:t>
          </a:r>
          <a:r>
            <a:rPr lang="ja-JP" altLang="en-US" sz="1100" b="0" i="0" u="none" strike="noStrike" baseline="0">
              <a:solidFill>
                <a:schemeClr val="dk1"/>
              </a:solidFill>
              <a:latin typeface="+mn-lt"/>
              <a:ea typeface="+mn-ea"/>
              <a:cs typeface="+mn-cs"/>
            </a:rPr>
            <a:t>都の杜うぐいすホールについて、令和</a:t>
          </a:r>
          <a:r>
            <a:rPr lang="en-US" altLang="ja-JP" sz="1100" b="0" i="0" u="none" strike="noStrike" baseline="0">
              <a:solidFill>
                <a:schemeClr val="dk1"/>
              </a:solidFill>
              <a:latin typeface="+mn-lt"/>
              <a:ea typeface="+mn-ea"/>
              <a:cs typeface="+mn-cs"/>
            </a:rPr>
            <a:t>5</a:t>
          </a:r>
          <a:r>
            <a:rPr lang="ja-JP" altLang="en-US" sz="1100" b="0" i="0" u="none" strike="noStrike" baseline="0">
              <a:solidFill>
                <a:schemeClr val="dk1"/>
              </a:solidFill>
              <a:latin typeface="+mn-lt"/>
              <a:ea typeface="+mn-ea"/>
              <a:cs typeface="+mn-cs"/>
            </a:rPr>
            <a:t>年度は大ホール、令和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年度は小ホールの特定天井及び照明設備改修工事を実施し、普通建設事業費の差額として</a:t>
          </a:r>
          <a:r>
            <a:rPr lang="en-US" altLang="ja-JP" sz="1100" b="0" i="0" u="none" strike="noStrike" baseline="0">
              <a:solidFill>
                <a:schemeClr val="dk1"/>
              </a:solidFill>
              <a:latin typeface="+mn-lt"/>
              <a:ea typeface="+mn-ea"/>
              <a:cs typeface="+mn-cs"/>
            </a:rPr>
            <a:t>1</a:t>
          </a:r>
          <a:r>
            <a:rPr lang="ja-JP" altLang="en-US" sz="1100" b="0" i="0" u="none" strike="noStrike" baseline="0">
              <a:solidFill>
                <a:schemeClr val="dk1"/>
              </a:solidFill>
              <a:latin typeface="+mn-lt"/>
              <a:ea typeface="+mn-ea"/>
              <a:cs typeface="+mn-cs"/>
            </a:rPr>
            <a:t>億</a:t>
          </a:r>
          <a:r>
            <a:rPr lang="en-US" altLang="ja-JP" sz="1100" b="0" i="0" u="none" strike="noStrike" baseline="0">
              <a:solidFill>
                <a:schemeClr val="dk1"/>
              </a:solidFill>
              <a:latin typeface="+mn-lt"/>
              <a:ea typeface="+mn-ea"/>
              <a:cs typeface="+mn-cs"/>
            </a:rPr>
            <a:t>6,891</a:t>
          </a:r>
          <a:r>
            <a:rPr lang="ja-JP" altLang="en-US" sz="1100" b="0" i="0" u="none" strike="noStrike" baseline="0">
              <a:solidFill>
                <a:schemeClr val="dk1"/>
              </a:solidFill>
              <a:latin typeface="+mn-lt"/>
              <a:ea typeface="+mn-ea"/>
              <a:cs typeface="+mn-cs"/>
            </a:rPr>
            <a:t>万</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千円の減となったものの、</a:t>
          </a:r>
          <a:r>
            <a:rPr kumimoji="1" lang="ja-JP" altLang="ja-JP" sz="1100">
              <a:solidFill>
                <a:schemeClr val="dk1"/>
              </a:solidFill>
              <a:effectLst/>
              <a:latin typeface="+mn-lt"/>
              <a:ea typeface="+mn-ea"/>
              <a:cs typeface="+mn-cs"/>
            </a:rPr>
            <a:t>大学施設整備事業や</a:t>
          </a:r>
          <a:r>
            <a:rPr lang="ja-JP" altLang="en-US" sz="1100" b="0" i="0" u="none" strike="noStrike" baseline="0">
              <a:solidFill>
                <a:schemeClr val="dk1"/>
              </a:solidFill>
              <a:latin typeface="+mn-lt"/>
              <a:ea typeface="+mn-ea"/>
              <a:cs typeface="+mn-cs"/>
            </a:rPr>
            <a:t>つるビーパーク・いこっとの整備</a:t>
          </a:r>
          <a:r>
            <a:rPr kumimoji="1" lang="ja-JP" altLang="ja-JP" sz="1100">
              <a:solidFill>
                <a:schemeClr val="dk1"/>
              </a:solidFill>
              <a:effectLst/>
              <a:latin typeface="+mn-lt"/>
              <a:ea typeface="+mn-ea"/>
              <a:cs typeface="+mn-cs"/>
            </a:rPr>
            <a:t>などの大規模事業の完了により、住民一人当たりのコストは対前年度比</a:t>
          </a:r>
          <a:r>
            <a:rPr kumimoji="1" lang="en-US" altLang="ja-JP" sz="1100">
              <a:solidFill>
                <a:schemeClr val="dk1"/>
              </a:solidFill>
              <a:effectLst/>
              <a:latin typeface="+mn-lt"/>
              <a:ea typeface="+mn-ea"/>
              <a:cs typeface="+mn-cs"/>
            </a:rPr>
            <a:t>14,768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83,633</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新規整備</a:t>
          </a:r>
          <a:r>
            <a:rPr kumimoji="1" lang="ja-JP" altLang="ja-JP" sz="1100">
              <a:solidFill>
                <a:schemeClr val="dk1"/>
              </a:solidFill>
              <a:effectLst/>
              <a:latin typeface="+mn-lt"/>
              <a:ea typeface="+mn-ea"/>
              <a:cs typeface="+mn-cs"/>
            </a:rPr>
            <a:t>に係る普通建設事業費が増加となり、住民一人当たりのコストは対前年度比</a:t>
          </a:r>
          <a:r>
            <a:rPr kumimoji="1" lang="en-US" altLang="ja-JP" sz="1100">
              <a:solidFill>
                <a:schemeClr val="dk1"/>
              </a:solidFill>
              <a:effectLst/>
              <a:latin typeface="+mn-lt"/>
              <a:ea typeface="+mn-ea"/>
              <a:cs typeface="+mn-cs"/>
            </a:rPr>
            <a:t>49,500</a:t>
          </a:r>
          <a:r>
            <a:rPr kumimoji="1" lang="ja-JP" altLang="ja-JP" sz="1100">
              <a:solidFill>
                <a:schemeClr val="dk1"/>
              </a:solidFill>
              <a:effectLst/>
              <a:latin typeface="+mn-lt"/>
              <a:ea typeface="+mn-ea"/>
              <a:cs typeface="+mn-cs"/>
            </a:rPr>
            <a:t>千円増の</a:t>
          </a:r>
          <a:r>
            <a:rPr kumimoji="1" lang="en-US" altLang="ja-JP" sz="1100">
              <a:solidFill>
                <a:schemeClr val="dk1"/>
              </a:solidFill>
              <a:effectLst/>
              <a:latin typeface="+mn-lt"/>
              <a:ea typeface="+mn-ea"/>
              <a:cs typeface="+mn-cs"/>
            </a:rPr>
            <a:t>53,331</a:t>
          </a:r>
          <a:r>
            <a:rPr kumimoji="1" lang="ja-JP" altLang="ja-JP" sz="1100">
              <a:solidFill>
                <a:schemeClr val="dk1"/>
              </a:solidFill>
              <a:effectLst/>
              <a:latin typeface="+mn-lt"/>
              <a:ea typeface="+mn-ea"/>
              <a:cs typeface="+mn-cs"/>
            </a:rPr>
            <a:t>千円となっている。今後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更新時期を迎えた公共施設の改修工事等に多額の費用が見込まれるため、公共施設総合管理計画に基づき適切な施設管理を行う。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山梨県都留市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28,509
27,783
161.63
19,924,677
19,030,322
814,862
10,114,542
11,159,576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106934</xdr:rowOff>
    </xdr:from>
    <xdr:to>
      <xdr:col>24</xdr:col>
      <xdr:colOff>63500</xdr:colOff>
      <xdr:row>35</xdr:row>
      <xdr:rowOff>121984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7684"/>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119126</xdr:rowOff>
    </xdr:from>
    <xdr:to>
      <xdr:col>19</xdr:col>
      <xdr:colOff>177800</xdr:colOff>
      <xdr:row>35</xdr:row>
      <xdr:rowOff>121984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987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119126</xdr:rowOff>
    </xdr:from>
    <xdr:to>
      <xdr:col>15</xdr:col>
      <xdr:colOff>50800</xdr:colOff>
      <xdr:row>35</xdr:row>
      <xdr:rowOff>168466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9876"/>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166179</xdr:rowOff>
    </xdr:from>
    <xdr:to>
      <xdr:col>10</xdr:col>
      <xdr:colOff>114300</xdr:colOff>
      <xdr:row>35</xdr:row>
      <xdr:rowOff>168466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692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79011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71184</xdr:rowOff>
    </xdr:from>
    <xdr:to>
      <xdr:col>20</xdr:col>
      <xdr:colOff>38100</xdr:colOff>
      <xdr:row>36</xdr:row>
      <xdr:rowOff>1334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68326</xdr:rowOff>
    </xdr:from>
    <xdr:to>
      <xdr:col>15</xdr:col>
      <xdr:colOff>101600</xdr:colOff>
      <xdr:row>35</xdr:row>
      <xdr:rowOff>169926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117666</xdr:rowOff>
    </xdr:from>
    <xdr:to>
      <xdr:col>10</xdr:col>
      <xdr:colOff>165100</xdr:colOff>
      <xdr:row>36</xdr:row>
      <xdr:rowOff>47816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64343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115379</xdr:rowOff>
    </xdr:from>
    <xdr:to>
      <xdr:col>6</xdr:col>
      <xdr:colOff>38100</xdr:colOff>
      <xdr:row>36</xdr:row>
      <xdr:rowOff>45529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62056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161253</xdr:rowOff>
    </xdr:from>
    <xdr:to>
      <xdr:col>24</xdr:col>
      <xdr:colOff>63500</xdr:colOff>
      <xdr:row>57</xdr:row>
      <xdr:rowOff>29625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2453"/>
          <a:ext cx="8382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49738</xdr:rowOff>
    </xdr:from>
    <xdr:to>
      <xdr:col>19</xdr:col>
      <xdr:colOff>177800</xdr:colOff>
      <xdr:row>56</xdr:row>
      <xdr:rowOff>161253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50938"/>
          <a:ext cx="889000" cy="1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3016</xdr:rowOff>
    </xdr:from>
    <xdr:to>
      <xdr:col>15</xdr:col>
      <xdr:colOff>50800</xdr:colOff>
      <xdr:row>56</xdr:row>
      <xdr:rowOff>49738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4216"/>
          <a:ext cx="889000" cy="4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132941</xdr:rowOff>
    </xdr:from>
    <xdr:to>
      <xdr:col>10</xdr:col>
      <xdr:colOff>114300</xdr:colOff>
      <xdr:row>56</xdr:row>
      <xdr:rowOff>3016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91241"/>
          <a:ext cx="889000" cy="21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150275</xdr:rowOff>
    </xdr:from>
    <xdr:to>
      <xdr:col>24</xdr:col>
      <xdr:colOff>114300</xdr:colOff>
      <xdr:row>57</xdr:row>
      <xdr:rowOff>80425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128702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110453</xdr:rowOff>
    </xdr:from>
    <xdr:to>
      <xdr:col>20</xdr:col>
      <xdr:colOff>38100</xdr:colOff>
      <xdr:row>57</xdr:row>
      <xdr:rowOff>40603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57130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170388</xdr:rowOff>
    </xdr:from>
    <xdr:to>
      <xdr:col>15</xdr:col>
      <xdr:colOff>101600</xdr:colOff>
      <xdr:row>56</xdr:row>
      <xdr:rowOff>100538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117065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123666</xdr:rowOff>
    </xdr:from>
    <xdr:to>
      <xdr:col>10</xdr:col>
      <xdr:colOff>165100</xdr:colOff>
      <xdr:row>56</xdr:row>
      <xdr:rowOff>53816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70343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2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82141</xdr:rowOff>
    </xdr:from>
    <xdr:to>
      <xdr:col>6</xdr:col>
      <xdr:colOff>38100</xdr:colOff>
      <xdr:row>55</xdr:row>
      <xdr:rowOff>12291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28818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1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8626</xdr:rowOff>
    </xdr:from>
    <xdr:to>
      <xdr:col>24</xdr:col>
      <xdr:colOff>63500</xdr:colOff>
      <xdr:row>77</xdr:row>
      <xdr:rowOff>67835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10276"/>
          <a:ext cx="838200" cy="5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16027</xdr:rowOff>
    </xdr:from>
    <xdr:to>
      <xdr:col>19</xdr:col>
      <xdr:colOff>177800</xdr:colOff>
      <xdr:row>77</xdr:row>
      <xdr:rowOff>67835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17677"/>
          <a:ext cx="889000" cy="5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16027</xdr:rowOff>
    </xdr:from>
    <xdr:to>
      <xdr:col>15</xdr:col>
      <xdr:colOff>50800</xdr:colOff>
      <xdr:row>77</xdr:row>
      <xdr:rowOff>110429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17677"/>
          <a:ext cx="889000" cy="9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110429</xdr:rowOff>
    </xdr:from>
    <xdr:to>
      <xdr:col>10</xdr:col>
      <xdr:colOff>114300</xdr:colOff>
      <xdr:row>78</xdr:row>
      <xdr:rowOff>135737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2079"/>
          <a:ext cx="889000" cy="19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129276</xdr:rowOff>
    </xdr:from>
    <xdr:to>
      <xdr:col>24</xdr:col>
      <xdr:colOff>114300</xdr:colOff>
      <xdr:row>77</xdr:row>
      <xdr:rowOff>59426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107703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3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17035</xdr:rowOff>
    </xdr:from>
    <xdr:to>
      <xdr:col>20</xdr:col>
      <xdr:colOff>38100</xdr:colOff>
      <xdr:row>77</xdr:row>
      <xdr:rowOff>118635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136677</xdr:rowOff>
    </xdr:from>
    <xdr:to>
      <xdr:col>15</xdr:col>
      <xdr:colOff>101600</xdr:colOff>
      <xdr:row>77</xdr:row>
      <xdr:rowOff>66827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57954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5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59629</xdr:rowOff>
    </xdr:from>
    <xdr:to>
      <xdr:col>10</xdr:col>
      <xdr:colOff>165100</xdr:colOff>
      <xdr:row>77</xdr:row>
      <xdr:rowOff>161229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152356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5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84937</xdr:rowOff>
    </xdr:from>
    <xdr:to>
      <xdr:col>6</xdr:col>
      <xdr:colOff>38100</xdr:colOff>
      <xdr:row>79</xdr:row>
      <xdr:rowOff>15087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6214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156426</xdr:rowOff>
    </xdr:from>
    <xdr:to>
      <xdr:col>24</xdr:col>
      <xdr:colOff>63500</xdr:colOff>
      <xdr:row>96</xdr:row>
      <xdr:rowOff>82335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44176"/>
          <a:ext cx="838200" cy="9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147358</xdr:rowOff>
    </xdr:from>
    <xdr:to>
      <xdr:col>19</xdr:col>
      <xdr:colOff>177800</xdr:colOff>
      <xdr:row>95</xdr:row>
      <xdr:rowOff>156426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3510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147358</xdr:rowOff>
    </xdr:from>
    <xdr:to>
      <xdr:col>15</xdr:col>
      <xdr:colOff>50800</xdr:colOff>
      <xdr:row>96</xdr:row>
      <xdr:rowOff>34113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35108"/>
          <a:ext cx="889000" cy="5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34113</xdr:rowOff>
    </xdr:from>
    <xdr:to>
      <xdr:col>10</xdr:col>
      <xdr:colOff>114300</xdr:colOff>
      <xdr:row>97</xdr:row>
      <xdr:rowOff>66535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93313"/>
          <a:ext cx="889000" cy="20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31535</xdr:rowOff>
    </xdr:from>
    <xdr:to>
      <xdr:col>24</xdr:col>
      <xdr:colOff>114300</xdr:colOff>
      <xdr:row>96</xdr:row>
      <xdr:rowOff>133135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54412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105626</xdr:rowOff>
    </xdr:from>
    <xdr:to>
      <xdr:col>20</xdr:col>
      <xdr:colOff>38100</xdr:colOff>
      <xdr:row>96</xdr:row>
      <xdr:rowOff>35776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52303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96558</xdr:rowOff>
    </xdr:from>
    <xdr:to>
      <xdr:col>15</xdr:col>
      <xdr:colOff>101600</xdr:colOff>
      <xdr:row>96</xdr:row>
      <xdr:rowOff>26708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43235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154763</xdr:rowOff>
    </xdr:from>
    <xdr:to>
      <xdr:col>10</xdr:col>
      <xdr:colOff>165100</xdr:colOff>
      <xdr:row>96</xdr:row>
      <xdr:rowOff>84913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15735</xdr:rowOff>
    </xdr:from>
    <xdr:to>
      <xdr:col>6</xdr:col>
      <xdr:colOff>38100</xdr:colOff>
      <xdr:row>97</xdr:row>
      <xdr:rowOff>117335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133862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122718</xdr:rowOff>
    </xdr:from>
    <xdr:to>
      <xdr:col>55</xdr:col>
      <xdr:colOff>0</xdr:colOff>
      <xdr:row>38</xdr:row>
      <xdr:rowOff>125657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37818"/>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122718</xdr:rowOff>
    </xdr:from>
    <xdr:to>
      <xdr:col>50</xdr:col>
      <xdr:colOff>114300</xdr:colOff>
      <xdr:row>38</xdr:row>
      <xdr:rowOff>127943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3781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127943</xdr:rowOff>
    </xdr:from>
    <xdr:to>
      <xdr:col>45</xdr:col>
      <xdr:colOff>177800</xdr:colOff>
      <xdr:row>38</xdr:row>
      <xdr:rowOff>138067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43043"/>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138067</xdr:rowOff>
    </xdr:from>
    <xdr:to>
      <xdr:col>41</xdr:col>
      <xdr:colOff>50800</xdr:colOff>
      <xdr:row>38</xdr:row>
      <xdr:rowOff>150151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53167"/>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74857</xdr:rowOff>
    </xdr:from>
    <xdr:to>
      <xdr:col>55</xdr:col>
      <xdr:colOff>50800</xdr:colOff>
      <xdr:row>39</xdr:row>
      <xdr:rowOff>5007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53284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71918</xdr:rowOff>
    </xdr:from>
    <xdr:to>
      <xdr:col>50</xdr:col>
      <xdr:colOff>165100</xdr:colOff>
      <xdr:row>39</xdr:row>
      <xdr:rowOff>2068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164645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7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77143</xdr:rowOff>
    </xdr:from>
    <xdr:to>
      <xdr:col>46</xdr:col>
      <xdr:colOff>38100</xdr:colOff>
      <xdr:row>39</xdr:row>
      <xdr:rowOff>7293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169870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8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87267</xdr:rowOff>
    </xdr:from>
    <xdr:to>
      <xdr:col>41</xdr:col>
      <xdr:colOff>101600</xdr:colOff>
      <xdr:row>39</xdr:row>
      <xdr:rowOff>17417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8544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9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99351</xdr:rowOff>
    </xdr:from>
    <xdr:to>
      <xdr:col>36</xdr:col>
      <xdr:colOff>165100</xdr:colOff>
      <xdr:row>39</xdr:row>
      <xdr:rowOff>29501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20628</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0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171323</xdr:rowOff>
    </xdr:from>
    <xdr:to>
      <xdr:col>55</xdr:col>
      <xdr:colOff>0</xdr:colOff>
      <xdr:row>58</xdr:row>
      <xdr:rowOff>56699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43973"/>
          <a:ext cx="8382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171323</xdr:rowOff>
    </xdr:from>
    <xdr:to>
      <xdr:col>50</xdr:col>
      <xdr:colOff>114300</xdr:colOff>
      <xdr:row>58</xdr:row>
      <xdr:rowOff>10313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43973"/>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10313</xdr:rowOff>
    </xdr:from>
    <xdr:to>
      <xdr:col>45</xdr:col>
      <xdr:colOff>177800</xdr:colOff>
      <xdr:row>58</xdr:row>
      <xdr:rowOff>57727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54413"/>
          <a:ext cx="889000" cy="4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146939</xdr:rowOff>
    </xdr:from>
    <xdr:to>
      <xdr:col>41</xdr:col>
      <xdr:colOff>50800</xdr:colOff>
      <xdr:row>58</xdr:row>
      <xdr:rowOff>57727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19589"/>
          <a:ext cx="889000" cy="8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5899</xdr:rowOff>
    </xdr:from>
    <xdr:to>
      <xdr:col>55</xdr:col>
      <xdr:colOff>50800</xdr:colOff>
      <xdr:row>58</xdr:row>
      <xdr:rowOff>107499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155776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2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120523</xdr:rowOff>
    </xdr:from>
    <xdr:to>
      <xdr:col>50</xdr:col>
      <xdr:colOff>165100</xdr:colOff>
      <xdr:row>58</xdr:row>
      <xdr:rowOff>50673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41800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130963</xdr:rowOff>
    </xdr:from>
    <xdr:to>
      <xdr:col>46</xdr:col>
      <xdr:colOff>38100</xdr:colOff>
      <xdr:row>58</xdr:row>
      <xdr:rowOff>61113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52240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6927</xdr:rowOff>
    </xdr:from>
    <xdr:to>
      <xdr:col>41</xdr:col>
      <xdr:colOff>101600</xdr:colOff>
      <xdr:row>58</xdr:row>
      <xdr:rowOff>108527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99654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96139</xdr:rowOff>
    </xdr:from>
    <xdr:to>
      <xdr:col>36</xdr:col>
      <xdr:colOff>165100</xdr:colOff>
      <xdr:row>58</xdr:row>
      <xdr:rowOff>26289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17416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9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82265</xdr:rowOff>
    </xdr:from>
    <xdr:to>
      <xdr:col>55</xdr:col>
      <xdr:colOff>0</xdr:colOff>
      <xdr:row>78</xdr:row>
      <xdr:rowOff>58623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83915"/>
          <a:ext cx="838200" cy="14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58623</xdr:rowOff>
    </xdr:from>
    <xdr:to>
      <xdr:col>50</xdr:col>
      <xdr:colOff>114300</xdr:colOff>
      <xdr:row>78</xdr:row>
      <xdr:rowOff>94571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431723"/>
          <a:ext cx="889000" cy="3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155150</xdr:rowOff>
    </xdr:from>
    <xdr:to>
      <xdr:col>45</xdr:col>
      <xdr:colOff>177800</xdr:colOff>
      <xdr:row>78</xdr:row>
      <xdr:rowOff>94571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185350"/>
          <a:ext cx="889000" cy="2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155150</xdr:rowOff>
    </xdr:from>
    <xdr:to>
      <xdr:col>41</xdr:col>
      <xdr:colOff>50800</xdr:colOff>
      <xdr:row>77</xdr:row>
      <xdr:rowOff>135737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185350"/>
          <a:ext cx="889000" cy="15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31465</xdr:rowOff>
    </xdr:from>
    <xdr:to>
      <xdr:col>55</xdr:col>
      <xdr:colOff>50800</xdr:colOff>
      <xdr:row>77</xdr:row>
      <xdr:rowOff>133065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9892</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7823</xdr:rowOff>
    </xdr:from>
    <xdr:to>
      <xdr:col>50</xdr:col>
      <xdr:colOff>165100</xdr:colOff>
      <xdr:row>78</xdr:row>
      <xdr:rowOff>109423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100550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43771</xdr:rowOff>
    </xdr:from>
    <xdr:to>
      <xdr:col>46</xdr:col>
      <xdr:colOff>38100</xdr:colOff>
      <xdr:row>78</xdr:row>
      <xdr:rowOff>145371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136498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104350</xdr:rowOff>
    </xdr:from>
    <xdr:to>
      <xdr:col>41</xdr:col>
      <xdr:colOff>101600</xdr:colOff>
      <xdr:row>77</xdr:row>
      <xdr:rowOff>34500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1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25627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2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84937</xdr:rowOff>
    </xdr:from>
    <xdr:to>
      <xdr:col>36</xdr:col>
      <xdr:colOff>165100</xdr:colOff>
      <xdr:row>78</xdr:row>
      <xdr:rowOff>15087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6214</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92508</xdr:rowOff>
    </xdr:from>
    <xdr:to>
      <xdr:col>55</xdr:col>
      <xdr:colOff>0</xdr:colOff>
      <xdr:row>97</xdr:row>
      <xdr:rowOff>165367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51708"/>
          <a:ext cx="838200" cy="24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165367</xdr:rowOff>
    </xdr:from>
    <xdr:to>
      <xdr:col>50</xdr:col>
      <xdr:colOff>114300</xdr:colOff>
      <xdr:row>97</xdr:row>
      <xdr:rowOff>167309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96017"/>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167309</xdr:rowOff>
    </xdr:from>
    <xdr:to>
      <xdr:col>45</xdr:col>
      <xdr:colOff>177800</xdr:colOff>
      <xdr:row>98</xdr:row>
      <xdr:rowOff>65723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797959"/>
          <a:ext cx="889000" cy="6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47117</xdr:rowOff>
    </xdr:from>
    <xdr:to>
      <xdr:col>41</xdr:col>
      <xdr:colOff>50800</xdr:colOff>
      <xdr:row>98</xdr:row>
      <xdr:rowOff>65723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77767"/>
          <a:ext cx="889000" cy="19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41708</xdr:rowOff>
    </xdr:from>
    <xdr:to>
      <xdr:col>55</xdr:col>
      <xdr:colOff>50800</xdr:colOff>
      <xdr:row>96</xdr:row>
      <xdr:rowOff>143308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0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64585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114567</xdr:rowOff>
    </xdr:from>
    <xdr:to>
      <xdr:col>50</xdr:col>
      <xdr:colOff>165100</xdr:colOff>
      <xdr:row>98</xdr:row>
      <xdr:rowOff>44717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35844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116509</xdr:rowOff>
    </xdr:from>
    <xdr:to>
      <xdr:col>46</xdr:col>
      <xdr:colOff>38100</xdr:colOff>
      <xdr:row>98</xdr:row>
      <xdr:rowOff>46659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4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37786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3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14923</xdr:rowOff>
    </xdr:from>
    <xdr:to>
      <xdr:col>41</xdr:col>
      <xdr:colOff>101600</xdr:colOff>
      <xdr:row>98</xdr:row>
      <xdr:rowOff>116523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107650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167767</xdr:rowOff>
    </xdr:from>
    <xdr:to>
      <xdr:col>36</xdr:col>
      <xdr:colOff>165100</xdr:colOff>
      <xdr:row>97</xdr:row>
      <xdr:rowOff>97917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89044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1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142939</xdr:rowOff>
    </xdr:from>
    <xdr:to>
      <xdr:col>85</xdr:col>
      <xdr:colOff>127000</xdr:colOff>
      <xdr:row>37</xdr:row>
      <xdr:rowOff>1244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15139"/>
          <a:ext cx="8382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142939</xdr:rowOff>
    </xdr:from>
    <xdr:to>
      <xdr:col>81</xdr:col>
      <xdr:colOff>50800</xdr:colOff>
      <xdr:row>37</xdr:row>
      <xdr:rowOff>43459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15139"/>
          <a:ext cx="889000" cy="7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131089</xdr:rowOff>
    </xdr:from>
    <xdr:to>
      <xdr:col>76</xdr:col>
      <xdr:colOff>114300</xdr:colOff>
      <xdr:row>37</xdr:row>
      <xdr:rowOff>43459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131839"/>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131089</xdr:rowOff>
    </xdr:from>
    <xdr:to>
      <xdr:col>71</xdr:col>
      <xdr:colOff>177800</xdr:colOff>
      <xdr:row>36</xdr:row>
      <xdr:rowOff>20981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131839"/>
          <a:ext cx="889000" cy="6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121894</xdr:rowOff>
    </xdr:from>
    <xdr:to>
      <xdr:col>85</xdr:col>
      <xdr:colOff>177800</xdr:colOff>
      <xdr:row>37</xdr:row>
      <xdr:rowOff>52044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100321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92139</xdr:rowOff>
    </xdr:from>
    <xdr:to>
      <xdr:col>81</xdr:col>
      <xdr:colOff>101600</xdr:colOff>
      <xdr:row>37</xdr:row>
      <xdr:rowOff>22289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164109</xdr:rowOff>
    </xdr:from>
    <xdr:to>
      <xdr:col>76</xdr:col>
      <xdr:colOff>165100</xdr:colOff>
      <xdr:row>37</xdr:row>
      <xdr:rowOff>94259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85386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80289</xdr:rowOff>
    </xdr:from>
    <xdr:to>
      <xdr:col>72</xdr:col>
      <xdr:colOff>38100</xdr:colOff>
      <xdr:row>36</xdr:row>
      <xdr:rowOff>10439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26966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141631</xdr:rowOff>
    </xdr:from>
    <xdr:to>
      <xdr:col>67</xdr:col>
      <xdr:colOff>101600</xdr:colOff>
      <xdr:row>36</xdr:row>
      <xdr:rowOff>71781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88308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1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46845</xdr:rowOff>
    </xdr:from>
    <xdr:to>
      <xdr:col>85</xdr:col>
      <xdr:colOff>127000</xdr:colOff>
      <xdr:row>53</xdr:row>
      <xdr:rowOff>90910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8962245"/>
          <a:ext cx="838200" cy="21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161025</xdr:rowOff>
    </xdr:from>
    <xdr:to>
      <xdr:col>81</xdr:col>
      <xdr:colOff>50800</xdr:colOff>
      <xdr:row>53</xdr:row>
      <xdr:rowOff>90910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8904975"/>
          <a:ext cx="889000" cy="27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161025</xdr:rowOff>
    </xdr:from>
    <xdr:to>
      <xdr:col>76</xdr:col>
      <xdr:colOff>114300</xdr:colOff>
      <xdr:row>54</xdr:row>
      <xdr:rowOff>16484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8904975"/>
          <a:ext cx="889000" cy="36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16484</xdr:rowOff>
    </xdr:from>
    <xdr:to>
      <xdr:col>71</xdr:col>
      <xdr:colOff>177800</xdr:colOff>
      <xdr:row>55</xdr:row>
      <xdr:rowOff>106183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274784"/>
          <a:ext cx="889000" cy="26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167495</xdr:rowOff>
    </xdr:from>
    <xdr:to>
      <xdr:col>85</xdr:col>
      <xdr:colOff>177800</xdr:colOff>
      <xdr:row>52</xdr:row>
      <xdr:rowOff>97645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8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18922</xdr:rowOff>
    </xdr:from>
    <xdr:ext cx="599010"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76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40110</xdr:rowOff>
    </xdr:from>
    <xdr:to>
      <xdr:col>81</xdr:col>
      <xdr:colOff>101600</xdr:colOff>
      <xdr:row>53</xdr:row>
      <xdr:rowOff>141710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1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158237</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181795" y="890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110225</xdr:rowOff>
    </xdr:from>
    <xdr:to>
      <xdr:col>76</xdr:col>
      <xdr:colOff>165100</xdr:colOff>
      <xdr:row>52</xdr:row>
      <xdr:rowOff>40375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885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56902</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292795" y="86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137134</xdr:rowOff>
    </xdr:from>
    <xdr:to>
      <xdr:col>72</xdr:col>
      <xdr:colOff>38100</xdr:colOff>
      <xdr:row>54</xdr:row>
      <xdr:rowOff>67284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2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83811</xdr:rowOff>
    </xdr:from>
    <xdr:ext cx="599010"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03795" y="899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55383</xdr:rowOff>
    </xdr:from>
    <xdr:to>
      <xdr:col>67</xdr:col>
      <xdr:colOff>101600</xdr:colOff>
      <xdr:row>55</xdr:row>
      <xdr:rowOff>156983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4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2060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2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12027</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56577"/>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132677</xdr:rowOff>
    </xdr:from>
    <xdr:to>
      <xdr:col>67</xdr:col>
      <xdr:colOff>101600</xdr:colOff>
      <xdr:row>79</xdr:row>
      <xdr:rowOff>62827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53954</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598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68115</xdr:rowOff>
    </xdr:from>
    <xdr:to>
      <xdr:col>85</xdr:col>
      <xdr:colOff>127000</xdr:colOff>
      <xdr:row>97</xdr:row>
      <xdr:rowOff>71479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184415"/>
          <a:ext cx="838200" cy="5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71479</xdr:rowOff>
    </xdr:from>
    <xdr:to>
      <xdr:col>81</xdr:col>
      <xdr:colOff>50800</xdr:colOff>
      <xdr:row>97</xdr:row>
      <xdr:rowOff>104626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70212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104626</xdr:rowOff>
    </xdr:from>
    <xdr:to>
      <xdr:col>76</xdr:col>
      <xdr:colOff>114300</xdr:colOff>
      <xdr:row>97</xdr:row>
      <xdr:rowOff>134263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735276"/>
          <a:ext cx="889000" cy="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134263</xdr:rowOff>
    </xdr:from>
    <xdr:to>
      <xdr:col>71</xdr:col>
      <xdr:colOff>177800</xdr:colOff>
      <xdr:row>97</xdr:row>
      <xdr:rowOff>147864</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764913"/>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17315</xdr:rowOff>
    </xdr:from>
    <xdr:to>
      <xdr:col>85</xdr:col>
      <xdr:colOff>177800</xdr:colOff>
      <xdr:row>94</xdr:row>
      <xdr:rowOff>118915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13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40192</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98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20679</xdr:rowOff>
    </xdr:from>
    <xdr:to>
      <xdr:col>81</xdr:col>
      <xdr:colOff>101600</xdr:colOff>
      <xdr:row>97</xdr:row>
      <xdr:rowOff>122279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6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113406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7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53826</xdr:rowOff>
    </xdr:from>
    <xdr:to>
      <xdr:col>76</xdr:col>
      <xdr:colOff>165100</xdr:colOff>
      <xdr:row>97</xdr:row>
      <xdr:rowOff>155426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6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146553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7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83463</xdr:rowOff>
    </xdr:from>
    <xdr:to>
      <xdr:col>72</xdr:col>
      <xdr:colOff>38100</xdr:colOff>
      <xdr:row>98</xdr:row>
      <xdr:rowOff>13613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7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4740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8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97064</xdr:rowOff>
    </xdr:from>
    <xdr:to>
      <xdr:col>67</xdr:col>
      <xdr:colOff>101600</xdr:colOff>
      <xdr:row>98</xdr:row>
      <xdr:rowOff>27214</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72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18341</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a:t>
          </a:r>
          <a:r>
            <a:rPr lang="ja-JP" altLang="en-US" sz="1100" b="0" i="0" u="none" strike="noStrike" baseline="0">
              <a:solidFill>
                <a:schemeClr val="dk1"/>
              </a:solidFill>
              <a:latin typeface="+mn-lt"/>
              <a:ea typeface="+mn-ea"/>
              <a:cs typeface="+mn-cs"/>
            </a:rPr>
            <a:t>段階的に定年が延長されていることにより隔年での支給となっている定年退職に係る退職手当が</a:t>
          </a:r>
          <a:r>
            <a:rPr lang="en-US" altLang="ja-JP" sz="1100" b="0" i="0" u="none" strike="noStrike" baseline="0">
              <a:solidFill>
                <a:schemeClr val="dk1"/>
              </a:solidFill>
              <a:latin typeface="+mn-lt"/>
              <a:ea typeface="+mn-ea"/>
              <a:cs typeface="+mn-cs"/>
            </a:rPr>
            <a:t>177,900</a:t>
          </a:r>
          <a:r>
            <a:rPr lang="ja-JP" altLang="en-US" sz="1100" b="0" i="0" u="none" strike="noStrike" baseline="0">
              <a:solidFill>
                <a:schemeClr val="dk1"/>
              </a:solidFill>
              <a:latin typeface="+mn-lt"/>
              <a:ea typeface="+mn-ea"/>
              <a:cs typeface="+mn-cs"/>
            </a:rPr>
            <a:t>千円の増となったものの、ふるさと応援寄附金の受入額の減少及び経費の増加によりふるさと応援基金積立金が</a:t>
          </a:r>
          <a:r>
            <a:rPr lang="en-US" altLang="ja-JP" sz="1100" b="0" i="0" u="none" strike="noStrike" baseline="0">
              <a:solidFill>
                <a:schemeClr val="dk1"/>
              </a:solidFill>
              <a:latin typeface="+mn-lt"/>
              <a:ea typeface="+mn-ea"/>
              <a:cs typeface="+mn-cs"/>
            </a:rPr>
            <a:t>136,398</a:t>
          </a:r>
          <a:r>
            <a:rPr lang="ja-JP" altLang="en-US" sz="1100" b="0" i="0" u="none" strike="noStrike" baseline="0">
              <a:solidFill>
                <a:schemeClr val="dk1"/>
              </a:solidFill>
              <a:latin typeface="+mn-lt"/>
              <a:ea typeface="+mn-ea"/>
              <a:cs typeface="+mn-cs"/>
            </a:rPr>
            <a:t>千円の減、公共施設整備基金積立金が</a:t>
          </a:r>
          <a:r>
            <a:rPr lang="en-US" altLang="ja-JP" sz="1100" b="0" i="0" u="none" strike="noStrike" baseline="0">
              <a:solidFill>
                <a:schemeClr val="dk1"/>
              </a:solidFill>
              <a:latin typeface="+mn-lt"/>
              <a:ea typeface="+mn-ea"/>
              <a:cs typeface="+mn-cs"/>
            </a:rPr>
            <a:t>120,834</a:t>
          </a:r>
          <a:r>
            <a:rPr lang="ja-JP" altLang="en-US" sz="1100" b="0" i="0" u="none" strike="noStrike" baseline="0">
              <a:solidFill>
                <a:schemeClr val="dk1"/>
              </a:solidFill>
              <a:latin typeface="+mn-lt"/>
              <a:ea typeface="+mn-ea"/>
              <a:cs typeface="+mn-cs"/>
            </a:rPr>
            <a:t>千円の減、職員退職手当金支給準備基金積立金が</a:t>
          </a:r>
          <a:r>
            <a:rPr lang="en-US" altLang="ja-JP" sz="1100" b="0" i="0" u="none" strike="noStrike" baseline="0">
              <a:solidFill>
                <a:schemeClr val="dk1"/>
              </a:solidFill>
              <a:latin typeface="+mn-lt"/>
              <a:ea typeface="+mn-ea"/>
              <a:cs typeface="+mn-cs"/>
            </a:rPr>
            <a:t>20,498</a:t>
          </a:r>
          <a:r>
            <a:rPr lang="ja-JP" altLang="en-US" sz="1100" b="0" i="0" u="none" strike="noStrike" baseline="0">
              <a:solidFill>
                <a:schemeClr val="dk1"/>
              </a:solidFill>
              <a:latin typeface="+mn-lt"/>
              <a:ea typeface="+mn-ea"/>
              <a:cs typeface="+mn-cs"/>
            </a:rPr>
            <a:t>千円の減など</a:t>
          </a:r>
          <a:r>
            <a:rPr kumimoji="1" lang="ja-JP" altLang="ja-JP" sz="1100">
              <a:solidFill>
                <a:schemeClr val="dk1"/>
              </a:solidFill>
              <a:effectLst/>
              <a:latin typeface="+mn-lt"/>
              <a:ea typeface="+mn-ea"/>
              <a:cs typeface="+mn-cs"/>
            </a:rPr>
            <a:t>により、住民一人当たりのコストは対前年度比</a:t>
          </a:r>
          <a:r>
            <a:rPr kumimoji="1" lang="en-US" altLang="ja-JP" sz="1100">
              <a:solidFill>
                <a:schemeClr val="dk1"/>
              </a:solidFill>
              <a:effectLst/>
              <a:latin typeface="+mn-lt"/>
              <a:ea typeface="+mn-ea"/>
              <a:cs typeface="+mn-cs"/>
            </a:rPr>
            <a:t>10,452</a:t>
          </a:r>
          <a:r>
            <a:rPr kumimoji="1" lang="ja-JP" altLang="ja-JP" sz="1100">
              <a:solidFill>
                <a:schemeClr val="dk1"/>
              </a:solidFill>
              <a:effectLst/>
              <a:latin typeface="+mn-lt"/>
              <a:ea typeface="+mn-ea"/>
              <a:cs typeface="+mn-cs"/>
            </a:rPr>
            <a:t>円減の</a:t>
          </a:r>
          <a:r>
            <a:rPr kumimoji="1" lang="en-US" altLang="ja-JP" sz="1100">
              <a:solidFill>
                <a:schemeClr val="dk1"/>
              </a:solidFill>
              <a:effectLst/>
              <a:latin typeface="+mn-lt"/>
              <a:ea typeface="+mn-ea"/>
              <a:cs typeface="+mn-cs"/>
            </a:rPr>
            <a:t>93,891</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民生費は、</a:t>
          </a:r>
          <a:r>
            <a:rPr lang="ja-JP" altLang="en-US" sz="1100" b="0" i="0" u="none" strike="noStrike" baseline="0">
              <a:solidFill>
                <a:schemeClr val="dk1"/>
              </a:solidFill>
              <a:latin typeface="+mn-lt"/>
              <a:ea typeface="+mn-ea"/>
              <a:cs typeface="+mn-cs"/>
            </a:rPr>
            <a:t>定額減税調整給付事業に係る事業費が</a:t>
          </a:r>
          <a:r>
            <a:rPr lang="en-US" altLang="ja-JP" sz="1100" b="0" i="0" u="none" strike="noStrike" baseline="0">
              <a:solidFill>
                <a:schemeClr val="dk1"/>
              </a:solidFill>
              <a:latin typeface="+mn-lt"/>
              <a:ea typeface="+mn-ea"/>
              <a:cs typeface="+mn-cs"/>
            </a:rPr>
            <a:t>219,990</a:t>
          </a:r>
          <a:r>
            <a:rPr lang="ja-JP" altLang="en-US" sz="1100" b="0" i="0" u="none" strike="noStrike" baseline="0">
              <a:solidFill>
                <a:schemeClr val="dk1"/>
              </a:solidFill>
              <a:latin typeface="+mn-lt"/>
              <a:ea typeface="+mn-ea"/>
              <a:cs typeface="+mn-cs"/>
            </a:rPr>
            <a:t>千円の増、報酬改定及び高額サービス利用者の発生による障害者等自立支援給付費が</a:t>
          </a:r>
          <a:r>
            <a:rPr lang="en-US" altLang="ja-JP" sz="1100" b="0" i="0" u="none" strike="noStrike" baseline="0">
              <a:solidFill>
                <a:schemeClr val="dk1"/>
              </a:solidFill>
              <a:latin typeface="+mn-lt"/>
              <a:ea typeface="+mn-ea"/>
              <a:cs typeface="+mn-cs"/>
            </a:rPr>
            <a:t>7,306</a:t>
          </a:r>
          <a:r>
            <a:rPr lang="ja-JP" altLang="en-US" sz="1100" b="0" i="0" u="none" strike="noStrike" baseline="0">
              <a:solidFill>
                <a:schemeClr val="dk1"/>
              </a:solidFill>
              <a:latin typeface="+mn-lt"/>
              <a:ea typeface="+mn-ea"/>
              <a:cs typeface="+mn-cs"/>
            </a:rPr>
            <a:t>万</a:t>
          </a:r>
          <a:r>
            <a:rPr lang="en-US" altLang="ja-JP" sz="1100" b="0" i="0" u="none" strike="noStrike" baseline="0">
              <a:solidFill>
                <a:schemeClr val="dk1"/>
              </a:solidFill>
              <a:latin typeface="+mn-lt"/>
              <a:ea typeface="+mn-ea"/>
              <a:cs typeface="+mn-cs"/>
            </a:rPr>
            <a:t>2</a:t>
          </a:r>
          <a:r>
            <a:rPr lang="ja-JP" altLang="en-US" sz="1100" b="0" i="0" u="none" strike="noStrike" baseline="0">
              <a:solidFill>
                <a:schemeClr val="dk1"/>
              </a:solidFill>
              <a:latin typeface="+mn-lt"/>
              <a:ea typeface="+mn-ea"/>
              <a:cs typeface="+mn-cs"/>
            </a:rPr>
            <a:t>千円の増</a:t>
          </a:r>
          <a:r>
            <a:rPr kumimoji="1" lang="ja-JP" altLang="ja-JP" sz="1100">
              <a:solidFill>
                <a:schemeClr val="dk1"/>
              </a:solidFill>
              <a:effectLst/>
              <a:latin typeface="+mn-lt"/>
              <a:ea typeface="+mn-ea"/>
              <a:cs typeface="+mn-cs"/>
            </a:rPr>
            <a:t>等により、住民一人当たりのコストは対前年度比</a:t>
          </a:r>
          <a:r>
            <a:rPr kumimoji="1" lang="en-US" altLang="ja-JP" sz="1100">
              <a:solidFill>
                <a:schemeClr val="dk1"/>
              </a:solidFill>
              <a:effectLst/>
              <a:latin typeface="+mn-lt"/>
              <a:ea typeface="+mn-ea"/>
              <a:cs typeface="+mn-cs"/>
            </a:rPr>
            <a:t>6,216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169,761</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商工費は、</a:t>
          </a:r>
          <a:r>
            <a:rPr lang="ja-JP" altLang="en-US" sz="1100" b="0" i="0" u="none" strike="noStrike" baseline="0">
              <a:solidFill>
                <a:schemeClr val="dk1"/>
              </a:solidFill>
              <a:latin typeface="+mn-lt"/>
              <a:ea typeface="+mn-ea"/>
              <a:cs typeface="+mn-cs"/>
            </a:rPr>
            <a:t>企業誘致に関連し、産業活性化推進基金積立金が</a:t>
          </a:r>
          <a:r>
            <a:rPr lang="en-US" altLang="ja-JP" sz="1100" b="0" i="0" u="none" strike="noStrike" baseline="0">
              <a:solidFill>
                <a:schemeClr val="dk1"/>
              </a:solidFill>
              <a:latin typeface="+mn-lt"/>
              <a:ea typeface="+mn-ea"/>
              <a:cs typeface="+mn-cs"/>
            </a:rPr>
            <a:t>150,000</a:t>
          </a:r>
          <a:r>
            <a:rPr lang="ja-JP" altLang="en-US" sz="1100" b="0" i="0" u="none" strike="noStrike" baseline="0">
              <a:solidFill>
                <a:schemeClr val="dk1"/>
              </a:solidFill>
              <a:latin typeface="+mn-lt"/>
              <a:ea typeface="+mn-ea"/>
              <a:cs typeface="+mn-cs"/>
            </a:rPr>
            <a:t>千円の増、用地交渉委託料などその他の企業誘致推進事業費が</a:t>
          </a:r>
          <a:r>
            <a:rPr lang="en-US" altLang="ja-JP" sz="1100" b="0" i="0" u="none" strike="noStrike" baseline="0">
              <a:solidFill>
                <a:schemeClr val="dk1"/>
              </a:solidFill>
              <a:latin typeface="+mn-lt"/>
              <a:ea typeface="+mn-ea"/>
              <a:cs typeface="+mn-cs"/>
            </a:rPr>
            <a:t>6,480</a:t>
          </a:r>
          <a:r>
            <a:rPr lang="ja-JP" altLang="en-US" sz="1100" b="0" i="0" u="none" strike="noStrike" baseline="0">
              <a:solidFill>
                <a:schemeClr val="dk1"/>
              </a:solidFill>
              <a:latin typeface="+mn-lt"/>
              <a:ea typeface="+mn-ea"/>
              <a:cs typeface="+mn-cs"/>
            </a:rPr>
            <a:t>万</a:t>
          </a:r>
          <a:r>
            <a:rPr lang="en-US" altLang="ja-JP" sz="1100" b="0" i="0" u="none" strike="noStrike" baseline="0">
              <a:solidFill>
                <a:schemeClr val="dk1"/>
              </a:solidFill>
              <a:latin typeface="+mn-lt"/>
              <a:ea typeface="+mn-ea"/>
              <a:cs typeface="+mn-cs"/>
            </a:rPr>
            <a:t>3</a:t>
          </a:r>
          <a:r>
            <a:rPr lang="ja-JP" altLang="en-US" sz="1100" b="0" i="0" u="none" strike="noStrike" baseline="0">
              <a:solidFill>
                <a:schemeClr val="dk1"/>
              </a:solidFill>
              <a:latin typeface="+mn-lt"/>
              <a:ea typeface="+mn-ea"/>
              <a:cs typeface="+mn-cs"/>
            </a:rPr>
            <a:t>千円の増</a:t>
          </a:r>
          <a:r>
            <a:rPr kumimoji="1" lang="ja-JP" altLang="ja-JP" sz="1100">
              <a:solidFill>
                <a:schemeClr val="dk1"/>
              </a:solidFill>
              <a:effectLst/>
              <a:latin typeface="+mn-lt"/>
              <a:ea typeface="+mn-ea"/>
              <a:cs typeface="+mn-cs"/>
            </a:rPr>
            <a:t>等により、住民一人当たりのコストは対前年度比</a:t>
          </a:r>
          <a:r>
            <a:rPr kumimoji="1" lang="en-US" altLang="ja-JP" sz="1100">
              <a:solidFill>
                <a:schemeClr val="dk1"/>
              </a:solidFill>
              <a:effectLst/>
              <a:latin typeface="+mn-lt"/>
              <a:ea typeface="+mn-ea"/>
              <a:cs typeface="+mn-cs"/>
            </a:rPr>
            <a:t>7,759</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16,015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土木費は、</a:t>
          </a:r>
          <a:r>
            <a:rPr lang="ja-JP" altLang="en-US" sz="1100" b="0" i="0" u="none" strike="noStrike" baseline="0">
              <a:solidFill>
                <a:schemeClr val="dk1"/>
              </a:solidFill>
              <a:latin typeface="+mn-lt"/>
              <a:ea typeface="+mn-ea"/>
              <a:cs typeface="+mn-cs"/>
            </a:rPr>
            <a:t>つるビーパーク・いこっとの整備に係る工事請負費が</a:t>
          </a:r>
          <a:r>
            <a:rPr lang="en-US" altLang="ja-JP" sz="1100" b="0" i="0" u="none" strike="noStrike" baseline="0">
              <a:solidFill>
                <a:schemeClr val="dk1"/>
              </a:solidFill>
              <a:latin typeface="+mn-lt"/>
              <a:ea typeface="+mn-ea"/>
              <a:cs typeface="+mn-cs"/>
            </a:rPr>
            <a:t>453,780</a:t>
          </a:r>
          <a:r>
            <a:rPr lang="ja-JP" altLang="en-US" sz="1100" b="0" i="0" u="none" strike="noStrike" baseline="0">
              <a:solidFill>
                <a:schemeClr val="dk1"/>
              </a:solidFill>
              <a:latin typeface="+mn-lt"/>
              <a:ea typeface="+mn-ea"/>
              <a:cs typeface="+mn-cs"/>
            </a:rPr>
            <a:t>千円の増、民間事業者からの受託事業である中央新幹線保守基地関連事業に係る事業費が、遅れていた工事の実施及び精算による償還金の発生につき</a:t>
          </a:r>
          <a:r>
            <a:rPr lang="en-US" altLang="ja-JP" sz="1100" b="0" i="0" u="none" strike="noStrike" baseline="0">
              <a:solidFill>
                <a:schemeClr val="dk1"/>
              </a:solidFill>
              <a:latin typeface="+mn-lt"/>
              <a:ea typeface="+mn-ea"/>
              <a:cs typeface="+mn-cs"/>
            </a:rPr>
            <a:t>162,719</a:t>
          </a:r>
          <a:r>
            <a:rPr lang="ja-JP" altLang="en-US" sz="1100" b="0" i="0" u="none" strike="noStrike" baseline="0">
              <a:solidFill>
                <a:schemeClr val="dk1"/>
              </a:solidFill>
              <a:latin typeface="+mn-lt"/>
              <a:ea typeface="+mn-ea"/>
              <a:cs typeface="+mn-cs"/>
            </a:rPr>
            <a:t>千円の増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住民一人当たりのコストは対前年度比</a:t>
          </a:r>
          <a:r>
            <a:rPr kumimoji="1" lang="en-US" altLang="ja-JP" sz="1100">
              <a:solidFill>
                <a:schemeClr val="dk1"/>
              </a:solidFill>
              <a:effectLst/>
              <a:latin typeface="+mn-lt"/>
              <a:ea typeface="+mn-ea"/>
              <a:cs typeface="+mn-cs"/>
            </a:rPr>
            <a:t>19,237</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66,716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教育費は</a:t>
          </a:r>
          <a:r>
            <a:rPr kumimoji="1" lang="ja-JP" altLang="en-US" sz="110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都留文科大学関連で、つるフィールド・ミュージアムの整備及び経常経費の増加により運営費交付金・補助金が</a:t>
          </a:r>
          <a:r>
            <a:rPr lang="en-US" altLang="ja-JP" sz="1100" b="0" i="0" u="none" strike="noStrike" baseline="0">
              <a:solidFill>
                <a:schemeClr val="dk1"/>
              </a:solidFill>
              <a:latin typeface="+mn-lt"/>
              <a:ea typeface="+mn-ea"/>
              <a:cs typeface="+mn-cs"/>
            </a:rPr>
            <a:t>713,737</a:t>
          </a:r>
          <a:r>
            <a:rPr lang="ja-JP" altLang="en-US" sz="1100" b="0" i="0" u="none" strike="noStrike" baseline="0">
              <a:solidFill>
                <a:schemeClr val="dk1"/>
              </a:solidFill>
              <a:latin typeface="+mn-lt"/>
              <a:ea typeface="+mn-ea"/>
              <a:cs typeface="+mn-cs"/>
            </a:rPr>
            <a:t>千円の増</a:t>
          </a:r>
          <a:r>
            <a:rPr kumimoji="1" lang="ja-JP" altLang="ja-JP" sz="110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指導主事の配置や職員の増員、給与改定の影響などにより人件費が</a:t>
          </a:r>
          <a:r>
            <a:rPr lang="en-US" altLang="ja-JP" sz="1100" b="0" i="0" u="none" strike="noStrike" baseline="0">
              <a:solidFill>
                <a:schemeClr val="dk1"/>
              </a:solidFill>
              <a:latin typeface="+mn-lt"/>
              <a:ea typeface="+mn-ea"/>
              <a:cs typeface="+mn-cs"/>
            </a:rPr>
            <a:t>132,254</a:t>
          </a:r>
          <a:r>
            <a:rPr lang="ja-JP" altLang="en-US" sz="1100" b="0" i="0" u="none" strike="noStrike" baseline="0">
              <a:solidFill>
                <a:schemeClr val="dk1"/>
              </a:solidFill>
              <a:latin typeface="+mn-lt"/>
              <a:ea typeface="+mn-ea"/>
              <a:cs typeface="+mn-cs"/>
            </a:rPr>
            <a:t>千円の増等により</a:t>
          </a:r>
          <a:r>
            <a:rPr kumimoji="1" lang="ja-JP" altLang="ja-JP" sz="1100">
              <a:solidFill>
                <a:schemeClr val="dk1"/>
              </a:solidFill>
              <a:effectLst/>
              <a:latin typeface="+mn-lt"/>
              <a:ea typeface="+mn-ea"/>
              <a:cs typeface="+mn-cs"/>
            </a:rPr>
            <a:t>、住民一人当たりのコストは対前年度比</a:t>
          </a:r>
          <a:r>
            <a:rPr kumimoji="1" lang="en-US" altLang="ja-JP" sz="1100">
              <a:solidFill>
                <a:schemeClr val="dk1"/>
              </a:solidFill>
              <a:effectLst/>
              <a:latin typeface="+mn-lt"/>
              <a:ea typeface="+mn-ea"/>
              <a:cs typeface="+mn-cs"/>
            </a:rPr>
            <a:t>19,798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145,030</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山梨県都留市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財政調整基金については、</a:t>
          </a:r>
          <a:r>
            <a:rPr kumimoji="1" lang="ja-JP" altLang="en-US" sz="1050">
              <a:solidFill>
                <a:schemeClr val="dk1"/>
              </a:solidFill>
              <a:effectLst/>
              <a:latin typeface="+mn-lt"/>
              <a:ea typeface="+mn-ea"/>
              <a:cs typeface="+mn-cs"/>
            </a:rPr>
            <a:t>決算剰余金等の積み立て</a:t>
          </a:r>
          <a:r>
            <a:rPr kumimoji="1" lang="ja-JP" altLang="ja-JP" sz="1050">
              <a:solidFill>
                <a:schemeClr val="dk1"/>
              </a:solidFill>
              <a:effectLst/>
              <a:latin typeface="+mn-lt"/>
              <a:ea typeface="+mn-ea"/>
              <a:cs typeface="+mn-cs"/>
            </a:rPr>
            <a:t>により</a:t>
          </a:r>
          <a:r>
            <a:rPr kumimoji="1" lang="en-US" altLang="ja-JP" sz="1050">
              <a:solidFill>
                <a:schemeClr val="dk1"/>
              </a:solidFill>
              <a:effectLst/>
              <a:latin typeface="+mn-lt"/>
              <a:ea typeface="+mn-ea"/>
              <a:cs typeface="+mn-cs"/>
            </a:rPr>
            <a:t>82,268</a:t>
          </a:r>
          <a:r>
            <a:rPr kumimoji="1" lang="ja-JP" altLang="ja-JP" sz="1050">
              <a:solidFill>
                <a:schemeClr val="dk1"/>
              </a:solidFill>
              <a:effectLst/>
              <a:latin typeface="+mn-lt"/>
              <a:ea typeface="+mn-ea"/>
              <a:cs typeface="+mn-cs"/>
            </a:rPr>
            <a:t>千円の残高</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a:t>
          </a:r>
          <a:r>
            <a:rPr kumimoji="1" lang="ja-JP" altLang="en-US" sz="1050">
              <a:solidFill>
                <a:schemeClr val="dk1"/>
              </a:solidFill>
              <a:effectLst/>
              <a:latin typeface="+mn-lt"/>
              <a:ea typeface="+mn-ea"/>
              <a:cs typeface="+mn-cs"/>
            </a:rPr>
            <a:t>ったが</a:t>
          </a:r>
          <a:r>
            <a:rPr kumimoji="1" lang="ja-JP" altLang="ja-JP" sz="1050">
              <a:solidFill>
                <a:schemeClr val="dk1"/>
              </a:solidFill>
              <a:effectLst/>
              <a:latin typeface="+mn-lt"/>
              <a:ea typeface="+mn-ea"/>
              <a:cs typeface="+mn-cs"/>
            </a:rPr>
            <a:t>、標準財政規模</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標準税収入額の増加等により</a:t>
          </a:r>
          <a:r>
            <a:rPr kumimoji="1" lang="en-US" altLang="ja-JP" sz="1050">
              <a:solidFill>
                <a:schemeClr val="dk1"/>
              </a:solidFill>
              <a:effectLst/>
              <a:latin typeface="+mn-lt"/>
              <a:ea typeface="+mn-ea"/>
              <a:cs typeface="+mn-cs"/>
            </a:rPr>
            <a:t>294,732</a:t>
          </a:r>
          <a:r>
            <a:rPr kumimoji="1" lang="ja-JP" altLang="ja-JP" sz="1050">
              <a:solidFill>
                <a:schemeClr val="dk1"/>
              </a:solidFill>
              <a:effectLst/>
              <a:latin typeface="+mn-lt"/>
              <a:ea typeface="+mn-ea"/>
              <a:cs typeface="+mn-cs"/>
            </a:rPr>
            <a:t>千円増加したため、標準財政規模比は</a:t>
          </a:r>
          <a:r>
            <a:rPr kumimoji="1" lang="en-US" altLang="ja-JP" sz="1050">
              <a:solidFill>
                <a:schemeClr val="dk1"/>
              </a:solidFill>
              <a:effectLst/>
              <a:latin typeface="+mn-lt"/>
              <a:ea typeface="+mn-ea"/>
              <a:cs typeface="+mn-cs"/>
            </a:rPr>
            <a:t>0.05</a:t>
          </a:r>
          <a:r>
            <a:rPr kumimoji="1" lang="ja-JP" altLang="ja-JP" sz="1050">
              <a:solidFill>
                <a:schemeClr val="dk1"/>
              </a:solidFill>
              <a:effectLst/>
              <a:latin typeface="+mn-lt"/>
              <a:ea typeface="+mn-ea"/>
              <a:cs typeface="+mn-cs"/>
            </a:rPr>
            <a:t>ポイントの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26.19</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実質収支額については、前年度比で</a:t>
          </a:r>
          <a:r>
            <a:rPr kumimoji="1" lang="en-US" altLang="ja-JP" sz="1050">
              <a:solidFill>
                <a:schemeClr val="dk1"/>
              </a:solidFill>
              <a:effectLst/>
              <a:latin typeface="+mn-lt"/>
              <a:ea typeface="+mn-ea"/>
              <a:cs typeface="+mn-cs"/>
            </a:rPr>
            <a:t>109,788</a:t>
          </a:r>
          <a:r>
            <a:rPr kumimoji="1" lang="ja-JP" altLang="ja-JP" sz="1050">
              <a:solidFill>
                <a:schemeClr val="dk1"/>
              </a:solidFill>
              <a:effectLst/>
              <a:latin typeface="+mn-lt"/>
              <a:ea typeface="+mn-ea"/>
              <a:cs typeface="+mn-cs"/>
            </a:rPr>
            <a:t>千円増加</a:t>
          </a:r>
          <a:r>
            <a:rPr kumimoji="1" lang="ja-JP" altLang="en-US" sz="1050">
              <a:solidFill>
                <a:schemeClr val="dk1"/>
              </a:solidFill>
              <a:effectLst/>
              <a:latin typeface="+mn-lt"/>
              <a:ea typeface="+mn-ea"/>
              <a:cs typeface="+mn-cs"/>
            </a:rPr>
            <a:t>となり</a:t>
          </a:r>
          <a:r>
            <a:rPr kumimoji="1" lang="ja-JP" altLang="ja-JP" sz="1050">
              <a:solidFill>
                <a:schemeClr val="dk1"/>
              </a:solidFill>
              <a:effectLst/>
              <a:latin typeface="+mn-lt"/>
              <a:ea typeface="+mn-ea"/>
              <a:cs typeface="+mn-cs"/>
            </a:rPr>
            <a:t>、標準財政規模と比較して増加割合が</a:t>
          </a:r>
          <a:r>
            <a:rPr kumimoji="1" lang="ja-JP" altLang="en-US" sz="1050">
              <a:solidFill>
                <a:schemeClr val="dk1"/>
              </a:solidFill>
              <a:effectLst/>
              <a:latin typeface="+mn-lt"/>
              <a:ea typeface="+mn-ea"/>
              <a:cs typeface="+mn-cs"/>
            </a:rPr>
            <a:t>大き</a:t>
          </a:r>
          <a:r>
            <a:rPr kumimoji="1" lang="ja-JP" altLang="ja-JP" sz="1050">
              <a:solidFill>
                <a:schemeClr val="dk1"/>
              </a:solidFill>
              <a:effectLst/>
              <a:latin typeface="+mn-lt"/>
              <a:ea typeface="+mn-ea"/>
              <a:cs typeface="+mn-cs"/>
            </a:rPr>
            <a:t>かったため、標準財政規模比は</a:t>
          </a:r>
          <a:r>
            <a:rPr kumimoji="1" lang="en-US" altLang="ja-JP" sz="1050">
              <a:solidFill>
                <a:schemeClr val="dk1"/>
              </a:solidFill>
              <a:effectLst/>
              <a:latin typeface="+mn-lt"/>
              <a:ea typeface="+mn-ea"/>
              <a:cs typeface="+mn-cs"/>
            </a:rPr>
            <a:t>0.88</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8.06</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実質単年度収支は令和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年度と比較し、単年度収支の</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や財政調整基金の</a:t>
          </a:r>
          <a:r>
            <a:rPr kumimoji="1" lang="ja-JP" altLang="en-US" sz="1050">
              <a:solidFill>
                <a:schemeClr val="dk1"/>
              </a:solidFill>
              <a:effectLst/>
              <a:latin typeface="+mn-lt"/>
              <a:ea typeface="+mn-ea"/>
              <a:cs typeface="+mn-cs"/>
            </a:rPr>
            <a:t>現在高</a:t>
          </a:r>
          <a:r>
            <a:rPr kumimoji="1" lang="ja-JP" altLang="ja-JP" sz="1050">
              <a:solidFill>
                <a:schemeClr val="dk1"/>
              </a:solidFill>
              <a:effectLst/>
              <a:latin typeface="+mn-lt"/>
              <a:ea typeface="+mn-ea"/>
              <a:cs typeface="+mn-cs"/>
            </a:rPr>
            <a:t>が増加したこと等により、標準財政規模比は</a:t>
          </a:r>
          <a:r>
            <a:rPr kumimoji="1" lang="en-US" altLang="ja-JP" sz="1050">
              <a:solidFill>
                <a:schemeClr val="dk1"/>
              </a:solidFill>
              <a:effectLst/>
              <a:latin typeface="+mn-lt"/>
              <a:ea typeface="+mn-ea"/>
              <a:cs typeface="+mn-cs"/>
            </a:rPr>
            <a:t>10.9</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6.96</a:t>
          </a:r>
          <a:r>
            <a:rPr kumimoji="1" lang="ja-JP" altLang="ja-JP" sz="1050">
              <a:solidFill>
                <a:schemeClr val="dk1"/>
              </a:solidFill>
              <a:effectLst/>
              <a:latin typeface="+mn-lt"/>
              <a:ea typeface="+mn-ea"/>
              <a:cs typeface="+mn-cs"/>
            </a:rPr>
            <a:t>％となった。</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山梨県都留市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各会計とも黒字決算となっており、今後も健全な財政運営に努めていく。</a:t>
          </a:r>
          <a:endParaRPr lang="ja-JP" altLang="ja-JP" sz="1400">
            <a:effectLst/>
          </a:endParaRPr>
        </a:p>
        <a:p>
          <a:r>
            <a:rPr kumimoji="1" lang="ja-JP" altLang="ja-JP" sz="1100">
              <a:solidFill>
                <a:schemeClr val="dk1"/>
              </a:solidFill>
              <a:effectLst/>
              <a:latin typeface="+mn-lt"/>
              <a:ea typeface="+mn-ea"/>
              <a:cs typeface="+mn-cs"/>
            </a:rPr>
            <a:t> 　しかし、企業会計については、黒字決算となってはいるものの、一般会計からの繰出金が</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増加傾向にあるため、運営費の削減、料金の見直し等を行うなかで、健全な経営を推進していく。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19924677</v>
      </c>
      <c r="BO4" s="436"/>
      <c r="BP4" s="436"/>
      <c r="BQ4" s="436"/>
      <c r="BR4" s="436"/>
      <c r="BS4" s="436"/>
      <c r="BT4" s="436"/>
      <c r="BU4" s="437"/>
      <c r="BV4" s="435">
        <v>18394794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7.2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19030322</v>
      </c>
      <c r="BO5" s="407"/>
      <c r="BP5" s="407"/>
      <c r="BQ5" s="407"/>
      <c r="BR5" s="407"/>
      <c r="BS5" s="407"/>
      <c r="BT5" s="407"/>
      <c r="BU5" s="408"/>
      <c r="BV5" s="406">
        <v>17411720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94.5</v>
      </c>
      <c r="CU5" s="404"/>
      <c r="CV5" s="404"/>
      <c r="CW5" s="404"/>
      <c r="CX5" s="404"/>
      <c r="CY5" s="404"/>
      <c r="CZ5" s="404"/>
      <c r="DA5" s="405"/>
      <c r="DB5" s="403">
        <v>89.6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894355</v>
      </c>
      <c r="BO6" s="407"/>
      <c r="BP6" s="407"/>
      <c r="BQ6" s="407"/>
      <c r="BR6" s="407"/>
      <c r="BS6" s="407"/>
      <c r="BT6" s="407"/>
      <c r="BU6" s="408"/>
      <c r="BV6" s="406">
        <v>983074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94.8</v>
      </c>
      <c r="CU6" s="550"/>
      <c r="CV6" s="550"/>
      <c r="CW6" s="550"/>
      <c r="CX6" s="550"/>
      <c r="CY6" s="550"/>
      <c r="CZ6" s="550"/>
      <c r="DA6" s="551"/>
      <c r="DB6" s="549">
        <v>90.2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79493</v>
      </c>
      <c r="BO7" s="407"/>
      <c r="BP7" s="407"/>
      <c r="BQ7" s="407"/>
      <c r="BR7" s="407"/>
      <c r="BS7" s="407"/>
      <c r="BT7" s="407"/>
      <c r="BU7" s="408"/>
      <c r="BV7" s="406">
        <v>278000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10114542</v>
      </c>
      <c r="CU7" s="407"/>
      <c r="CV7" s="407"/>
      <c r="CW7" s="407"/>
      <c r="CX7" s="407"/>
      <c r="CY7" s="407"/>
      <c r="CZ7" s="407"/>
      <c r="DA7" s="408"/>
      <c r="DB7" s="406">
        <v>9819810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814862</v>
      </c>
      <c r="BO8" s="407"/>
      <c r="BP8" s="407"/>
      <c r="BQ8" s="407"/>
      <c r="BR8" s="407"/>
      <c r="BS8" s="407"/>
      <c r="BT8" s="407"/>
      <c r="BU8" s="408"/>
      <c r="BV8" s="406">
        <v>705074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31016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109788</v>
      </c>
      <c r="BO9" s="407"/>
      <c r="BP9" s="407"/>
      <c r="BQ9" s="407"/>
      <c r="BR9" s="407"/>
      <c r="BS9" s="407"/>
      <c r="BT9" s="407"/>
      <c r="BU9" s="408"/>
      <c r="BV9" s="406">
        <v>6845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15.8</v>
      </c>
      <c r="CU9" s="404"/>
      <c r="CV9" s="404"/>
      <c r="CW9" s="404"/>
      <c r="CX9" s="404"/>
      <c r="CY9" s="404"/>
      <c r="CZ9" s="404"/>
      <c r="DA9" s="405"/>
      <c r="DB9" s="403">
        <v>9.6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32002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9268</v>
      </c>
      <c r="BO10" s="407"/>
      <c r="BP10" s="407"/>
      <c r="BQ10" s="407"/>
      <c r="BR10" s="407"/>
      <c r="BS10" s="407"/>
      <c r="BT10" s="407"/>
      <c r="BU10" s="408"/>
      <c r="BV10" s="406">
        <v>6679</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865350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28509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280000</v>
      </c>
      <c r="BO12" s="407"/>
      <c r="BP12" s="407"/>
      <c r="BQ12" s="407"/>
      <c r="BR12" s="407"/>
      <c r="BS12" s="407"/>
      <c r="BT12" s="407"/>
      <c r="BU12" s="408"/>
      <c r="BV12" s="406">
        <v>400000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27783</v>
      </c>
      <c r="S13" s="494"/>
      <c r="T13" s="494"/>
      <c r="U13" s="494"/>
      <c r="V13" s="495"/>
      <c r="W13" s="496" t="s">
        <v>131</v>
      </c>
      <c r="X13" s="392"/>
      <c r="Y13" s="392"/>
      <c r="Z13" s="392"/>
      <c r="AA13" s="392"/>
      <c r="AB13" s="393"/>
      <c r="AC13" s="359">
        <v>230</v>
      </c>
      <c r="AD13" s="360"/>
      <c r="AE13" s="360"/>
      <c r="AF13" s="360"/>
      <c r="AG13" s="361"/>
      <c r="AH13" s="359">
        <v>242</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704406</v>
      </c>
      <c r="BO13" s="407"/>
      <c r="BP13" s="407"/>
      <c r="BQ13" s="407"/>
      <c r="BR13" s="407"/>
      <c r="BS13" s="407"/>
      <c r="BT13" s="407"/>
      <c r="BU13" s="408"/>
      <c r="BV13" s="406">
        <v>-386476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11.2</v>
      </c>
      <c r="CU13" s="404"/>
      <c r="CV13" s="404"/>
      <c r="CW13" s="404"/>
      <c r="CX13" s="404"/>
      <c r="CY13" s="404"/>
      <c r="CZ13" s="404"/>
      <c r="DA13" s="405"/>
      <c r="DB13" s="403">
        <v>11.4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28798</v>
      </c>
      <c r="S14" s="494"/>
      <c r="T14" s="494"/>
      <c r="U14" s="494"/>
      <c r="V14" s="495"/>
      <c r="W14" s="497"/>
      <c r="X14" s="395"/>
      <c r="Y14" s="395"/>
      <c r="Z14" s="395"/>
      <c r="AA14" s="395"/>
      <c r="AB14" s="396"/>
      <c r="AC14" s="486">
        <v>1.6</v>
      </c>
      <c r="AD14" s="487"/>
      <c r="AE14" s="487"/>
      <c r="AF14" s="487"/>
      <c r="AG14" s="488"/>
      <c r="AH14" s="486">
        <v>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28117</v>
      </c>
      <c r="S15" s="494"/>
      <c r="T15" s="494"/>
      <c r="U15" s="494"/>
      <c r="V15" s="495"/>
      <c r="W15" s="496" t="s">
        <v>137</v>
      </c>
      <c r="X15" s="392"/>
      <c r="Y15" s="392"/>
      <c r="Z15" s="392"/>
      <c r="AA15" s="392"/>
      <c r="AB15" s="393"/>
      <c r="AC15" s="359">
        <v>4890</v>
      </c>
      <c r="AD15" s="360"/>
      <c r="AE15" s="360"/>
      <c r="AF15" s="360"/>
      <c r="AG15" s="361"/>
      <c r="AH15" s="359">
        <v>5498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4121135</v>
      </c>
      <c r="BO15" s="436"/>
      <c r="BP15" s="436"/>
      <c r="BQ15" s="436"/>
      <c r="BR15" s="436"/>
      <c r="BS15" s="436"/>
      <c r="BT15" s="436"/>
      <c r="BU15" s="437"/>
      <c r="BV15" s="435">
        <v>3989969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34.200000000000003</v>
      </c>
      <c r="AD16" s="487"/>
      <c r="AE16" s="487"/>
      <c r="AF16" s="487"/>
      <c r="AG16" s="488"/>
      <c r="AH16" s="486">
        <v>36.6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8936174</v>
      </c>
      <c r="BO16" s="407"/>
      <c r="BP16" s="407"/>
      <c r="BQ16" s="407"/>
      <c r="BR16" s="407"/>
      <c r="BS16" s="407"/>
      <c r="BT16" s="407"/>
      <c r="BU16" s="408"/>
      <c r="BV16" s="406">
        <v>8683976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9169</v>
      </c>
      <c r="AD17" s="360"/>
      <c r="AE17" s="360"/>
      <c r="AF17" s="360"/>
      <c r="AG17" s="361"/>
      <c r="AH17" s="359">
        <v>9302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5267798</v>
      </c>
      <c r="BO17" s="407"/>
      <c r="BP17" s="407"/>
      <c r="BQ17" s="407"/>
      <c r="BR17" s="407"/>
      <c r="BS17" s="407"/>
      <c r="BT17" s="407"/>
      <c r="BU17" s="408"/>
      <c r="BV17" s="406">
        <v>5055818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161.63</v>
      </c>
      <c r="M18" s="459"/>
      <c r="N18" s="459"/>
      <c r="O18" s="459"/>
      <c r="P18" s="459"/>
      <c r="Q18" s="459"/>
      <c r="R18" s="460"/>
      <c r="S18" s="460"/>
      <c r="T18" s="460"/>
      <c r="U18" s="460"/>
      <c r="V18" s="461"/>
      <c r="W18" s="477"/>
      <c r="X18" s="478"/>
      <c r="Y18" s="478"/>
      <c r="Z18" s="478"/>
      <c r="AA18" s="478"/>
      <c r="AB18" s="502"/>
      <c r="AC18" s="376">
        <v>64.2</v>
      </c>
      <c r="AD18" s="377"/>
      <c r="AE18" s="377"/>
      <c r="AF18" s="377"/>
      <c r="AG18" s="462"/>
      <c r="AH18" s="376">
        <v>61.8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9533639</v>
      </c>
      <c r="BO18" s="407"/>
      <c r="BP18" s="407"/>
      <c r="BQ18" s="407"/>
      <c r="BR18" s="407"/>
      <c r="BS18" s="407"/>
      <c r="BT18" s="407"/>
      <c r="BU18" s="408"/>
      <c r="BV18" s="406">
        <v>9057278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192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13131281</v>
      </c>
      <c r="BO19" s="407"/>
      <c r="BP19" s="407"/>
      <c r="BQ19" s="407"/>
      <c r="BR19" s="407"/>
      <c r="BS19" s="407"/>
      <c r="BT19" s="407"/>
      <c r="BU19" s="408"/>
      <c r="BV19" s="406">
        <v>12303958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14044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11159576</v>
      </c>
      <c r="BO22" s="436"/>
      <c r="BP22" s="436"/>
      <c r="BQ22" s="436"/>
      <c r="BR22" s="436"/>
      <c r="BS22" s="436"/>
      <c r="BT22" s="436"/>
      <c r="BU22" s="437"/>
      <c r="BV22" s="435">
        <v>12132768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9836858</v>
      </c>
      <c r="BO23" s="407"/>
      <c r="BP23" s="407"/>
      <c r="BQ23" s="407"/>
      <c r="BR23" s="407"/>
      <c r="BS23" s="407"/>
      <c r="BT23" s="407"/>
      <c r="BU23" s="408"/>
      <c r="BV23" s="406">
        <v>10745938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263</v>
      </c>
      <c r="AI24" s="360"/>
      <c r="AJ24" s="360"/>
      <c r="AK24" s="360"/>
      <c r="AL24" s="361"/>
      <c r="AM24" s="359">
        <v>776639</v>
      </c>
      <c r="AN24" s="360"/>
      <c r="AO24" s="360"/>
      <c r="AP24" s="360"/>
      <c r="AQ24" s="360"/>
      <c r="AR24" s="361"/>
      <c r="AS24" s="359">
        <v>2953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6526098</v>
      </c>
      <c r="BO24" s="407"/>
      <c r="BP24" s="407"/>
      <c r="BQ24" s="407"/>
      <c r="BR24" s="407"/>
      <c r="BS24" s="407"/>
      <c r="BT24" s="407"/>
      <c r="BU24" s="408"/>
      <c r="BV24" s="406">
        <v>7028807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6500</v>
      </c>
      <c r="R25" s="360"/>
      <c r="S25" s="360"/>
      <c r="T25" s="360"/>
      <c r="U25" s="360"/>
      <c r="V25" s="361"/>
      <c r="W25" s="449"/>
      <c r="X25" s="386"/>
      <c r="Y25" s="387"/>
      <c r="Z25" s="362" t="s">
        <v>165</v>
      </c>
      <c r="AA25" s="363"/>
      <c r="AB25" s="363"/>
      <c r="AC25" s="363"/>
      <c r="AD25" s="363"/>
      <c r="AE25" s="363"/>
      <c r="AF25" s="363"/>
      <c r="AG25" s="364"/>
      <c r="AH25" s="359">
        <v>62</v>
      </c>
      <c r="AI25" s="360"/>
      <c r="AJ25" s="360"/>
      <c r="AK25" s="360"/>
      <c r="AL25" s="361"/>
      <c r="AM25" s="359">
        <v>170996</v>
      </c>
      <c r="AN25" s="360"/>
      <c r="AO25" s="360"/>
      <c r="AP25" s="360"/>
      <c r="AQ25" s="360"/>
      <c r="AR25" s="361"/>
      <c r="AS25" s="359">
        <v>2758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1491425</v>
      </c>
      <c r="BO25" s="436"/>
      <c r="BP25" s="436"/>
      <c r="BQ25" s="436"/>
      <c r="BR25" s="436"/>
      <c r="BS25" s="436"/>
      <c r="BT25" s="436"/>
      <c r="BU25" s="437"/>
      <c r="BV25" s="435">
        <v>828701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3800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2648775</v>
      </c>
      <c r="BO28" s="436"/>
      <c r="BP28" s="436"/>
      <c r="BQ28" s="436"/>
      <c r="BR28" s="436"/>
      <c r="BS28" s="436"/>
      <c r="BT28" s="436"/>
      <c r="BU28" s="437"/>
      <c r="BV28" s="435">
        <v>2566507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3450</v>
      </c>
      <c r="R29" s="360"/>
      <c r="S29" s="360"/>
      <c r="T29" s="360"/>
      <c r="U29" s="360"/>
      <c r="V29" s="361"/>
      <c r="W29" s="450"/>
      <c r="X29" s="451"/>
      <c r="Y29" s="452"/>
      <c r="Z29" s="362" t="s">
        <v>177</v>
      </c>
      <c r="AA29" s="363"/>
      <c r="AB29" s="363"/>
      <c r="AC29" s="363"/>
      <c r="AD29" s="363"/>
      <c r="AE29" s="363"/>
      <c r="AF29" s="363"/>
      <c r="AG29" s="364"/>
      <c r="AH29" s="359">
        <v>263</v>
      </c>
      <c r="AI29" s="360"/>
      <c r="AJ29" s="360"/>
      <c r="AK29" s="360"/>
      <c r="AL29" s="361"/>
      <c r="AM29" s="359">
        <v>776639</v>
      </c>
      <c r="AN29" s="360"/>
      <c r="AO29" s="360"/>
      <c r="AP29" s="360"/>
      <c r="AQ29" s="360"/>
      <c r="AR29" s="361"/>
      <c r="AS29" s="359">
        <v>2953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139686</v>
      </c>
      <c r="BO29" s="407"/>
      <c r="BP29" s="407"/>
      <c r="BQ29" s="407"/>
      <c r="BR29" s="407"/>
      <c r="BS29" s="407"/>
      <c r="BT29" s="407"/>
      <c r="BU29" s="408"/>
      <c r="BV29" s="406">
        <v>107055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6614946</v>
      </c>
      <c r="BO30" s="441"/>
      <c r="BP30" s="441"/>
      <c r="BQ30" s="441"/>
      <c r="BR30" s="441"/>
      <c r="BS30" s="441"/>
      <c r="BT30" s="441"/>
      <c r="BU30" s="442"/>
      <c r="BV30" s="440">
        <v>7465799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大月都留広域事務組合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都留楽友協会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山梨県市町村総合事務組合（一般会計）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都留市観光振興公社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〇</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介護保険サービス事業特別会計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山梨県市町村総合事務組合（電子化事業及び会館管理・研修事業特別会計）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都留市土地開発公社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IF('各会計、関係団体の財政状況及び健全化判断比率'!B35="","",'各会計、関係団体の財政状況及び健全化判断比率'!B35)</f>
        <v>病院事業会計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山梨県市町村総合事務組合（一般廃棄物最終処分場事業特別会計）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公立大学法人都留文科大学</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山梨県市町村総合事務組合（入札参加資格審査事業費特別会計）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株式会社せんねんの里つる</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山梨県市町村総合事務組合（交通災害共済事業特別会計）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山梨県後期高齢者医療広域連合（一般会計）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山梨県後期高齢者医療広域連合（後期高齢者医療特別会計）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富士・東部広域環境事務組合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4eP0uz5V/Hy6iuCtXHKV1+2GIbB6DWY3baFqzlNI0e8ECTXa1W1mHEbBncvj7C5rjnU+v0Zcx9gd4R7h593hQ==" saltValue="wmHhcs4AB3J5k72XIsoi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536</v>
      </c>
      <c r="D34" s="1136"/>
      <c r="E34" s="1137"/>
      <c r="F34" s="32">
        <v>6.72</v>
      </c>
      <c r="G34" s="33">
        <v>5.79</v>
      </c>
      <c r="H34" s="33">
        <v>7.3</v>
      </c>
      <c r="I34" s="33">
        <v>7.18</v>
      </c>
      <c r="J34" s="34">
        <v>8.0500000000000007</v>
      </c>
      <c r="K34" s="22"/>
      <c r="L34" s="22"/>
      <c r="M34" s="22"/>
      <c r="N34" s="22"/>
      <c r="O34" s="22"/>
      <c r="P34" s="22"/>
    </row>
    <row r="35" spans="1:16" ht="39" customHeight="1" x14ac:dyDescent="0.2">
      <c r="A35" s="22"/>
      <c r="B35" s="35"/>
      <c r="C35" s="1132" t="s">
        <v>537</v>
      </c>
      <c r="D35" s="1132"/>
      <c r="E35" s="1133"/>
      <c r="F35" s="36">
        <v>3.47</v>
      </c>
      <c r="G35" s="37">
        <v>4.8499999999999996</v>
      </c>
      <c r="H35" s="37">
        <v>6.59</v>
      </c>
      <c r="I35" s="37">
        <v>4.72</v>
      </c>
      <c r="J35" s="38">
        <v>5.33</v>
      </c>
      <c r="K35" s="22"/>
      <c r="L35" s="22"/>
      <c r="M35" s="22"/>
      <c r="N35" s="22"/>
      <c r="O35" s="22"/>
      <c r="P35" s="22"/>
    </row>
    <row r="36" spans="1:16" ht="39" customHeight="1" x14ac:dyDescent="0.2">
      <c r="A36" s="22"/>
      <c r="B36" s="35"/>
      <c r="C36" s="1132" t="s">
        <v>538</v>
      </c>
      <c r="D36" s="1132"/>
      <c r="E36" s="1133"/>
      <c r="F36" s="36">
        <v>4.46</v>
      </c>
      <c r="G36" s="37">
        <v>4.41</v>
      </c>
      <c r="H36" s="37">
        <v>5.38</v>
      </c>
      <c r="I36" s="37">
        <v>5.04</v>
      </c>
      <c r="J36" s="38">
        <v>4.28</v>
      </c>
      <c r="K36" s="22"/>
      <c r="L36" s="22"/>
      <c r="M36" s="22"/>
      <c r="N36" s="22"/>
      <c r="O36" s="22"/>
      <c r="P36" s="22"/>
    </row>
    <row r="37" spans="1:16" ht="39" customHeight="1" x14ac:dyDescent="0.2">
      <c r="A37" s="22"/>
      <c r="B37" s="35"/>
      <c r="C37" s="1132" t="s">
        <v>539</v>
      </c>
      <c r="D37" s="1132"/>
      <c r="E37" s="1133"/>
      <c r="F37" s="36">
        <v>1.18</v>
      </c>
      <c r="G37" s="37">
        <v>1.35</v>
      </c>
      <c r="H37" s="37">
        <v>1.65</v>
      </c>
      <c r="I37" s="37">
        <v>2.65</v>
      </c>
      <c r="J37" s="38">
        <v>1.89</v>
      </c>
      <c r="K37" s="22"/>
      <c r="L37" s="22"/>
      <c r="M37" s="22"/>
      <c r="N37" s="22"/>
      <c r="O37" s="22"/>
      <c r="P37" s="22"/>
    </row>
    <row r="38" spans="1:16" ht="39" customHeight="1" x14ac:dyDescent="0.2">
      <c r="A38" s="22"/>
      <c r="B38" s="35"/>
      <c r="C38" s="1132" t="s">
        <v>540</v>
      </c>
      <c r="D38" s="1132"/>
      <c r="E38" s="1133"/>
      <c r="F38" s="36">
        <v>0.06</v>
      </c>
      <c r="G38" s="37">
        <v>0.05</v>
      </c>
      <c r="H38" s="37">
        <v>0.23</v>
      </c>
      <c r="I38" s="37">
        <v>0.61</v>
      </c>
      <c r="J38" s="38">
        <v>1.03</v>
      </c>
      <c r="K38" s="22"/>
      <c r="L38" s="22"/>
      <c r="M38" s="22"/>
      <c r="N38" s="22"/>
      <c r="O38" s="22"/>
      <c r="P38" s="22"/>
    </row>
    <row r="39" spans="1:16" ht="39" customHeight="1" x14ac:dyDescent="0.2">
      <c r="A39" s="22"/>
      <c r="B39" s="35"/>
      <c r="C39" s="1132" t="s">
        <v>541</v>
      </c>
      <c r="D39" s="1132"/>
      <c r="E39" s="1133"/>
      <c r="F39" s="36">
        <v>0.92</v>
      </c>
      <c r="G39" s="37">
        <v>0.71</v>
      </c>
      <c r="H39" s="37">
        <v>0.33</v>
      </c>
      <c r="I39" s="37">
        <v>0.77</v>
      </c>
      <c r="J39" s="38">
        <v>0.62</v>
      </c>
      <c r="K39" s="22"/>
      <c r="L39" s="22"/>
      <c r="M39" s="22"/>
      <c r="N39" s="22"/>
      <c r="O39" s="22"/>
      <c r="P39" s="22"/>
    </row>
    <row r="40" spans="1:16" ht="39" customHeight="1" x14ac:dyDescent="0.2">
      <c r="A40" s="22"/>
      <c r="B40" s="35"/>
      <c r="C40" s="1132" t="s">
        <v>542</v>
      </c>
      <c r="D40" s="1132"/>
      <c r="E40" s="1133"/>
      <c r="F40" s="36">
        <v>0.01</v>
      </c>
      <c r="G40" s="37">
        <v>0.01</v>
      </c>
      <c r="H40" s="37">
        <v>0</v>
      </c>
      <c r="I40" s="37">
        <v>0.02</v>
      </c>
      <c r="J40" s="38">
        <v>0.12</v>
      </c>
      <c r="K40" s="22"/>
      <c r="L40" s="22"/>
      <c r="M40" s="22"/>
      <c r="N40" s="22"/>
      <c r="O40" s="22"/>
      <c r="P40" s="22"/>
    </row>
    <row r="41" spans="1:16" ht="39" customHeight="1" x14ac:dyDescent="0.2">
      <c r="A41" s="22"/>
      <c r="B41" s="35"/>
      <c r="C41" s="1132" t="s">
        <v>543</v>
      </c>
      <c r="D41" s="1132"/>
      <c r="E41" s="1133"/>
      <c r="F41" s="36">
        <v>1.81</v>
      </c>
      <c r="G41" s="37">
        <v>0.77</v>
      </c>
      <c r="H41" s="37">
        <v>0.94</v>
      </c>
      <c r="I41" s="37">
        <v>0.36</v>
      </c>
      <c r="J41" s="38">
        <v>0.04</v>
      </c>
      <c r="K41" s="22"/>
      <c r="L41" s="22"/>
      <c r="M41" s="22"/>
      <c r="N41" s="22"/>
      <c r="O41" s="22"/>
      <c r="P41" s="22"/>
    </row>
    <row r="42" spans="1:16" ht="39" customHeight="1" x14ac:dyDescent="0.2">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545</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RoF0mRKHZsqmW8QTCb6AziJ7ncGf0eRHjjtNi7xH+cRY1C4S95ivkB2Ac68eiNSdDclMbo5qkGk8KtDXytwXA==" saltValue="l3p7KuZJ+S0lybzXdOH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1136</v>
      </c>
      <c r="L45" s="58">
        <v>1146</v>
      </c>
      <c r="M45" s="58">
        <v>1186</v>
      </c>
      <c r="N45" s="58">
        <v>1229</v>
      </c>
      <c r="O45" s="59">
        <v>1255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694</v>
      </c>
      <c r="L48" s="62">
        <v>704</v>
      </c>
      <c r="M48" s="62">
        <v>781</v>
      </c>
      <c r="N48" s="62">
        <v>690</v>
      </c>
      <c r="O48" s="63">
        <v>598</v>
      </c>
      <c r="P48" s="46"/>
      <c r="Q48" s="46"/>
      <c r="R48" s="46"/>
      <c r="S48" s="46"/>
      <c r="T48" s="46"/>
      <c r="U48" s="46"/>
    </row>
    <row r="49" spans="1:21" ht="30.75" customHeight="1" x14ac:dyDescent="0.2">
      <c r="A49" s="46"/>
      <c r="B49" s="1163"/>
      <c r="C49" s="1164"/>
      <c r="D49" s="60"/>
      <c r="E49" s="1140" t="s">
        <v>14</v>
      </c>
      <c r="F49" s="1140"/>
      <c r="G49" s="1140"/>
      <c r="H49" s="1140"/>
      <c r="I49" s="1140"/>
      <c r="J49" s="1141"/>
      <c r="K49" s="61">
        <v>85</v>
      </c>
      <c r="L49" s="62">
        <v>94</v>
      </c>
      <c r="M49" s="62">
        <v>95</v>
      </c>
      <c r="N49" s="62">
        <v>90</v>
      </c>
      <c r="O49" s="63">
        <v>89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986</v>
      </c>
      <c r="L52" s="62">
        <v>1002</v>
      </c>
      <c r="M52" s="62">
        <v>1015</v>
      </c>
      <c r="N52" s="62">
        <v>987</v>
      </c>
      <c r="O52" s="63">
        <v>1015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929</v>
      </c>
      <c r="L53" s="67">
        <v>942</v>
      </c>
      <c r="M53" s="67">
        <v>1047</v>
      </c>
      <c r="N53" s="67">
        <v>1022</v>
      </c>
      <c r="O53" s="68">
        <v>927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BHbKPlYy/Y88NyJYwAXX3JtwKGkv4HewtnW8cTmvCnwmck0Y1JcDjhzBSa4TV2fDJlkh4QJgw7uCl1vNSnr/Q==" saltValue="C5z7LF8438kfwiXw76FY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12076</v>
      </c>
      <c r="J41" s="331">
        <v>12031</v>
      </c>
      <c r="K41" s="331">
        <v>12411</v>
      </c>
      <c r="L41" s="331">
        <v>12133</v>
      </c>
      <c r="M41" s="332">
        <v>11160</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7413</v>
      </c>
      <c r="J43" s="334">
        <v>7028</v>
      </c>
      <c r="K43" s="334">
        <v>6773</v>
      </c>
      <c r="L43" s="334">
        <v>6463</v>
      </c>
      <c r="M43" s="335">
        <v>6250</v>
      </c>
    </row>
    <row r="44" spans="2:13" ht="27.75" customHeight="1" x14ac:dyDescent="0.2">
      <c r="B44" s="1171"/>
      <c r="C44" s="1172"/>
      <c r="D44" s="104"/>
      <c r="E44" s="1175" t="s">
        <v>34</v>
      </c>
      <c r="F44" s="1175"/>
      <c r="G44" s="1175"/>
      <c r="H44" s="1176"/>
      <c r="I44" s="333">
        <v>522</v>
      </c>
      <c r="J44" s="334">
        <v>509</v>
      </c>
      <c r="K44" s="334">
        <v>494</v>
      </c>
      <c r="L44" s="334">
        <v>447</v>
      </c>
      <c r="M44" s="335">
        <v>410</v>
      </c>
    </row>
    <row r="45" spans="2:13" ht="27.75" customHeight="1" x14ac:dyDescent="0.2">
      <c r="B45" s="1171"/>
      <c r="C45" s="1172"/>
      <c r="D45" s="104"/>
      <c r="E45" s="1175" t="s">
        <v>35</v>
      </c>
      <c r="F45" s="1175"/>
      <c r="G45" s="1175"/>
      <c r="H45" s="1176"/>
      <c r="I45" s="333">
        <v>1985</v>
      </c>
      <c r="J45" s="334">
        <v>1754</v>
      </c>
      <c r="K45" s="334">
        <v>1787</v>
      </c>
      <c r="L45" s="334">
        <v>1917</v>
      </c>
      <c r="M45" s="335">
        <v>2030</v>
      </c>
    </row>
    <row r="46" spans="2:13" ht="27.75" customHeight="1" x14ac:dyDescent="0.2">
      <c r="B46" s="1171"/>
      <c r="C46" s="1172"/>
      <c r="D46" s="105"/>
      <c r="E46" s="1175" t="s">
        <v>36</v>
      </c>
      <c r="F46" s="1175"/>
      <c r="G46" s="1175"/>
      <c r="H46" s="1176"/>
      <c r="I46" s="333">
        <v>205</v>
      </c>
      <c r="J46" s="334">
        <v>89</v>
      </c>
      <c r="K46" s="334">
        <v>47</v>
      </c>
      <c r="L46" s="334">
        <v>10</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8949</v>
      </c>
      <c r="J50" s="334">
        <v>10460</v>
      </c>
      <c r="K50" s="334">
        <v>10833</v>
      </c>
      <c r="L50" s="334">
        <v>11000</v>
      </c>
      <c r="M50" s="335">
        <v>9366</v>
      </c>
    </row>
    <row r="51" spans="2:13" ht="27.75" customHeight="1" x14ac:dyDescent="0.2">
      <c r="B51" s="1171"/>
      <c r="C51" s="1172"/>
      <c r="D51" s="104"/>
      <c r="E51" s="1175" t="s">
        <v>42</v>
      </c>
      <c r="F51" s="1175"/>
      <c r="G51" s="1175"/>
      <c r="H51" s="1176"/>
      <c r="I51" s="333">
        <v>363</v>
      </c>
      <c r="J51" s="334">
        <v>304</v>
      </c>
      <c r="K51" s="334">
        <v>260</v>
      </c>
      <c r="L51" s="334">
        <v>267</v>
      </c>
      <c r="M51" s="335">
        <v>283</v>
      </c>
    </row>
    <row r="52" spans="2:13" ht="27.75" customHeight="1" x14ac:dyDescent="0.2">
      <c r="B52" s="1173"/>
      <c r="C52" s="1174"/>
      <c r="D52" s="104"/>
      <c r="E52" s="1175" t="s">
        <v>43</v>
      </c>
      <c r="F52" s="1175"/>
      <c r="G52" s="1175"/>
      <c r="H52" s="1176"/>
      <c r="I52" s="333">
        <v>12532</v>
      </c>
      <c r="J52" s="334">
        <v>12697</v>
      </c>
      <c r="K52" s="334">
        <v>12195</v>
      </c>
      <c r="L52" s="334">
        <v>12254</v>
      </c>
      <c r="M52" s="335">
        <v>11540</v>
      </c>
    </row>
    <row r="53" spans="2:13" ht="27.75" customHeight="1" thickBot="1" x14ac:dyDescent="0.25">
      <c r="B53" s="1177" t="s">
        <v>19</v>
      </c>
      <c r="C53" s="1178"/>
      <c r="D53" s="108"/>
      <c r="E53" s="1179" t="s">
        <v>44</v>
      </c>
      <c r="F53" s="1179"/>
      <c r="G53" s="1179"/>
      <c r="H53" s="1180"/>
      <c r="I53" s="336">
        <v>357</v>
      </c>
      <c r="J53" s="337">
        <v>-2049</v>
      </c>
      <c r="K53" s="337">
        <v>-1776</v>
      </c>
      <c r="L53" s="337">
        <v>-2550</v>
      </c>
      <c r="M53" s="338">
        <v>-1340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MBvy/eUjxkqICuqgHcViyuBUv2g8wVvp4kI2G/Jt24tM0A44vRKTEBdu7HiS/lgNXyC9DS8hhOD020oiCjHA==" saltValue="CGILnIFIfQMfvFQW+ilS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2610</v>
      </c>
      <c r="G55" s="339">
        <v>2567</v>
      </c>
      <c r="H55" s="340">
        <v>2649</v>
      </c>
    </row>
    <row r="56" spans="2:8" ht="52.5" customHeight="1" x14ac:dyDescent="0.2">
      <c r="B56" s="120"/>
      <c r="C56" s="1198" t="s">
        <v>47</v>
      </c>
      <c r="D56" s="1198"/>
      <c r="E56" s="1199"/>
      <c r="F56" s="341">
        <v>7</v>
      </c>
      <c r="G56" s="341">
        <v>107</v>
      </c>
      <c r="H56" s="342">
        <v>140</v>
      </c>
    </row>
    <row r="57" spans="2:8" ht="53.25" customHeight="1" x14ac:dyDescent="0.2">
      <c r="B57" s="120"/>
      <c r="C57" s="1200" t="s">
        <v>48</v>
      </c>
      <c r="D57" s="1200"/>
      <c r="E57" s="1201"/>
      <c r="F57" s="343">
        <v>7367</v>
      </c>
      <c r="G57" s="343">
        <v>7466</v>
      </c>
      <c r="H57" s="344">
        <v>6615</v>
      </c>
    </row>
    <row r="58" spans="2:8" ht="45.75" customHeight="1" x14ac:dyDescent="0.2">
      <c r="B58" s="121"/>
      <c r="C58" s="1188" t="s">
        <v>568</v>
      </c>
      <c r="D58" s="1189"/>
      <c r="E58" s="1190"/>
      <c r="F58" s="345">
        <v>4106</v>
      </c>
      <c r="G58" s="345">
        <v>3997</v>
      </c>
      <c r="H58" s="346">
        <v>3191</v>
      </c>
    </row>
    <row r="59" spans="2:8" ht="45.75" customHeight="1" x14ac:dyDescent="0.2">
      <c r="B59" s="121"/>
      <c r="C59" s="1188" t="s">
        <v>569</v>
      </c>
      <c r="D59" s="1189"/>
      <c r="E59" s="1190"/>
      <c r="F59" s="345">
        <v>1621</v>
      </c>
      <c r="G59" s="345">
        <v>1636</v>
      </c>
      <c r="H59" s="346">
        <v>1370</v>
      </c>
    </row>
    <row r="60" spans="2:8" ht="45.75" customHeight="1" x14ac:dyDescent="0.2">
      <c r="B60" s="121"/>
      <c r="C60" s="1188" t="s">
        <v>571</v>
      </c>
      <c r="D60" s="1189"/>
      <c r="E60" s="1190"/>
      <c r="F60" s="345">
        <v>1135</v>
      </c>
      <c r="G60" s="345">
        <v>1177</v>
      </c>
      <c r="H60" s="346">
        <v>1180</v>
      </c>
    </row>
    <row r="61" spans="2:8" ht="45.75" customHeight="1" x14ac:dyDescent="0.2">
      <c r="B61" s="121"/>
      <c r="C61" s="1188" t="s">
        <v>567</v>
      </c>
      <c r="D61" s="1189"/>
      <c r="E61" s="1190"/>
      <c r="F61" s="345"/>
      <c r="G61" s="345">
        <v>100</v>
      </c>
      <c r="H61" s="346">
        <v>350</v>
      </c>
    </row>
    <row r="62" spans="2:8" ht="45.75" customHeight="1" thickBot="1" x14ac:dyDescent="0.25">
      <c r="B62" s="122"/>
      <c r="C62" s="1191" t="s">
        <v>570</v>
      </c>
      <c r="D62" s="1192"/>
      <c r="E62" s="1193"/>
      <c r="F62" s="347">
        <v>301</v>
      </c>
      <c r="G62" s="347">
        <v>326</v>
      </c>
      <c r="H62" s="348">
        <v>314</v>
      </c>
    </row>
    <row r="63" spans="2:8" ht="52.5" customHeight="1" thickBot="1" x14ac:dyDescent="0.25">
      <c r="B63" s="123"/>
      <c r="C63" s="1194" t="s">
        <v>49</v>
      </c>
      <c r="D63" s="1194"/>
      <c r="E63" s="1195"/>
      <c r="F63" s="349">
        <v>9983</v>
      </c>
      <c r="G63" s="349">
        <v>10139</v>
      </c>
      <c r="H63" s="350">
        <v>9403</v>
      </c>
    </row>
    <row r="64" spans="2:8" ht="13.2" x14ac:dyDescent="0.2"/>
  </sheetData>
  <sheetProtection algorithmName="SHA-512" hashValue="IBFhJoX3aKv6wrTpKMP5IHgBxdq10WwVz6vy513HgXpp7lqeTs3c13oxwxr0SXUiJHMqrHFeqWfuWFrjt4sQfw==" saltValue="d3ntyL/+T8rHqkDNEEh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58812</v>
      </c>
      <c r="E3" s="142"/>
      <c r="F3" s="143">
        <v>76347</v>
      </c>
      <c r="G3" s="144"/>
      <c r="H3" s="145"/>
    </row>
    <row r="4" spans="1:8" x14ac:dyDescent="0.2">
      <c r="A4" s="146"/>
      <c r="B4" s="147"/>
      <c r="C4" s="148"/>
      <c r="D4" s="149">
        <v>30234</v>
      </c>
      <c r="E4" s="150"/>
      <c r="F4" s="151">
        <v>41762</v>
      </c>
      <c r="G4" s="152"/>
      <c r="H4" s="153"/>
    </row>
    <row r="5" spans="1:8" x14ac:dyDescent="0.2">
      <c r="A5" s="134" t="s">
        <v>521</v>
      </c>
      <c r="B5" s="139"/>
      <c r="C5" s="140"/>
      <c r="D5" s="141">
        <v>66294</v>
      </c>
      <c r="E5" s="142"/>
      <c r="F5" s="143">
        <v>69604</v>
      </c>
      <c r="G5" s="144"/>
      <c r="H5" s="145"/>
    </row>
    <row r="6" spans="1:8" x14ac:dyDescent="0.2">
      <c r="A6" s="146"/>
      <c r="B6" s="147"/>
      <c r="C6" s="148"/>
      <c r="D6" s="149">
        <v>21426</v>
      </c>
      <c r="E6" s="150"/>
      <c r="F6" s="151">
        <v>36247</v>
      </c>
      <c r="G6" s="152"/>
      <c r="H6" s="153"/>
    </row>
    <row r="7" spans="1:8" x14ac:dyDescent="0.2">
      <c r="A7" s="134" t="s">
        <v>522</v>
      </c>
      <c r="B7" s="139"/>
      <c r="C7" s="140"/>
      <c r="D7" s="141">
        <v>122090</v>
      </c>
      <c r="E7" s="142"/>
      <c r="F7" s="143">
        <v>68410</v>
      </c>
      <c r="G7" s="144"/>
      <c r="H7" s="145"/>
    </row>
    <row r="8" spans="1:8" x14ac:dyDescent="0.2">
      <c r="A8" s="146"/>
      <c r="B8" s="147"/>
      <c r="C8" s="148"/>
      <c r="D8" s="149">
        <v>31305</v>
      </c>
      <c r="E8" s="150"/>
      <c r="F8" s="151">
        <v>35086</v>
      </c>
      <c r="G8" s="152"/>
      <c r="H8" s="153"/>
    </row>
    <row r="9" spans="1:8" x14ac:dyDescent="0.2">
      <c r="A9" s="134" t="s">
        <v>523</v>
      </c>
      <c r="B9" s="139"/>
      <c r="C9" s="140"/>
      <c r="D9" s="141">
        <v>68865</v>
      </c>
      <c r="E9" s="142"/>
      <c r="F9" s="143">
        <v>73019</v>
      </c>
      <c r="G9" s="144"/>
      <c r="H9" s="145"/>
    </row>
    <row r="10" spans="1:8" x14ac:dyDescent="0.2">
      <c r="A10" s="146"/>
      <c r="B10" s="147"/>
      <c r="C10" s="148"/>
      <c r="D10" s="149">
        <v>44981</v>
      </c>
      <c r="E10" s="150"/>
      <c r="F10" s="151">
        <v>39427</v>
      </c>
      <c r="G10" s="152"/>
      <c r="H10" s="153"/>
    </row>
    <row r="11" spans="1:8" x14ac:dyDescent="0.2">
      <c r="A11" s="134" t="s">
        <v>524</v>
      </c>
      <c r="B11" s="139"/>
      <c r="C11" s="140"/>
      <c r="D11" s="141">
        <v>83633</v>
      </c>
      <c r="E11" s="142"/>
      <c r="F11" s="143">
        <v>76590</v>
      </c>
      <c r="G11" s="144"/>
      <c r="H11" s="145"/>
    </row>
    <row r="12" spans="1:8" x14ac:dyDescent="0.2">
      <c r="A12" s="146"/>
      <c r="B12" s="147"/>
      <c r="C12" s="154"/>
      <c r="D12" s="149">
        <v>24317</v>
      </c>
      <c r="E12" s="150"/>
      <c r="F12" s="151">
        <v>42387</v>
      </c>
      <c r="G12" s="152"/>
      <c r="H12" s="153"/>
    </row>
    <row r="13" spans="1:8" x14ac:dyDescent="0.2">
      <c r="A13" s="134"/>
      <c r="B13" s="139"/>
      <c r="C13" s="140"/>
      <c r="D13" s="141">
        <v>79939</v>
      </c>
      <c r="E13" s="142"/>
      <c r="F13" s="143">
        <v>72794</v>
      </c>
      <c r="G13" s="155"/>
      <c r="H13" s="145"/>
    </row>
    <row r="14" spans="1:8" x14ac:dyDescent="0.2">
      <c r="A14" s="146"/>
      <c r="B14" s="147"/>
      <c r="C14" s="148"/>
      <c r="D14" s="149">
        <v>30453</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6.72</v>
      </c>
      <c r="C19" s="156">
        <f>ROUND(VALUE(SUBSTITUTE(実質収支比率等に係る経年分析!G$48,"▲","-")),2)</f>
        <v>5.79</v>
      </c>
      <c r="D19" s="156">
        <f>ROUND(VALUE(SUBSTITUTE(実質収支比率等に係る経年分析!H$48,"▲","-")),2)</f>
        <v>7.3</v>
      </c>
      <c r="E19" s="156">
        <f>ROUND(VALUE(SUBSTITUTE(実質収支比率等に係る経年分析!I$48,"▲","-")),2)</f>
        <v>7.18</v>
      </c>
      <c r="F19" s="156">
        <f>ROUND(VALUE(SUBSTITUTE(実質収支比率等に係る経年分析!J$48,"▲","-")),2)</f>
        <v>8.06</v>
      </c>
    </row>
    <row r="20" spans="1:11" x14ac:dyDescent="0.2">
      <c r="A20" s="156" t="s">
        <v>53</v>
      </c>
      <c r="B20" s="156">
        <f>ROUND(VALUE(SUBSTITUTE(実質収支比率等に係る経年分析!F$47,"▲","-")),2)</f>
        <v>27.17</v>
      </c>
      <c r="C20" s="156">
        <f>ROUND(VALUE(SUBSTITUTE(実質収支比率等に係る経年分析!G$47,"▲","-")),2)</f>
        <v>25.62</v>
      </c>
      <c r="D20" s="156">
        <f>ROUND(VALUE(SUBSTITUTE(実質収支比率等に係る経年分析!H$47,"▲","-")),2)</f>
        <v>27.3</v>
      </c>
      <c r="E20" s="156">
        <f>ROUND(VALUE(SUBSTITUTE(実質収支比率等に係る経年分析!I$47,"▲","-")),2)</f>
        <v>26.14</v>
      </c>
      <c r="F20" s="156">
        <f>ROUND(VALUE(SUBSTITUTE(実質収支比率等に係る経年分析!J$47,"▲","-")),2)</f>
        <v>26.19</v>
      </c>
    </row>
    <row r="21" spans="1:11" x14ac:dyDescent="0.2">
      <c r="A21" s="156" t="s">
        <v>54</v>
      </c>
      <c r="B21" s="156">
        <f>IF(ISNUMBER(VALUE(SUBSTITUTE(実質収支比率等に係る経年分析!F$49,"▲","-"))),ROUND(VALUE(SUBSTITUTE(実質収支比率等に係る経年分析!F$49,"▲","-")),2),NA())</f>
        <v>-0.77</v>
      </c>
      <c r="C21" s="156">
        <f>IF(ISNUMBER(VALUE(SUBSTITUTE(実質収支比率等に係る経年分析!G$49,"▲","-"))),ROUND(VALUE(SUBSTITUTE(実質収支比率等に係る経年分析!G$49,"▲","-")),2),NA())</f>
        <v>-4.13</v>
      </c>
      <c r="D21" s="156">
        <f>IF(ISNUMBER(VALUE(SUBSTITUTE(実質収支比率等に係る経年分析!H$49,"▲","-"))),ROUND(VALUE(SUBSTITUTE(実質収支比率等に係る経年分析!H$49,"▲","-")),2),NA())</f>
        <v>-0.61</v>
      </c>
      <c r="E21" s="156">
        <f>IF(ISNUMBER(VALUE(SUBSTITUTE(実質収支比率等に係る経年分析!I$49,"▲","-"))),ROUND(VALUE(SUBSTITUTE(実質収支比率等に係る経年分析!I$49,"▲","-")),2),NA())</f>
        <v>-3.94</v>
      </c>
      <c r="F21" s="156">
        <f>IF(ISNUMBER(VALUE(SUBSTITUTE(実質収支比率等に係る経年分析!J$49,"▲","-"))),ROUND(VALUE(SUBSTITUTE(実質収支比率等に係る経年分析!J$49,"▲","-")),2),NA())</f>
        <v>6.96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1.81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0.77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0.94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2">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0.62</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1.03</v>
      </c>
    </row>
    <row r="33" spans="1:16" x14ac:dyDescent="0.2">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1.89</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4.41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4.28</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4.8499999999999996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6.72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5.79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8.0500000000000007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986</v>
      </c>
      <c r="E42" s="158"/>
      <c r="F42" s="158"/>
      <c r="G42" s="158">
        <f>'実質公債費比率（分子）の構造'!L$52</f>
        <v>1002</v>
      </c>
      <c r="H42" s="158"/>
      <c r="I42" s="158"/>
      <c r="J42" s="158">
        <f>'実質公債費比率（分子）の構造'!M$52</f>
        <v>1015</v>
      </c>
      <c r="K42" s="158"/>
      <c r="L42" s="158"/>
      <c r="M42" s="158">
        <f>'実質公債費比率（分子）の構造'!N$52</f>
        <v>987</v>
      </c>
      <c r="N42" s="158"/>
      <c r="O42" s="158"/>
      <c r="P42" s="158">
        <f>'実質公債費比率（分子）の構造'!O$52</f>
        <v>1015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85</v>
      </c>
      <c r="C45" s="158"/>
      <c r="D45" s="158"/>
      <c r="E45" s="158">
        <f>'実質公債費比率（分子）の構造'!L$49</f>
        <v>94</v>
      </c>
      <c r="F45" s="158"/>
      <c r="G45" s="158"/>
      <c r="H45" s="158">
        <f>'実質公債費比率（分子）の構造'!M$49</f>
        <v>95</v>
      </c>
      <c r="I45" s="158"/>
      <c r="J45" s="158"/>
      <c r="K45" s="158">
        <f>'実質公債費比率（分子）の構造'!N$49</f>
        <v>90</v>
      </c>
      <c r="L45" s="158"/>
      <c r="M45" s="158"/>
      <c r="N45" s="158">
        <f>'実質公債費比率（分子）の構造'!O$49</f>
        <v>89</v>
      </c>
      <c r="O45" s="158"/>
      <c r="P45" s="158"/>
    </row>
    <row r="46" spans="1:16" x14ac:dyDescent="0.2">
      <c r="A46" s="158" t="s">
        <v>64</v>
      </c>
      <c r="B46" s="158">
        <f>'実質公債費比率（分子）の構造'!K$48</f>
        <v>694</v>
      </c>
      <c r="C46" s="158"/>
      <c r="D46" s="158"/>
      <c r="E46" s="158">
        <f>'実質公債費比率（分子）の構造'!L$48</f>
        <v>704</v>
      </c>
      <c r="F46" s="158"/>
      <c r="G46" s="158"/>
      <c r="H46" s="158">
        <f>'実質公債費比率（分子）の構造'!M$48</f>
        <v>781</v>
      </c>
      <c r="I46" s="158"/>
      <c r="J46" s="158"/>
      <c r="K46" s="158">
        <f>'実質公債費比率（分子）の構造'!N$48</f>
        <v>690</v>
      </c>
      <c r="L46" s="158"/>
      <c r="M46" s="158"/>
      <c r="N46" s="158">
        <f>'実質公債費比率（分子）の構造'!O$48</f>
        <v>598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1136</v>
      </c>
      <c r="C49" s="158"/>
      <c r="D49" s="158"/>
      <c r="E49" s="158">
        <f>'実質公債費比率（分子）の構造'!L$45</f>
        <v>1146</v>
      </c>
      <c r="F49" s="158"/>
      <c r="G49" s="158"/>
      <c r="H49" s="158">
        <f>'実質公債費比率（分子）の構造'!M$45</f>
        <v>1186</v>
      </c>
      <c r="I49" s="158"/>
      <c r="J49" s="158"/>
      <c r="K49" s="158">
        <f>'実質公債費比率（分子）の構造'!N$45</f>
        <v>1229</v>
      </c>
      <c r="L49" s="158"/>
      <c r="M49" s="158"/>
      <c r="N49" s="158">
        <f>'実質公債費比率（分子）の構造'!O$45</f>
        <v>1255</v>
      </c>
      <c r="O49" s="158"/>
      <c r="P49" s="158"/>
    </row>
    <row r="50" spans="1:16" x14ac:dyDescent="0.2">
      <c r="A50" s="158" t="s">
        <v>67</v>
      </c>
      <c r="B50" s="158" t="e">
        <f>NA()</f>
        <v>#N/A</v>
      </c>
      <c r="C50" s="158">
        <f>IF(ISNUMBER('実質公債費比率（分子）の構造'!K$53),'実質公債費比率（分子）の構造'!K$53,NA())</f>
        <v>929</v>
      </c>
      <c r="D50" s="158" t="e">
        <f>NA()</f>
        <v>#N/A</v>
      </c>
      <c r="E50" s="158" t="e">
        <f>NA()</f>
        <v>#N/A</v>
      </c>
      <c r="F50" s="158">
        <f>IF(ISNUMBER('実質公債費比率（分子）の構造'!L$53),'実質公債費比率（分子）の構造'!L$53,NA())</f>
        <v>942</v>
      </c>
      <c r="G50" s="158" t="e">
        <f>NA()</f>
        <v>#N/A</v>
      </c>
      <c r="H50" s="158" t="e">
        <f>NA()</f>
        <v>#N/A</v>
      </c>
      <c r="I50" s="158">
        <f>IF(ISNUMBER('実質公債費比率（分子）の構造'!M$53),'実質公債費比率（分子）の構造'!M$53,NA())</f>
        <v>1047</v>
      </c>
      <c r="J50" s="158" t="e">
        <f>NA()</f>
        <v>#N/A</v>
      </c>
      <c r="K50" s="158" t="e">
        <f>NA()</f>
        <v>#N/A</v>
      </c>
      <c r="L50" s="158">
        <f>IF(ISNUMBER('実質公債費比率（分子）の構造'!N$53),'実質公債費比率（分子）の構造'!N$53,NA())</f>
        <v>1022</v>
      </c>
      <c r="M50" s="158" t="e">
        <f>NA()</f>
        <v>#N/A</v>
      </c>
      <c r="N50" s="158" t="e">
        <f>NA()</f>
        <v>#N/A</v>
      </c>
      <c r="O50" s="158">
        <f>IF(ISNUMBER('実質公債費比率（分子）の構造'!O$53),'実質公債費比率（分子）の構造'!O$53,NA())</f>
        <v>927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12532</v>
      </c>
      <c r="E56" s="157"/>
      <c r="F56" s="157"/>
      <c r="G56" s="157">
        <f>'将来負担比率（分子）の構造'!J$52</f>
        <v>12697</v>
      </c>
      <c r="H56" s="157"/>
      <c r="I56" s="157"/>
      <c r="J56" s="157">
        <f>'将来負担比率（分子）の構造'!K$52</f>
        <v>12195</v>
      </c>
      <c r="K56" s="157"/>
      <c r="L56" s="157"/>
      <c r="M56" s="157">
        <f>'将来負担比率（分子）の構造'!L$52</f>
        <v>12254</v>
      </c>
      <c r="N56" s="157"/>
      <c r="O56" s="157"/>
      <c r="P56" s="157">
        <f>'将来負担比率（分子）の構造'!M$52</f>
        <v>11540</v>
      </c>
    </row>
    <row r="57" spans="1:16" x14ac:dyDescent="0.2">
      <c r="A57" s="157" t="s">
        <v>42</v>
      </c>
      <c r="B57" s="157"/>
      <c r="C57" s="157"/>
      <c r="D57" s="157">
        <f>'将来負担比率（分子）の構造'!I$51</f>
        <v>363</v>
      </c>
      <c r="E57" s="157"/>
      <c r="F57" s="157"/>
      <c r="G57" s="157">
        <f>'将来負担比率（分子）の構造'!J$51</f>
        <v>304</v>
      </c>
      <c r="H57" s="157"/>
      <c r="I57" s="157"/>
      <c r="J57" s="157">
        <f>'将来負担比率（分子）の構造'!K$51</f>
        <v>260</v>
      </c>
      <c r="K57" s="157"/>
      <c r="L57" s="157"/>
      <c r="M57" s="157">
        <f>'将来負担比率（分子）の構造'!L$51</f>
        <v>267</v>
      </c>
      <c r="N57" s="157"/>
      <c r="O57" s="157"/>
      <c r="P57" s="157">
        <f>'将来負担比率（分子）の構造'!M$51</f>
        <v>283</v>
      </c>
    </row>
    <row r="58" spans="1:16" x14ac:dyDescent="0.2">
      <c r="A58" s="157" t="s">
        <v>41</v>
      </c>
      <c r="B58" s="157"/>
      <c r="C58" s="157"/>
      <c r="D58" s="157">
        <f>'将来負担比率（分子）の構造'!I$50</f>
        <v>8949</v>
      </c>
      <c r="E58" s="157"/>
      <c r="F58" s="157"/>
      <c r="G58" s="157">
        <f>'将来負担比率（分子）の構造'!J$50</f>
        <v>10460</v>
      </c>
      <c r="H58" s="157"/>
      <c r="I58" s="157"/>
      <c r="J58" s="157">
        <f>'将来負担比率（分子）の構造'!K$50</f>
        <v>10833</v>
      </c>
      <c r="K58" s="157"/>
      <c r="L58" s="157"/>
      <c r="M58" s="157">
        <f>'将来負担比率（分子）の構造'!L$50</f>
        <v>11000</v>
      </c>
      <c r="N58" s="157"/>
      <c r="O58" s="157"/>
      <c r="P58" s="157">
        <f>'将来負担比率（分子）の構造'!M$50</f>
        <v>9366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205</v>
      </c>
      <c r="C61" s="157"/>
      <c r="D61" s="157"/>
      <c r="E61" s="157">
        <f>'将来負担比率（分子）の構造'!J$46</f>
        <v>89</v>
      </c>
      <c r="F61" s="157"/>
      <c r="G61" s="157"/>
      <c r="H61" s="157">
        <f>'将来負担比率（分子）の構造'!K$46</f>
        <v>47</v>
      </c>
      <c r="I61" s="157"/>
      <c r="J61" s="157"/>
      <c r="K61" s="157">
        <f>'将来負担比率（分子）の構造'!L$46</f>
        <v>10</v>
      </c>
      <c r="L61" s="157"/>
      <c r="M61" s="157"/>
      <c r="N61" s="157" t="str">
        <f>'将来負担比率（分子）の構造'!M$46</f>
        <v>-</v>
      </c>
      <c r="O61" s="157"/>
      <c r="P61" s="157"/>
    </row>
    <row r="62" spans="1:16" x14ac:dyDescent="0.2">
      <c r="A62" s="157" t="s">
        <v>35</v>
      </c>
      <c r="B62" s="157">
        <f>'将来負担比率（分子）の構造'!I$45</f>
        <v>1985</v>
      </c>
      <c r="C62" s="157"/>
      <c r="D62" s="157"/>
      <c r="E62" s="157">
        <f>'将来負担比率（分子）の構造'!J$45</f>
        <v>1754</v>
      </c>
      <c r="F62" s="157"/>
      <c r="G62" s="157"/>
      <c r="H62" s="157">
        <f>'将来負担比率（分子）の構造'!K$45</f>
        <v>1787</v>
      </c>
      <c r="I62" s="157"/>
      <c r="J62" s="157"/>
      <c r="K62" s="157">
        <f>'将来負担比率（分子）の構造'!L$45</f>
        <v>1917</v>
      </c>
      <c r="L62" s="157"/>
      <c r="M62" s="157"/>
      <c r="N62" s="157">
        <f>'将来負担比率（分子）の構造'!M$45</f>
        <v>2030</v>
      </c>
      <c r="O62" s="157"/>
      <c r="P62" s="157"/>
    </row>
    <row r="63" spans="1:16" x14ac:dyDescent="0.2">
      <c r="A63" s="157" t="s">
        <v>34</v>
      </c>
      <c r="B63" s="157">
        <f>'将来負担比率（分子）の構造'!I$44</f>
        <v>522</v>
      </c>
      <c r="C63" s="157"/>
      <c r="D63" s="157"/>
      <c r="E63" s="157">
        <f>'将来負担比率（分子）の構造'!J$44</f>
        <v>509</v>
      </c>
      <c r="F63" s="157"/>
      <c r="G63" s="157"/>
      <c r="H63" s="157">
        <f>'将来負担比率（分子）の構造'!K$44</f>
        <v>494</v>
      </c>
      <c r="I63" s="157"/>
      <c r="J63" s="157"/>
      <c r="K63" s="157">
        <f>'将来負担比率（分子）の構造'!L$44</f>
        <v>447</v>
      </c>
      <c r="L63" s="157"/>
      <c r="M63" s="157"/>
      <c r="N63" s="157">
        <f>'将来負担比率（分子）の構造'!M$44</f>
        <v>410</v>
      </c>
      <c r="O63" s="157"/>
      <c r="P63" s="157"/>
    </row>
    <row r="64" spans="1:16" x14ac:dyDescent="0.2">
      <c r="A64" s="157" t="s">
        <v>33</v>
      </c>
      <c r="B64" s="157">
        <f>'将来負担比率（分子）の構造'!I$43</f>
        <v>7413</v>
      </c>
      <c r="C64" s="157"/>
      <c r="D64" s="157"/>
      <c r="E64" s="157">
        <f>'将来負担比率（分子）の構造'!J$43</f>
        <v>7028</v>
      </c>
      <c r="F64" s="157"/>
      <c r="G64" s="157"/>
      <c r="H64" s="157">
        <f>'将来負担比率（分子）の構造'!K$43</f>
        <v>6773</v>
      </c>
      <c r="I64" s="157"/>
      <c r="J64" s="157"/>
      <c r="K64" s="157">
        <f>'将来負担比率（分子）の構造'!L$43</f>
        <v>6463</v>
      </c>
      <c r="L64" s="157"/>
      <c r="M64" s="157"/>
      <c r="N64" s="157">
        <f>'将来負担比率（分子）の構造'!M$43</f>
        <v>6250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12076</v>
      </c>
      <c r="C66" s="157"/>
      <c r="D66" s="157"/>
      <c r="E66" s="157">
        <f>'将来負担比率（分子）の構造'!J$41</f>
        <v>12031</v>
      </c>
      <c r="F66" s="157"/>
      <c r="G66" s="157"/>
      <c r="H66" s="157">
        <f>'将来負担比率（分子）の構造'!K$41</f>
        <v>12411</v>
      </c>
      <c r="I66" s="157"/>
      <c r="J66" s="157"/>
      <c r="K66" s="157">
        <f>'将来負担比率（分子）の構造'!L$41</f>
        <v>12133</v>
      </c>
      <c r="L66" s="157"/>
      <c r="M66" s="157"/>
      <c r="N66" s="157">
        <f>'将来負担比率（分子）の構造'!M$41</f>
        <v>11160</v>
      </c>
      <c r="O66" s="157"/>
      <c r="P66" s="157"/>
    </row>
    <row r="67" spans="1:16" x14ac:dyDescent="0.2">
      <c r="A67" s="157" t="s">
        <v>71</v>
      </c>
      <c r="B67" s="157" t="e">
        <f>NA()</f>
        <v>#N/A</v>
      </c>
      <c r="C67" s="157">
        <f>IF(ISNUMBER('将来負担比率（分子）の構造'!I$53), IF('将来負担比率（分子）の構造'!I$53 &lt; 0, 0, '将来負担比率（分子）の構造'!I$53), NA())</f>
        <v>357</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2610</v>
      </c>
      <c r="C72" s="161">
        <f>基金残高に係る経年分析!G55</f>
        <v>2567</v>
      </c>
      <c r="D72" s="161">
        <f>基金残高に係る経年分析!H55</f>
        <v>2649</v>
      </c>
    </row>
    <row r="73" spans="1:16" x14ac:dyDescent="0.2">
      <c r="A73" s="160" t="s">
        <v>74</v>
      </c>
      <c r="B73" s="161">
        <f>基金残高に係る経年分析!F56</f>
        <v>7</v>
      </c>
      <c r="C73" s="161">
        <f>基金残高に係る経年分析!G56</f>
        <v>107</v>
      </c>
      <c r="D73" s="161">
        <f>基金残高に係る経年分析!H56</f>
        <v>140</v>
      </c>
    </row>
    <row r="74" spans="1:16" x14ac:dyDescent="0.2">
      <c r="A74" s="160" t="s">
        <v>75</v>
      </c>
      <c r="B74" s="161">
        <f>基金残高に係る経年分析!F57</f>
        <v>7367</v>
      </c>
      <c r="C74" s="161">
        <f>基金残高に係る経年分析!G57</f>
        <v>7466</v>
      </c>
      <c r="D74" s="161">
        <f>基金残高に係る経年分析!H57</f>
        <v>6615</v>
      </c>
    </row>
  </sheetData>
  <sheetProtection algorithmName="SHA-512" hashValue="Ntsc0cxhxAQ03boGCzWWF4W2XlSI30KZpRAn4gYA+QGmEm4Z2gQkrojPJ3pQ1V3CSJsMh/Lyd2f9tDab9IWKOg==" saltValue="VgATZtI/pd1upueeHsVL8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3848124</v>
      </c>
      <c r="S5" s="664"/>
      <c r="T5" s="664"/>
      <c r="U5" s="664"/>
      <c r="V5" s="664"/>
      <c r="W5" s="664"/>
      <c r="X5" s="664"/>
      <c r="Y5" s="689"/>
      <c r="Z5" s="702">
        <v>19.3</v>
      </c>
      <c r="AA5" s="702"/>
      <c r="AB5" s="702"/>
      <c r="AC5" s="702"/>
      <c r="AD5" s="703">
        <v>3848124</v>
      </c>
      <c r="AE5" s="703"/>
      <c r="AF5" s="703"/>
      <c r="AG5" s="703"/>
      <c r="AH5" s="703"/>
      <c r="AI5" s="703"/>
      <c r="AJ5" s="703"/>
      <c r="AK5" s="703"/>
      <c r="AL5" s="690">
        <v>38.299999999999997</v>
      </c>
      <c r="AM5" s="672"/>
      <c r="AN5" s="672"/>
      <c r="AO5" s="691"/>
      <c r="AP5" s="666" t="s">
        <v>216</v>
      </c>
      <c r="AQ5" s="667"/>
      <c r="AR5" s="667"/>
      <c r="AS5" s="667"/>
      <c r="AT5" s="667"/>
      <c r="AU5" s="667"/>
      <c r="AV5" s="667"/>
      <c r="AW5" s="667"/>
      <c r="AX5" s="667"/>
      <c r="AY5" s="667"/>
      <c r="AZ5" s="667"/>
      <c r="BA5" s="667"/>
      <c r="BB5" s="667"/>
      <c r="BC5" s="667"/>
      <c r="BD5" s="667"/>
      <c r="BE5" s="667"/>
      <c r="BF5" s="668"/>
      <c r="BG5" s="608">
        <v>3821643</v>
      </c>
      <c r="BH5" s="609"/>
      <c r="BI5" s="609"/>
      <c r="BJ5" s="609"/>
      <c r="BK5" s="609"/>
      <c r="BL5" s="609"/>
      <c r="BM5" s="609"/>
      <c r="BN5" s="610"/>
      <c r="BO5" s="646">
        <v>99.3</v>
      </c>
      <c r="BP5" s="646"/>
      <c r="BQ5" s="646"/>
      <c r="BR5" s="646"/>
      <c r="BS5" s="647">
        <v>25710</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119246</v>
      </c>
      <c r="S6" s="609"/>
      <c r="T6" s="609"/>
      <c r="U6" s="609"/>
      <c r="V6" s="609"/>
      <c r="W6" s="609"/>
      <c r="X6" s="609"/>
      <c r="Y6" s="610"/>
      <c r="Z6" s="646">
        <v>0.6</v>
      </c>
      <c r="AA6" s="646"/>
      <c r="AB6" s="646"/>
      <c r="AC6" s="646"/>
      <c r="AD6" s="647">
        <v>119246</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3821643</v>
      </c>
      <c r="BH6" s="609"/>
      <c r="BI6" s="609"/>
      <c r="BJ6" s="609"/>
      <c r="BK6" s="609"/>
      <c r="BL6" s="609"/>
      <c r="BM6" s="609"/>
      <c r="BN6" s="610"/>
      <c r="BO6" s="646">
        <v>99.3</v>
      </c>
      <c r="BP6" s="646"/>
      <c r="BQ6" s="646"/>
      <c r="BR6" s="646"/>
      <c r="BS6" s="647">
        <v>25710</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150306</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150306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1729</v>
      </c>
      <c r="S7" s="609"/>
      <c r="T7" s="609"/>
      <c r="U7" s="609"/>
      <c r="V7" s="609"/>
      <c r="W7" s="609"/>
      <c r="X7" s="609"/>
      <c r="Y7" s="610"/>
      <c r="Z7" s="646">
        <v>0</v>
      </c>
      <c r="AA7" s="646"/>
      <c r="AB7" s="646"/>
      <c r="AC7" s="646"/>
      <c r="AD7" s="647">
        <v>1729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1668742</v>
      </c>
      <c r="BH7" s="609"/>
      <c r="BI7" s="609"/>
      <c r="BJ7" s="609"/>
      <c r="BK7" s="609"/>
      <c r="BL7" s="609"/>
      <c r="BM7" s="609"/>
      <c r="BN7" s="610"/>
      <c r="BO7" s="646">
        <v>43.4</v>
      </c>
      <c r="BP7" s="646"/>
      <c r="BQ7" s="646"/>
      <c r="BR7" s="646"/>
      <c r="BS7" s="647">
        <v>25710</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2676728</v>
      </c>
      <c r="CS7" s="609"/>
      <c r="CT7" s="609"/>
      <c r="CU7" s="609"/>
      <c r="CV7" s="609"/>
      <c r="CW7" s="609"/>
      <c r="CX7" s="609"/>
      <c r="CY7" s="610"/>
      <c r="CZ7" s="646">
        <v>14.1</v>
      </c>
      <c r="DA7" s="646"/>
      <c r="DB7" s="646"/>
      <c r="DC7" s="646"/>
      <c r="DD7" s="614">
        <v>73665</v>
      </c>
      <c r="DE7" s="609"/>
      <c r="DF7" s="609"/>
      <c r="DG7" s="609"/>
      <c r="DH7" s="609"/>
      <c r="DI7" s="609"/>
      <c r="DJ7" s="609"/>
      <c r="DK7" s="609"/>
      <c r="DL7" s="609"/>
      <c r="DM7" s="609"/>
      <c r="DN7" s="609"/>
      <c r="DO7" s="609"/>
      <c r="DP7" s="610"/>
      <c r="DQ7" s="614">
        <v>1446121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31470</v>
      </c>
      <c r="S8" s="609"/>
      <c r="T8" s="609"/>
      <c r="U8" s="609"/>
      <c r="V8" s="609"/>
      <c r="W8" s="609"/>
      <c r="X8" s="609"/>
      <c r="Y8" s="610"/>
      <c r="Z8" s="646">
        <v>0.2</v>
      </c>
      <c r="AA8" s="646"/>
      <c r="AB8" s="646"/>
      <c r="AC8" s="646"/>
      <c r="AD8" s="647">
        <v>31470</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48851</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4839705</v>
      </c>
      <c r="CS8" s="609"/>
      <c r="CT8" s="609"/>
      <c r="CU8" s="609"/>
      <c r="CV8" s="609"/>
      <c r="CW8" s="609"/>
      <c r="CX8" s="609"/>
      <c r="CY8" s="610"/>
      <c r="CZ8" s="646">
        <v>25.4</v>
      </c>
      <c r="DA8" s="646"/>
      <c r="DB8" s="646"/>
      <c r="DC8" s="646"/>
      <c r="DD8" s="614">
        <v>69520</v>
      </c>
      <c r="DE8" s="609"/>
      <c r="DF8" s="609"/>
      <c r="DG8" s="609"/>
      <c r="DH8" s="609"/>
      <c r="DI8" s="609"/>
      <c r="DJ8" s="609"/>
      <c r="DK8" s="609"/>
      <c r="DL8" s="609"/>
      <c r="DM8" s="609"/>
      <c r="DN8" s="609"/>
      <c r="DO8" s="609"/>
      <c r="DP8" s="610"/>
      <c r="DQ8" s="614">
        <v>2391191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43980</v>
      </c>
      <c r="S9" s="609"/>
      <c r="T9" s="609"/>
      <c r="U9" s="609"/>
      <c r="V9" s="609"/>
      <c r="W9" s="609"/>
      <c r="X9" s="609"/>
      <c r="Y9" s="610"/>
      <c r="Z9" s="646">
        <v>0.2</v>
      </c>
      <c r="AA9" s="646"/>
      <c r="AB9" s="646"/>
      <c r="AC9" s="646"/>
      <c r="AD9" s="647">
        <v>43980</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1309127</v>
      </c>
      <c r="BH9" s="609"/>
      <c r="BI9" s="609"/>
      <c r="BJ9" s="609"/>
      <c r="BK9" s="609"/>
      <c r="BL9" s="609"/>
      <c r="BM9" s="609"/>
      <c r="BN9" s="610"/>
      <c r="BO9" s="646">
        <v>34</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1924828</v>
      </c>
      <c r="CS9" s="609"/>
      <c r="CT9" s="609"/>
      <c r="CU9" s="609"/>
      <c r="CV9" s="609"/>
      <c r="CW9" s="609"/>
      <c r="CX9" s="609"/>
      <c r="CY9" s="610"/>
      <c r="CZ9" s="646">
        <v>10.1</v>
      </c>
      <c r="DA9" s="646"/>
      <c r="DB9" s="646"/>
      <c r="DC9" s="646"/>
      <c r="DD9" s="614">
        <v>21985</v>
      </c>
      <c r="DE9" s="609"/>
      <c r="DF9" s="609"/>
      <c r="DG9" s="609"/>
      <c r="DH9" s="609"/>
      <c r="DI9" s="609"/>
      <c r="DJ9" s="609"/>
      <c r="DK9" s="609"/>
      <c r="DL9" s="609"/>
      <c r="DM9" s="609"/>
      <c r="DN9" s="609"/>
      <c r="DO9" s="609"/>
      <c r="DP9" s="610"/>
      <c r="DQ9" s="614">
        <v>1741975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92107</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12639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12639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848089</v>
      </c>
      <c r="S11" s="609"/>
      <c r="T11" s="609"/>
      <c r="U11" s="609"/>
      <c r="V11" s="609"/>
      <c r="W11" s="609"/>
      <c r="X11" s="609"/>
      <c r="Y11" s="610"/>
      <c r="Z11" s="611">
        <v>4.3</v>
      </c>
      <c r="AA11" s="612"/>
      <c r="AB11" s="612"/>
      <c r="AC11" s="613"/>
      <c r="AD11" s="614">
        <v>848089</v>
      </c>
      <c r="AE11" s="609"/>
      <c r="AF11" s="609"/>
      <c r="AG11" s="609"/>
      <c r="AH11" s="609"/>
      <c r="AI11" s="609"/>
      <c r="AJ11" s="609"/>
      <c r="AK11" s="610"/>
      <c r="AL11" s="611">
        <v>8.4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218657</v>
      </c>
      <c r="BH11" s="609"/>
      <c r="BI11" s="609"/>
      <c r="BJ11" s="609"/>
      <c r="BK11" s="609"/>
      <c r="BL11" s="609"/>
      <c r="BM11" s="609"/>
      <c r="BN11" s="610"/>
      <c r="BO11" s="646">
        <v>5.7</v>
      </c>
      <c r="BP11" s="646"/>
      <c r="BQ11" s="646"/>
      <c r="BR11" s="646"/>
      <c r="BS11" s="647">
        <v>25710</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238239</v>
      </c>
      <c r="CS11" s="609"/>
      <c r="CT11" s="609"/>
      <c r="CU11" s="609"/>
      <c r="CV11" s="609"/>
      <c r="CW11" s="609"/>
      <c r="CX11" s="609"/>
      <c r="CY11" s="610"/>
      <c r="CZ11" s="646">
        <v>1.3</v>
      </c>
      <c r="DA11" s="646"/>
      <c r="DB11" s="646"/>
      <c r="DC11" s="646"/>
      <c r="DD11" s="614">
        <v>55529</v>
      </c>
      <c r="DE11" s="609"/>
      <c r="DF11" s="609"/>
      <c r="DG11" s="609"/>
      <c r="DH11" s="609"/>
      <c r="DI11" s="609"/>
      <c r="DJ11" s="609"/>
      <c r="DK11" s="609"/>
      <c r="DL11" s="609"/>
      <c r="DM11" s="609"/>
      <c r="DN11" s="609"/>
      <c r="DO11" s="609"/>
      <c r="DP11" s="610"/>
      <c r="DQ11" s="614">
        <v>160412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79711</v>
      </c>
      <c r="S12" s="609"/>
      <c r="T12" s="609"/>
      <c r="U12" s="609"/>
      <c r="V12" s="609"/>
      <c r="W12" s="609"/>
      <c r="X12" s="609"/>
      <c r="Y12" s="610"/>
      <c r="Z12" s="646">
        <v>0.4</v>
      </c>
      <c r="AA12" s="646"/>
      <c r="AB12" s="646"/>
      <c r="AC12" s="646"/>
      <c r="AD12" s="647">
        <v>79711</v>
      </c>
      <c r="AE12" s="647"/>
      <c r="AF12" s="647"/>
      <c r="AG12" s="647"/>
      <c r="AH12" s="647"/>
      <c r="AI12" s="647"/>
      <c r="AJ12" s="647"/>
      <c r="AK12" s="647"/>
      <c r="AL12" s="611">
        <v>0.8</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1797346</v>
      </c>
      <c r="BH12" s="609"/>
      <c r="BI12" s="609"/>
      <c r="BJ12" s="609"/>
      <c r="BK12" s="609"/>
      <c r="BL12" s="609"/>
      <c r="BM12" s="609"/>
      <c r="BN12" s="610"/>
      <c r="BO12" s="646">
        <v>46.7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456574</v>
      </c>
      <c r="CS12" s="609"/>
      <c r="CT12" s="609"/>
      <c r="CU12" s="609"/>
      <c r="CV12" s="609"/>
      <c r="CW12" s="609"/>
      <c r="CX12" s="609"/>
      <c r="CY12" s="610"/>
      <c r="CZ12" s="646">
        <v>2.4</v>
      </c>
      <c r="DA12" s="646"/>
      <c r="DB12" s="646"/>
      <c r="DC12" s="646"/>
      <c r="DD12" s="614">
        <v>1893</v>
      </c>
      <c r="DE12" s="609"/>
      <c r="DF12" s="609"/>
      <c r="DG12" s="609"/>
      <c r="DH12" s="609"/>
      <c r="DI12" s="609"/>
      <c r="DJ12" s="609"/>
      <c r="DK12" s="609"/>
      <c r="DL12" s="609"/>
      <c r="DM12" s="609"/>
      <c r="DN12" s="609"/>
      <c r="DO12" s="609"/>
      <c r="DP12" s="610"/>
      <c r="DQ12" s="614">
        <v>345166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1777487</v>
      </c>
      <c r="BH13" s="609"/>
      <c r="BI13" s="609"/>
      <c r="BJ13" s="609"/>
      <c r="BK13" s="609"/>
      <c r="BL13" s="609"/>
      <c r="BM13" s="609"/>
      <c r="BN13" s="610"/>
      <c r="BO13" s="646">
        <v>46.2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1902004</v>
      </c>
      <c r="CS13" s="609"/>
      <c r="CT13" s="609"/>
      <c r="CU13" s="609"/>
      <c r="CV13" s="609"/>
      <c r="CW13" s="609"/>
      <c r="CX13" s="609"/>
      <c r="CY13" s="610"/>
      <c r="CZ13" s="646">
        <v>10</v>
      </c>
      <c r="DA13" s="646"/>
      <c r="DB13" s="646"/>
      <c r="DC13" s="646"/>
      <c r="DD13" s="614">
        <v>1009746</v>
      </c>
      <c r="DE13" s="609"/>
      <c r="DF13" s="609"/>
      <c r="DG13" s="609"/>
      <c r="DH13" s="609"/>
      <c r="DI13" s="609"/>
      <c r="DJ13" s="609"/>
      <c r="DK13" s="609"/>
      <c r="DL13" s="609"/>
      <c r="DM13" s="609"/>
      <c r="DN13" s="609"/>
      <c r="DO13" s="609"/>
      <c r="DP13" s="610"/>
      <c r="DQ13" s="614">
        <v>680638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113388</v>
      </c>
      <c r="BH14" s="609"/>
      <c r="BI14" s="609"/>
      <c r="BJ14" s="609"/>
      <c r="BK14" s="609"/>
      <c r="BL14" s="609"/>
      <c r="BM14" s="609"/>
      <c r="BN14" s="610"/>
      <c r="BO14" s="646">
        <v>2.9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574013</v>
      </c>
      <c r="CS14" s="609"/>
      <c r="CT14" s="609"/>
      <c r="CU14" s="609"/>
      <c r="CV14" s="609"/>
      <c r="CW14" s="609"/>
      <c r="CX14" s="609"/>
      <c r="CY14" s="610"/>
      <c r="CZ14" s="646">
        <v>3</v>
      </c>
      <c r="DA14" s="646"/>
      <c r="DB14" s="646"/>
      <c r="DC14" s="646"/>
      <c r="DD14" s="614">
        <v>2168</v>
      </c>
      <c r="DE14" s="609"/>
      <c r="DF14" s="609"/>
      <c r="DG14" s="609"/>
      <c r="DH14" s="609"/>
      <c r="DI14" s="609"/>
      <c r="DJ14" s="609"/>
      <c r="DK14" s="609"/>
      <c r="DL14" s="609"/>
      <c r="DM14" s="609"/>
      <c r="DN14" s="609"/>
      <c r="DO14" s="609"/>
      <c r="DP14" s="610"/>
      <c r="DQ14" s="614">
        <v>451300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13986</v>
      </c>
      <c r="S15" s="609"/>
      <c r="T15" s="609"/>
      <c r="U15" s="609"/>
      <c r="V15" s="609"/>
      <c r="W15" s="609"/>
      <c r="X15" s="609"/>
      <c r="Y15" s="610"/>
      <c r="Z15" s="646">
        <v>0.1</v>
      </c>
      <c r="AA15" s="646"/>
      <c r="AB15" s="646"/>
      <c r="AC15" s="646"/>
      <c r="AD15" s="647">
        <v>13986</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242167</v>
      </c>
      <c r="BH15" s="609"/>
      <c r="BI15" s="609"/>
      <c r="BJ15" s="609"/>
      <c r="BK15" s="609"/>
      <c r="BL15" s="609"/>
      <c r="BM15" s="609"/>
      <c r="BN15" s="610"/>
      <c r="BO15" s="646">
        <v>6.3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4134663</v>
      </c>
      <c r="CS15" s="609"/>
      <c r="CT15" s="609"/>
      <c r="CU15" s="609"/>
      <c r="CV15" s="609"/>
      <c r="CW15" s="609"/>
      <c r="CX15" s="609"/>
      <c r="CY15" s="610"/>
      <c r="CZ15" s="646">
        <v>21.7</v>
      </c>
      <c r="DA15" s="646"/>
      <c r="DB15" s="646"/>
      <c r="DC15" s="646"/>
      <c r="DD15" s="614">
        <v>1149795</v>
      </c>
      <c r="DE15" s="609"/>
      <c r="DF15" s="609"/>
      <c r="DG15" s="609"/>
      <c r="DH15" s="609"/>
      <c r="DI15" s="609"/>
      <c r="DJ15" s="609"/>
      <c r="DK15" s="609"/>
      <c r="DL15" s="609"/>
      <c r="DM15" s="609"/>
      <c r="DN15" s="609"/>
      <c r="DO15" s="609"/>
      <c r="DP15" s="610"/>
      <c r="DQ15" s="614">
        <v>2782270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86008</v>
      </c>
      <c r="S16" s="609"/>
      <c r="T16" s="609"/>
      <c r="U16" s="609"/>
      <c r="V16" s="609"/>
      <c r="W16" s="609"/>
      <c r="X16" s="609"/>
      <c r="Y16" s="610"/>
      <c r="Z16" s="646">
        <v>0.4</v>
      </c>
      <c r="AA16" s="646"/>
      <c r="AB16" s="646"/>
      <c r="AC16" s="646"/>
      <c r="AD16" s="647">
        <v>86008</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157547</v>
      </c>
      <c r="S17" s="609"/>
      <c r="T17" s="609"/>
      <c r="U17" s="609"/>
      <c r="V17" s="609"/>
      <c r="W17" s="609"/>
      <c r="X17" s="609"/>
      <c r="Y17" s="610"/>
      <c r="Z17" s="646">
        <v>0.8</v>
      </c>
      <c r="AA17" s="646"/>
      <c r="AB17" s="646"/>
      <c r="AC17" s="646"/>
      <c r="AD17" s="647">
        <v>157547</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2120623</v>
      </c>
      <c r="CS17" s="609"/>
      <c r="CT17" s="609"/>
      <c r="CU17" s="609"/>
      <c r="CV17" s="609"/>
      <c r="CW17" s="609"/>
      <c r="CX17" s="609"/>
      <c r="CY17" s="610"/>
      <c r="CZ17" s="646">
        <v>11.1</v>
      </c>
      <c r="DA17" s="646"/>
      <c r="DB17" s="646"/>
      <c r="DC17" s="646"/>
      <c r="DD17" s="614" t="s">
        <v>122</v>
      </c>
      <c r="DE17" s="609"/>
      <c r="DF17" s="609"/>
      <c r="DG17" s="609"/>
      <c r="DH17" s="609"/>
      <c r="DI17" s="609"/>
      <c r="DJ17" s="609"/>
      <c r="DK17" s="609"/>
      <c r="DL17" s="609"/>
      <c r="DM17" s="609"/>
      <c r="DN17" s="609"/>
      <c r="DO17" s="609"/>
      <c r="DP17" s="610"/>
      <c r="DQ17" s="614">
        <v>2074908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23505</v>
      </c>
      <c r="S18" s="609"/>
      <c r="T18" s="609"/>
      <c r="U18" s="609"/>
      <c r="V18" s="609"/>
      <c r="W18" s="609"/>
      <c r="X18" s="609"/>
      <c r="Y18" s="610"/>
      <c r="Z18" s="646">
        <v>0.1</v>
      </c>
      <c r="AA18" s="646"/>
      <c r="AB18" s="646"/>
      <c r="AC18" s="646"/>
      <c r="AD18" s="647">
        <v>23505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124381</v>
      </c>
      <c r="S19" s="609"/>
      <c r="T19" s="609"/>
      <c r="U19" s="609"/>
      <c r="V19" s="609"/>
      <c r="W19" s="609"/>
      <c r="X19" s="609"/>
      <c r="Y19" s="610"/>
      <c r="Z19" s="646">
        <v>0.6</v>
      </c>
      <c r="AA19" s="646"/>
      <c r="AB19" s="646"/>
      <c r="AC19" s="646"/>
      <c r="AD19" s="647">
        <v>124381</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26481</v>
      </c>
      <c r="BH19" s="609"/>
      <c r="BI19" s="609"/>
      <c r="BJ19" s="609"/>
      <c r="BK19" s="609"/>
      <c r="BL19" s="609"/>
      <c r="BM19" s="609"/>
      <c r="BN19" s="610"/>
      <c r="BO19" s="646">
        <v>0.7</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9661</v>
      </c>
      <c r="S20" s="609"/>
      <c r="T20" s="609"/>
      <c r="U20" s="609"/>
      <c r="V20" s="609"/>
      <c r="W20" s="609"/>
      <c r="X20" s="609"/>
      <c r="Y20" s="610"/>
      <c r="Z20" s="646">
        <v>0</v>
      </c>
      <c r="AA20" s="646"/>
      <c r="AB20" s="646"/>
      <c r="AC20" s="646"/>
      <c r="AD20" s="647">
        <v>9661</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26481</v>
      </c>
      <c r="BH20" s="609"/>
      <c r="BI20" s="609"/>
      <c r="BJ20" s="609"/>
      <c r="BK20" s="609"/>
      <c r="BL20" s="609"/>
      <c r="BM20" s="609"/>
      <c r="BN20" s="610"/>
      <c r="BO20" s="646">
        <v>0.7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19030322</v>
      </c>
      <c r="CS20" s="609"/>
      <c r="CT20" s="609"/>
      <c r="CU20" s="609"/>
      <c r="CV20" s="609"/>
      <c r="CW20" s="609"/>
      <c r="CX20" s="609"/>
      <c r="CY20" s="610"/>
      <c r="CZ20" s="646">
        <v>100</v>
      </c>
      <c r="DA20" s="646"/>
      <c r="DB20" s="646"/>
      <c r="DC20" s="646"/>
      <c r="DD20" s="614">
        <v>2384301</v>
      </c>
      <c r="DE20" s="609"/>
      <c r="DF20" s="609"/>
      <c r="DG20" s="609"/>
      <c r="DH20" s="609"/>
      <c r="DI20" s="609"/>
      <c r="DJ20" s="609"/>
      <c r="DK20" s="609"/>
      <c r="DL20" s="609"/>
      <c r="DM20" s="609"/>
      <c r="DN20" s="609"/>
      <c r="DO20" s="609"/>
      <c r="DP20" s="610"/>
      <c r="DQ20" s="614">
        <v>12236926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5457342</v>
      </c>
      <c r="S21" s="609"/>
      <c r="T21" s="609"/>
      <c r="U21" s="609"/>
      <c r="V21" s="609"/>
      <c r="W21" s="609"/>
      <c r="X21" s="609"/>
      <c r="Y21" s="610"/>
      <c r="Z21" s="646">
        <v>27.4</v>
      </c>
      <c r="AA21" s="646"/>
      <c r="AB21" s="646"/>
      <c r="AC21" s="646"/>
      <c r="AD21" s="647">
        <v>4815039</v>
      </c>
      <c r="AE21" s="647"/>
      <c r="AF21" s="647"/>
      <c r="AG21" s="647"/>
      <c r="AH21" s="647"/>
      <c r="AI21" s="647"/>
      <c r="AJ21" s="647"/>
      <c r="AK21" s="647"/>
      <c r="AL21" s="611">
        <v>47.9</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26481</v>
      </c>
      <c r="BH21" s="609"/>
      <c r="BI21" s="609"/>
      <c r="BJ21" s="609"/>
      <c r="BK21" s="609"/>
      <c r="BL21" s="609"/>
      <c r="BM21" s="609"/>
      <c r="BN21" s="610"/>
      <c r="BO21" s="646">
        <v>0.7</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4815039</v>
      </c>
      <c r="S22" s="609"/>
      <c r="T22" s="609"/>
      <c r="U22" s="609"/>
      <c r="V22" s="609"/>
      <c r="W22" s="609"/>
      <c r="X22" s="609"/>
      <c r="Y22" s="610"/>
      <c r="Z22" s="646">
        <v>24.2</v>
      </c>
      <c r="AA22" s="646"/>
      <c r="AB22" s="646"/>
      <c r="AC22" s="646"/>
      <c r="AD22" s="647">
        <v>4815039</v>
      </c>
      <c r="AE22" s="647"/>
      <c r="AF22" s="647"/>
      <c r="AG22" s="647"/>
      <c r="AH22" s="647"/>
      <c r="AI22" s="647"/>
      <c r="AJ22" s="647"/>
      <c r="AK22" s="647"/>
      <c r="AL22" s="611">
        <v>47.9</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642303</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7901316</v>
      </c>
      <c r="CS24" s="664"/>
      <c r="CT24" s="664"/>
      <c r="CU24" s="664"/>
      <c r="CV24" s="664"/>
      <c r="CW24" s="664"/>
      <c r="CX24" s="664"/>
      <c r="CY24" s="689"/>
      <c r="CZ24" s="690">
        <v>41.5</v>
      </c>
      <c r="DA24" s="672"/>
      <c r="DB24" s="672"/>
      <c r="DC24" s="692"/>
      <c r="DD24" s="688">
        <v>5523166</v>
      </c>
      <c r="DE24" s="664"/>
      <c r="DF24" s="664"/>
      <c r="DG24" s="664"/>
      <c r="DH24" s="664"/>
      <c r="DI24" s="664"/>
      <c r="DJ24" s="664"/>
      <c r="DK24" s="689"/>
      <c r="DL24" s="688">
        <v>4242420</v>
      </c>
      <c r="DM24" s="664"/>
      <c r="DN24" s="664"/>
      <c r="DO24" s="664"/>
      <c r="DP24" s="664"/>
      <c r="DQ24" s="664"/>
      <c r="DR24" s="664"/>
      <c r="DS24" s="664"/>
      <c r="DT24" s="664"/>
      <c r="DU24" s="664"/>
      <c r="DV24" s="689"/>
      <c r="DW24" s="690">
        <v>42.1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10687232</v>
      </c>
      <c r="S25" s="609"/>
      <c r="T25" s="609"/>
      <c r="U25" s="609"/>
      <c r="V25" s="609"/>
      <c r="W25" s="609"/>
      <c r="X25" s="609"/>
      <c r="Y25" s="610"/>
      <c r="Z25" s="646">
        <v>53.6</v>
      </c>
      <c r="AA25" s="646"/>
      <c r="AB25" s="646"/>
      <c r="AC25" s="646"/>
      <c r="AD25" s="647">
        <v>10044929</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2644153</v>
      </c>
      <c r="CS25" s="621"/>
      <c r="CT25" s="621"/>
      <c r="CU25" s="621"/>
      <c r="CV25" s="621"/>
      <c r="CW25" s="621"/>
      <c r="CX25" s="621"/>
      <c r="CY25" s="622"/>
      <c r="CZ25" s="611">
        <v>13.9</v>
      </c>
      <c r="DA25" s="623"/>
      <c r="DB25" s="623"/>
      <c r="DC25" s="624"/>
      <c r="DD25" s="614">
        <v>2373836</v>
      </c>
      <c r="DE25" s="621"/>
      <c r="DF25" s="621"/>
      <c r="DG25" s="621"/>
      <c r="DH25" s="621"/>
      <c r="DI25" s="621"/>
      <c r="DJ25" s="621"/>
      <c r="DK25" s="622"/>
      <c r="DL25" s="614">
        <v>2365353</v>
      </c>
      <c r="DM25" s="621"/>
      <c r="DN25" s="621"/>
      <c r="DO25" s="621"/>
      <c r="DP25" s="621"/>
      <c r="DQ25" s="621"/>
      <c r="DR25" s="621"/>
      <c r="DS25" s="621"/>
      <c r="DT25" s="621"/>
      <c r="DU25" s="621"/>
      <c r="DV25" s="622"/>
      <c r="DW25" s="611">
        <v>23.5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2361</v>
      </c>
      <c r="S26" s="609"/>
      <c r="T26" s="609"/>
      <c r="U26" s="609"/>
      <c r="V26" s="609"/>
      <c r="W26" s="609"/>
      <c r="X26" s="609"/>
      <c r="Y26" s="610"/>
      <c r="Z26" s="646">
        <v>0</v>
      </c>
      <c r="AA26" s="646"/>
      <c r="AB26" s="646"/>
      <c r="AC26" s="646"/>
      <c r="AD26" s="647">
        <v>2361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1404802</v>
      </c>
      <c r="CS26" s="609"/>
      <c r="CT26" s="609"/>
      <c r="CU26" s="609"/>
      <c r="CV26" s="609"/>
      <c r="CW26" s="609"/>
      <c r="CX26" s="609"/>
      <c r="CY26" s="610"/>
      <c r="CZ26" s="611">
        <v>7.4</v>
      </c>
      <c r="DA26" s="623"/>
      <c r="DB26" s="623"/>
      <c r="DC26" s="624"/>
      <c r="DD26" s="614">
        <v>1245099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191820</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3848124</v>
      </c>
      <c r="BH27" s="609"/>
      <c r="BI27" s="609"/>
      <c r="BJ27" s="609"/>
      <c r="BK27" s="609"/>
      <c r="BL27" s="609"/>
      <c r="BM27" s="609"/>
      <c r="BN27" s="610"/>
      <c r="BO27" s="646">
        <v>100</v>
      </c>
      <c r="BP27" s="646"/>
      <c r="BQ27" s="646"/>
      <c r="BR27" s="646"/>
      <c r="BS27" s="647">
        <v>25710</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3136540</v>
      </c>
      <c r="CS27" s="621"/>
      <c r="CT27" s="621"/>
      <c r="CU27" s="621"/>
      <c r="CV27" s="621"/>
      <c r="CW27" s="621"/>
      <c r="CX27" s="621"/>
      <c r="CY27" s="622"/>
      <c r="CZ27" s="611">
        <v>16.5</v>
      </c>
      <c r="DA27" s="623"/>
      <c r="DB27" s="623"/>
      <c r="DC27" s="624"/>
      <c r="DD27" s="614">
        <v>1074422</v>
      </c>
      <c r="DE27" s="621"/>
      <c r="DF27" s="621"/>
      <c r="DG27" s="621"/>
      <c r="DH27" s="621"/>
      <c r="DI27" s="621"/>
      <c r="DJ27" s="621"/>
      <c r="DK27" s="622"/>
      <c r="DL27" s="614">
        <v>667509</v>
      </c>
      <c r="DM27" s="621"/>
      <c r="DN27" s="621"/>
      <c r="DO27" s="621"/>
      <c r="DP27" s="621"/>
      <c r="DQ27" s="621"/>
      <c r="DR27" s="621"/>
      <c r="DS27" s="621"/>
      <c r="DT27" s="621"/>
      <c r="DU27" s="621"/>
      <c r="DV27" s="622"/>
      <c r="DW27" s="611">
        <v>6.6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219008</v>
      </c>
      <c r="S28" s="609"/>
      <c r="T28" s="609"/>
      <c r="U28" s="609"/>
      <c r="V28" s="609"/>
      <c r="W28" s="609"/>
      <c r="X28" s="609"/>
      <c r="Y28" s="610"/>
      <c r="Z28" s="646">
        <v>1.1000000000000001</v>
      </c>
      <c r="AA28" s="646"/>
      <c r="AB28" s="646"/>
      <c r="AC28" s="646"/>
      <c r="AD28" s="647">
        <v>6131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2120623</v>
      </c>
      <c r="CS28" s="609"/>
      <c r="CT28" s="609"/>
      <c r="CU28" s="609"/>
      <c r="CV28" s="609"/>
      <c r="CW28" s="609"/>
      <c r="CX28" s="609"/>
      <c r="CY28" s="610"/>
      <c r="CZ28" s="611">
        <v>11.1</v>
      </c>
      <c r="DA28" s="623"/>
      <c r="DB28" s="623"/>
      <c r="DC28" s="624"/>
      <c r="DD28" s="614">
        <v>2074908</v>
      </c>
      <c r="DE28" s="609"/>
      <c r="DF28" s="609"/>
      <c r="DG28" s="609"/>
      <c r="DH28" s="609"/>
      <c r="DI28" s="609"/>
      <c r="DJ28" s="609"/>
      <c r="DK28" s="610"/>
      <c r="DL28" s="614">
        <v>1209558</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14388</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2120623</v>
      </c>
      <c r="CS29" s="621"/>
      <c r="CT29" s="621"/>
      <c r="CU29" s="621"/>
      <c r="CV29" s="621"/>
      <c r="CW29" s="621"/>
      <c r="CX29" s="621"/>
      <c r="CY29" s="622"/>
      <c r="CZ29" s="611">
        <v>11.1</v>
      </c>
      <c r="DA29" s="623"/>
      <c r="DB29" s="623"/>
      <c r="DC29" s="624"/>
      <c r="DD29" s="614">
        <v>2074908</v>
      </c>
      <c r="DE29" s="621"/>
      <c r="DF29" s="621"/>
      <c r="DG29" s="621"/>
      <c r="DH29" s="621"/>
      <c r="DI29" s="621"/>
      <c r="DJ29" s="621"/>
      <c r="DK29" s="622"/>
      <c r="DL29" s="614">
        <v>1209558</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2946419</v>
      </c>
      <c r="S30" s="609"/>
      <c r="T30" s="609"/>
      <c r="U30" s="609"/>
      <c r="V30" s="609"/>
      <c r="W30" s="609"/>
      <c r="X30" s="609"/>
      <c r="Y30" s="610"/>
      <c r="Z30" s="646">
        <v>14.8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2075528</v>
      </c>
      <c r="CS30" s="609"/>
      <c r="CT30" s="609"/>
      <c r="CU30" s="609"/>
      <c r="CV30" s="609"/>
      <c r="CW30" s="609"/>
      <c r="CX30" s="609"/>
      <c r="CY30" s="610"/>
      <c r="CZ30" s="611">
        <v>10.9</v>
      </c>
      <c r="DA30" s="623"/>
      <c r="DB30" s="623"/>
      <c r="DC30" s="624"/>
      <c r="DD30" s="614">
        <v>2031808</v>
      </c>
      <c r="DE30" s="609"/>
      <c r="DF30" s="609"/>
      <c r="DG30" s="609"/>
      <c r="DH30" s="609"/>
      <c r="DI30" s="609"/>
      <c r="DJ30" s="609"/>
      <c r="DK30" s="610"/>
      <c r="DL30" s="614">
        <v>1166458</v>
      </c>
      <c r="DM30" s="609"/>
      <c r="DN30" s="609"/>
      <c r="DO30" s="609"/>
      <c r="DP30" s="609"/>
      <c r="DQ30" s="609"/>
      <c r="DR30" s="609"/>
      <c r="DS30" s="609"/>
      <c r="DT30" s="609"/>
      <c r="DU30" s="609"/>
      <c r="DV30" s="610"/>
      <c r="DW30" s="611">
        <v>11.6</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97.7</v>
      </c>
      <c r="BN31" s="671"/>
      <c r="BO31" s="671"/>
      <c r="BP31" s="671"/>
      <c r="BQ31" s="673"/>
      <c r="BR31" s="670">
        <v>99.4</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45095</v>
      </c>
      <c r="CS31" s="621"/>
      <c r="CT31" s="621"/>
      <c r="CU31" s="621"/>
      <c r="CV31" s="621"/>
      <c r="CW31" s="621"/>
      <c r="CX31" s="621"/>
      <c r="CY31" s="622"/>
      <c r="CZ31" s="611">
        <v>0.2</v>
      </c>
      <c r="DA31" s="623"/>
      <c r="DB31" s="623"/>
      <c r="DC31" s="624"/>
      <c r="DD31" s="614">
        <v>43100</v>
      </c>
      <c r="DE31" s="621"/>
      <c r="DF31" s="621"/>
      <c r="DG31" s="621"/>
      <c r="DH31" s="621"/>
      <c r="DI31" s="621"/>
      <c r="DJ31" s="621"/>
      <c r="DK31" s="622"/>
      <c r="DL31" s="614">
        <v>43100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902233</v>
      </c>
      <c r="S32" s="609"/>
      <c r="T32" s="609"/>
      <c r="U32" s="609"/>
      <c r="V32" s="609"/>
      <c r="W32" s="609"/>
      <c r="X32" s="609"/>
      <c r="Y32" s="610"/>
      <c r="Z32" s="646">
        <v>4.5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98.3</v>
      </c>
      <c r="BN32" s="621"/>
      <c r="BO32" s="621"/>
      <c r="BP32" s="621"/>
      <c r="BQ32" s="644"/>
      <c r="BR32" s="679">
        <v>99.5</v>
      </c>
      <c r="BS32" s="621"/>
      <c r="BT32" s="621"/>
      <c r="BU32" s="621"/>
      <c r="BV32" s="621"/>
      <c r="BW32" s="621"/>
      <c r="BX32" s="612">
        <v>98.6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98005</v>
      </c>
      <c r="S33" s="609"/>
      <c r="T33" s="609"/>
      <c r="U33" s="609"/>
      <c r="V33" s="609"/>
      <c r="W33" s="609"/>
      <c r="X33" s="609"/>
      <c r="Y33" s="610"/>
      <c r="Z33" s="646">
        <v>0.5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99.2</v>
      </c>
      <c r="BH33" s="593"/>
      <c r="BI33" s="593"/>
      <c r="BJ33" s="593"/>
      <c r="BK33" s="593"/>
      <c r="BL33" s="593"/>
      <c r="BM33" s="639">
        <v>96.7</v>
      </c>
      <c r="BN33" s="593"/>
      <c r="BO33" s="593"/>
      <c r="BP33" s="593"/>
      <c r="BQ33" s="656"/>
      <c r="BR33" s="669">
        <v>99.2</v>
      </c>
      <c r="BS33" s="593"/>
      <c r="BT33" s="593"/>
      <c r="BU33" s="593"/>
      <c r="BV33" s="593"/>
      <c r="BW33" s="593"/>
      <c r="BX33" s="639">
        <v>96.4</v>
      </c>
      <c r="BY33" s="593"/>
      <c r="BZ33" s="593"/>
      <c r="CA33" s="593"/>
      <c r="CB33" s="656"/>
      <c r="CD33" s="605" t="s">
        <v>307</v>
      </c>
      <c r="CE33" s="606"/>
      <c r="CF33" s="606"/>
      <c r="CG33" s="606"/>
      <c r="CH33" s="606"/>
      <c r="CI33" s="606"/>
      <c r="CJ33" s="606"/>
      <c r="CK33" s="606"/>
      <c r="CL33" s="606"/>
      <c r="CM33" s="606"/>
      <c r="CN33" s="606"/>
      <c r="CO33" s="606"/>
      <c r="CP33" s="606"/>
      <c r="CQ33" s="607"/>
      <c r="CR33" s="608">
        <v>8744705</v>
      </c>
      <c r="CS33" s="621"/>
      <c r="CT33" s="621"/>
      <c r="CU33" s="621"/>
      <c r="CV33" s="621"/>
      <c r="CW33" s="621"/>
      <c r="CX33" s="621"/>
      <c r="CY33" s="622"/>
      <c r="CZ33" s="611">
        <v>46</v>
      </c>
      <c r="DA33" s="623"/>
      <c r="DB33" s="623"/>
      <c r="DC33" s="624"/>
      <c r="DD33" s="614">
        <v>6523670</v>
      </c>
      <c r="DE33" s="621"/>
      <c r="DF33" s="621"/>
      <c r="DG33" s="621"/>
      <c r="DH33" s="621"/>
      <c r="DI33" s="621"/>
      <c r="DJ33" s="621"/>
      <c r="DK33" s="622"/>
      <c r="DL33" s="614">
        <v>5291219</v>
      </c>
      <c r="DM33" s="621"/>
      <c r="DN33" s="621"/>
      <c r="DO33" s="621"/>
      <c r="DP33" s="621"/>
      <c r="DQ33" s="621"/>
      <c r="DR33" s="621"/>
      <c r="DS33" s="621"/>
      <c r="DT33" s="621"/>
      <c r="DU33" s="621"/>
      <c r="DV33" s="622"/>
      <c r="DW33" s="611">
        <v>52.5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904780</v>
      </c>
      <c r="S34" s="609"/>
      <c r="T34" s="609"/>
      <c r="U34" s="609"/>
      <c r="V34" s="609"/>
      <c r="W34" s="609"/>
      <c r="X34" s="609"/>
      <c r="Y34" s="610"/>
      <c r="Z34" s="646">
        <v>4.5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2721805</v>
      </c>
      <c r="CS34" s="609"/>
      <c r="CT34" s="609"/>
      <c r="CU34" s="609"/>
      <c r="CV34" s="609"/>
      <c r="CW34" s="609"/>
      <c r="CX34" s="609"/>
      <c r="CY34" s="610"/>
      <c r="CZ34" s="611">
        <v>14.3</v>
      </c>
      <c r="DA34" s="623"/>
      <c r="DB34" s="623"/>
      <c r="DC34" s="624"/>
      <c r="DD34" s="614">
        <v>1728718</v>
      </c>
      <c r="DE34" s="609"/>
      <c r="DF34" s="609"/>
      <c r="DG34" s="609"/>
      <c r="DH34" s="609"/>
      <c r="DI34" s="609"/>
      <c r="DJ34" s="609"/>
      <c r="DK34" s="610"/>
      <c r="DL34" s="614">
        <v>1415829</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2086832</v>
      </c>
      <c r="S35" s="609"/>
      <c r="T35" s="609"/>
      <c r="U35" s="609"/>
      <c r="V35" s="609"/>
      <c r="W35" s="609"/>
      <c r="X35" s="609"/>
      <c r="Y35" s="610"/>
      <c r="Z35" s="646">
        <v>10.5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159900</v>
      </c>
      <c r="CS35" s="621"/>
      <c r="CT35" s="621"/>
      <c r="CU35" s="621"/>
      <c r="CV35" s="621"/>
      <c r="CW35" s="621"/>
      <c r="CX35" s="621"/>
      <c r="CY35" s="622"/>
      <c r="CZ35" s="611">
        <v>0.8</v>
      </c>
      <c r="DA35" s="623"/>
      <c r="DB35" s="623"/>
      <c r="DC35" s="624"/>
      <c r="DD35" s="614">
        <v>74977</v>
      </c>
      <c r="DE35" s="621"/>
      <c r="DF35" s="621"/>
      <c r="DG35" s="621"/>
      <c r="DH35" s="621"/>
      <c r="DI35" s="621"/>
      <c r="DJ35" s="621"/>
      <c r="DK35" s="622"/>
      <c r="DL35" s="614">
        <v>55593</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630074</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2461349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4247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3824925</v>
      </c>
      <c r="CS36" s="609"/>
      <c r="CT36" s="609"/>
      <c r="CU36" s="609"/>
      <c r="CV36" s="609"/>
      <c r="CW36" s="609"/>
      <c r="CX36" s="609"/>
      <c r="CY36" s="610"/>
      <c r="CZ36" s="611">
        <v>20.100000000000001</v>
      </c>
      <c r="DA36" s="623"/>
      <c r="DB36" s="623"/>
      <c r="DC36" s="624"/>
      <c r="DD36" s="614">
        <v>3404150</v>
      </c>
      <c r="DE36" s="609"/>
      <c r="DF36" s="609"/>
      <c r="DG36" s="609"/>
      <c r="DH36" s="609"/>
      <c r="DI36" s="609"/>
      <c r="DJ36" s="609"/>
      <c r="DK36" s="610"/>
      <c r="DL36" s="614">
        <v>2979092</v>
      </c>
      <c r="DM36" s="609"/>
      <c r="DN36" s="609"/>
      <c r="DO36" s="609"/>
      <c r="DP36" s="609"/>
      <c r="DQ36" s="609"/>
      <c r="DR36" s="609"/>
      <c r="DS36" s="609"/>
      <c r="DT36" s="609"/>
      <c r="DU36" s="609"/>
      <c r="DV36" s="610"/>
      <c r="DW36" s="611">
        <v>29.5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139189</v>
      </c>
      <c r="S37" s="609"/>
      <c r="T37" s="609"/>
      <c r="U37" s="609"/>
      <c r="V37" s="609"/>
      <c r="W37" s="609"/>
      <c r="X37" s="609"/>
      <c r="Y37" s="610"/>
      <c r="Z37" s="646">
        <v>0.7</v>
      </c>
      <c r="AA37" s="646"/>
      <c r="AB37" s="646"/>
      <c r="AC37" s="646"/>
      <c r="AD37" s="647">
        <v>1791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811010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4247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459986</v>
      </c>
      <c r="CS37" s="621"/>
      <c r="CT37" s="621"/>
      <c r="CU37" s="621"/>
      <c r="CV37" s="621"/>
      <c r="CW37" s="621"/>
      <c r="CX37" s="621"/>
      <c r="CY37" s="622"/>
      <c r="CZ37" s="611">
        <v>2.4</v>
      </c>
      <c r="DA37" s="623"/>
      <c r="DB37" s="623"/>
      <c r="DC37" s="624"/>
      <c r="DD37" s="614">
        <v>459986</v>
      </c>
      <c r="DE37" s="621"/>
      <c r="DF37" s="621"/>
      <c r="DG37" s="621"/>
      <c r="DH37" s="621"/>
      <c r="DI37" s="621"/>
      <c r="DJ37" s="621"/>
      <c r="DK37" s="622"/>
      <c r="DL37" s="614">
        <v>459986</v>
      </c>
      <c r="DM37" s="621"/>
      <c r="DN37" s="621"/>
      <c r="DO37" s="621"/>
      <c r="DP37" s="621"/>
      <c r="DQ37" s="621"/>
      <c r="DR37" s="621"/>
      <c r="DS37" s="621"/>
      <c r="DT37" s="621"/>
      <c r="DU37" s="621"/>
      <c r="DV37" s="622"/>
      <c r="DW37" s="611">
        <v>4.5999999999999996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1102336</v>
      </c>
      <c r="S38" s="609"/>
      <c r="T38" s="609"/>
      <c r="U38" s="609"/>
      <c r="V38" s="609"/>
      <c r="W38" s="609"/>
      <c r="X38" s="609"/>
      <c r="Y38" s="610"/>
      <c r="Z38" s="646">
        <v>5.5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549012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3480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1043004</v>
      </c>
      <c r="CS38" s="609"/>
      <c r="CT38" s="609"/>
      <c r="CU38" s="609"/>
      <c r="CV38" s="609"/>
      <c r="CW38" s="609"/>
      <c r="CX38" s="609"/>
      <c r="CY38" s="610"/>
      <c r="CZ38" s="611">
        <v>5.5</v>
      </c>
      <c r="DA38" s="623"/>
      <c r="DB38" s="623"/>
      <c r="DC38" s="624"/>
      <c r="DD38" s="614">
        <v>851640</v>
      </c>
      <c r="DE38" s="609"/>
      <c r="DF38" s="609"/>
      <c r="DG38" s="609"/>
      <c r="DH38" s="609"/>
      <c r="DI38" s="609"/>
      <c r="DJ38" s="609"/>
      <c r="DK38" s="610"/>
      <c r="DL38" s="614">
        <v>840705</v>
      </c>
      <c r="DM38" s="609"/>
      <c r="DN38" s="609"/>
      <c r="DO38" s="609"/>
      <c r="DP38" s="609"/>
      <c r="DQ38" s="609"/>
      <c r="DR38" s="609"/>
      <c r="DS38" s="609"/>
      <c r="DT38" s="609"/>
      <c r="DU38" s="609"/>
      <c r="DV38" s="610"/>
      <c r="DW38" s="611">
        <v>8.3000000000000007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57476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5162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995071</v>
      </c>
      <c r="CS39" s="621"/>
      <c r="CT39" s="621"/>
      <c r="CU39" s="621"/>
      <c r="CV39" s="621"/>
      <c r="CW39" s="621"/>
      <c r="CX39" s="621"/>
      <c r="CY39" s="622"/>
      <c r="CZ39" s="611">
        <v>5.2</v>
      </c>
      <c r="DA39" s="623"/>
      <c r="DB39" s="623"/>
      <c r="DC39" s="624"/>
      <c r="DD39" s="614">
        <v>464185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30436</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847</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19924677</v>
      </c>
      <c r="S41" s="633"/>
      <c r="T41" s="633"/>
      <c r="U41" s="633"/>
      <c r="V41" s="633"/>
      <c r="W41" s="633"/>
      <c r="X41" s="633"/>
      <c r="Y41" s="636"/>
      <c r="Z41" s="637">
        <v>100</v>
      </c>
      <c r="AA41" s="637"/>
      <c r="AB41" s="637"/>
      <c r="AC41" s="637"/>
      <c r="AD41" s="638">
        <v>10055212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184502</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858502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402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2384301</v>
      </c>
      <c r="CS42" s="621"/>
      <c r="CT42" s="621"/>
      <c r="CU42" s="621"/>
      <c r="CV42" s="621"/>
      <c r="CW42" s="621"/>
      <c r="CX42" s="621"/>
      <c r="CY42" s="622"/>
      <c r="CZ42" s="611">
        <v>12.5</v>
      </c>
      <c r="DA42" s="623"/>
      <c r="DB42" s="623"/>
      <c r="DC42" s="624"/>
      <c r="DD42" s="614">
        <v>190090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24232</v>
      </c>
      <c r="CS43" s="621"/>
      <c r="CT43" s="621"/>
      <c r="CU43" s="621"/>
      <c r="CV43" s="621"/>
      <c r="CW43" s="621"/>
      <c r="CX43" s="621"/>
      <c r="CY43" s="622"/>
      <c r="CZ43" s="611">
        <v>0.1</v>
      </c>
      <c r="DA43" s="623"/>
      <c r="DB43" s="623"/>
      <c r="DC43" s="624"/>
      <c r="DD43" s="614">
        <v>24232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2384301</v>
      </c>
      <c r="CS44" s="609"/>
      <c r="CT44" s="609"/>
      <c r="CU44" s="609"/>
      <c r="CV44" s="609"/>
      <c r="CW44" s="609"/>
      <c r="CX44" s="609"/>
      <c r="CY44" s="610"/>
      <c r="CZ44" s="611">
        <v>12.5</v>
      </c>
      <c r="DA44" s="612"/>
      <c r="DB44" s="612"/>
      <c r="DC44" s="613"/>
      <c r="DD44" s="614">
        <v>190090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1625208</v>
      </c>
      <c r="CS45" s="621"/>
      <c r="CT45" s="621"/>
      <c r="CU45" s="621"/>
      <c r="CV45" s="621"/>
      <c r="CW45" s="621"/>
      <c r="CX45" s="621"/>
      <c r="CY45" s="622"/>
      <c r="CZ45" s="611">
        <v>8.5</v>
      </c>
      <c r="DA45" s="623"/>
      <c r="DB45" s="623"/>
      <c r="DC45" s="624"/>
      <c r="DD45" s="614">
        <v>13852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693261</v>
      </c>
      <c r="CS46" s="609"/>
      <c r="CT46" s="609"/>
      <c r="CU46" s="609"/>
      <c r="CV46" s="609"/>
      <c r="CW46" s="609"/>
      <c r="CX46" s="609"/>
      <c r="CY46" s="610"/>
      <c r="CZ46" s="611">
        <v>3.6</v>
      </c>
      <c r="DA46" s="612"/>
      <c r="DB46" s="612"/>
      <c r="DC46" s="613"/>
      <c r="DD46" s="614">
        <v>168677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19030322</v>
      </c>
      <c r="CS49" s="593"/>
      <c r="CT49" s="593"/>
      <c r="CU49" s="593"/>
      <c r="CV49" s="593"/>
      <c r="CW49" s="593"/>
      <c r="CX49" s="593"/>
      <c r="CY49" s="594"/>
      <c r="CZ49" s="595">
        <v>100</v>
      </c>
      <c r="DA49" s="596"/>
      <c r="DB49" s="596"/>
      <c r="DC49" s="597"/>
      <c r="DD49" s="598">
        <v>12236926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19nlOul7RaraBSwOqj5RnXhR/dQaTRMtrS5FyPTjjqdFW5xcShpnX7gZvBGmNz9LSwRUHy/dQVPA78IG440hpg==" saltValue="OvmLh5jOcUc9Dlf+aMLZ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19940</v>
      </c>
      <c r="R7" s="1090"/>
      <c r="S7" s="1090"/>
      <c r="T7" s="1090"/>
      <c r="U7" s="1090"/>
      <c r="V7" s="1090">
        <v>19046</v>
      </c>
      <c r="W7" s="1090"/>
      <c r="X7" s="1090"/>
      <c r="Y7" s="1090"/>
      <c r="Z7" s="1090"/>
      <c r="AA7" s="1090">
        <v>894</v>
      </c>
      <c r="AB7" s="1090"/>
      <c r="AC7" s="1090"/>
      <c r="AD7" s="1090"/>
      <c r="AE7" s="1091"/>
      <c r="AF7" s="1092">
        <v>815</v>
      </c>
      <c r="AG7" s="1093"/>
      <c r="AH7" s="1093"/>
      <c r="AI7" s="1093"/>
      <c r="AJ7" s="1094"/>
      <c r="AK7" s="1095">
        <v>2087</v>
      </c>
      <c r="AL7" s="1096"/>
      <c r="AM7" s="1096"/>
      <c r="AN7" s="1096"/>
      <c r="AO7" s="1096"/>
      <c r="AP7" s="1096">
        <v>11160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552</v>
      </c>
      <c r="BS7" s="1086" t="s">
        <v>553</v>
      </c>
      <c r="BT7" s="1087"/>
      <c r="BU7" s="1087"/>
      <c r="BV7" s="1087"/>
      <c r="BW7" s="1087"/>
      <c r="BX7" s="1087"/>
      <c r="BY7" s="1087"/>
      <c r="BZ7" s="1087"/>
      <c r="CA7" s="1087"/>
      <c r="CB7" s="1087"/>
      <c r="CC7" s="1087"/>
      <c r="CD7" s="1087"/>
      <c r="CE7" s="1087"/>
      <c r="CF7" s="1087"/>
      <c r="CG7" s="1099"/>
      <c r="CH7" s="1083">
        <v>-2</v>
      </c>
      <c r="CI7" s="1084"/>
      <c r="CJ7" s="1084"/>
      <c r="CK7" s="1084"/>
      <c r="CL7" s="1085"/>
      <c r="CM7" s="1083">
        <v>141</v>
      </c>
      <c r="CN7" s="1084"/>
      <c r="CO7" s="1084"/>
      <c r="CP7" s="1084"/>
      <c r="CQ7" s="1085"/>
      <c r="CR7" s="1083">
        <v>30</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t="s">
        <v>552</v>
      </c>
      <c r="BS8" s="979" t="s">
        <v>554</v>
      </c>
      <c r="BT8" s="980"/>
      <c r="BU8" s="980"/>
      <c r="BV8" s="980"/>
      <c r="BW8" s="980"/>
      <c r="BX8" s="980"/>
      <c r="BY8" s="980"/>
      <c r="BZ8" s="980"/>
      <c r="CA8" s="980"/>
      <c r="CB8" s="980"/>
      <c r="CC8" s="980"/>
      <c r="CD8" s="980"/>
      <c r="CE8" s="980"/>
      <c r="CF8" s="980"/>
      <c r="CG8" s="1001"/>
      <c r="CH8" s="976">
        <v>0</v>
      </c>
      <c r="CI8" s="977"/>
      <c r="CJ8" s="977"/>
      <c r="CK8" s="977"/>
      <c r="CL8" s="978"/>
      <c r="CM8" s="976">
        <v>14</v>
      </c>
      <c r="CN8" s="977"/>
      <c r="CO8" s="977"/>
      <c r="CP8" s="977"/>
      <c r="CQ8" s="978"/>
      <c r="CR8" s="976">
        <v>9</v>
      </c>
      <c r="CS8" s="977"/>
      <c r="CT8" s="977"/>
      <c r="CU8" s="977"/>
      <c r="CV8" s="978"/>
      <c r="CW8" s="976" t="s">
        <v>551</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t="s">
        <v>552</v>
      </c>
      <c r="BS9" s="979" t="s">
        <v>555</v>
      </c>
      <c r="BT9" s="980"/>
      <c r="BU9" s="980"/>
      <c r="BV9" s="980"/>
      <c r="BW9" s="980"/>
      <c r="BX9" s="980"/>
      <c r="BY9" s="980"/>
      <c r="BZ9" s="980"/>
      <c r="CA9" s="980"/>
      <c r="CB9" s="980"/>
      <c r="CC9" s="980"/>
      <c r="CD9" s="980"/>
      <c r="CE9" s="980"/>
      <c r="CF9" s="980"/>
      <c r="CG9" s="1001"/>
      <c r="CH9" s="976">
        <v>1</v>
      </c>
      <c r="CI9" s="977"/>
      <c r="CJ9" s="977"/>
      <c r="CK9" s="977"/>
      <c r="CL9" s="978"/>
      <c r="CM9" s="976">
        <v>659</v>
      </c>
      <c r="CN9" s="977"/>
      <c r="CO9" s="977"/>
      <c r="CP9" s="977"/>
      <c r="CQ9" s="978"/>
      <c r="CR9" s="976">
        <v>5</v>
      </c>
      <c r="CS9" s="977"/>
      <c r="CT9" s="977"/>
      <c r="CU9" s="977"/>
      <c r="CV9" s="978"/>
      <c r="CW9" s="976" t="s">
        <v>551</v>
      </c>
      <c r="CX9" s="977"/>
      <c r="CY9" s="977"/>
      <c r="CZ9" s="977"/>
      <c r="DA9" s="978"/>
      <c r="DB9" s="976" t="s">
        <v>551</v>
      </c>
      <c r="DC9" s="977"/>
      <c r="DD9" s="977"/>
      <c r="DE9" s="977"/>
      <c r="DF9" s="978"/>
      <c r="DG9" s="976">
        <v>266</v>
      </c>
      <c r="DH9" s="977"/>
      <c r="DI9" s="977"/>
      <c r="DJ9" s="977"/>
      <c r="DK9" s="978"/>
      <c r="DL9" s="976" t="s">
        <v>551</v>
      </c>
      <c r="DM9" s="977"/>
      <c r="DN9" s="977"/>
      <c r="DO9" s="977"/>
      <c r="DP9" s="978"/>
      <c r="DQ9" s="976" t="s">
        <v>551</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t="s">
        <v>552</v>
      </c>
      <c r="BS10" s="979" t="s">
        <v>556</v>
      </c>
      <c r="BT10" s="980"/>
      <c r="BU10" s="980"/>
      <c r="BV10" s="980"/>
      <c r="BW10" s="980"/>
      <c r="BX10" s="980"/>
      <c r="BY10" s="980"/>
      <c r="BZ10" s="980"/>
      <c r="CA10" s="980"/>
      <c r="CB10" s="980"/>
      <c r="CC10" s="980"/>
      <c r="CD10" s="980"/>
      <c r="CE10" s="980"/>
      <c r="CF10" s="980"/>
      <c r="CG10" s="1001"/>
      <c r="CH10" s="976">
        <v>-20</v>
      </c>
      <c r="CI10" s="977"/>
      <c r="CJ10" s="977"/>
      <c r="CK10" s="977"/>
      <c r="CL10" s="978"/>
      <c r="CM10" s="976">
        <v>10452</v>
      </c>
      <c r="CN10" s="977"/>
      <c r="CO10" s="977"/>
      <c r="CP10" s="977"/>
      <c r="CQ10" s="978"/>
      <c r="CR10" s="976">
        <v>6506</v>
      </c>
      <c r="CS10" s="977"/>
      <c r="CT10" s="977"/>
      <c r="CU10" s="977"/>
      <c r="CV10" s="978"/>
      <c r="CW10" s="976">
        <v>1247</v>
      </c>
      <c r="CX10" s="977"/>
      <c r="CY10" s="977"/>
      <c r="CZ10" s="977"/>
      <c r="DA10" s="978"/>
      <c r="DB10" s="976" t="s">
        <v>551</v>
      </c>
      <c r="DC10" s="977"/>
      <c r="DD10" s="977"/>
      <c r="DE10" s="977"/>
      <c r="DF10" s="978"/>
      <c r="DG10" s="976" t="s">
        <v>551</v>
      </c>
      <c r="DH10" s="977"/>
      <c r="DI10" s="977"/>
      <c r="DJ10" s="977"/>
      <c r="DK10" s="978"/>
      <c r="DL10" s="976" t="s">
        <v>551</v>
      </c>
      <c r="DM10" s="977"/>
      <c r="DN10" s="977"/>
      <c r="DO10" s="977"/>
      <c r="DP10" s="978"/>
      <c r="DQ10" s="976" t="s">
        <v>551</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557</v>
      </c>
      <c r="BT11" s="980"/>
      <c r="BU11" s="980"/>
      <c r="BV11" s="980"/>
      <c r="BW11" s="980"/>
      <c r="BX11" s="980"/>
      <c r="BY11" s="980"/>
      <c r="BZ11" s="980"/>
      <c r="CA11" s="980"/>
      <c r="CB11" s="980"/>
      <c r="CC11" s="980"/>
      <c r="CD11" s="980"/>
      <c r="CE11" s="980"/>
      <c r="CF11" s="980"/>
      <c r="CG11" s="1001"/>
      <c r="CH11" s="976">
        <v>3</v>
      </c>
      <c r="CI11" s="977"/>
      <c r="CJ11" s="977"/>
      <c r="CK11" s="977"/>
      <c r="CL11" s="978"/>
      <c r="CM11" s="976">
        <v>60</v>
      </c>
      <c r="CN11" s="977"/>
      <c r="CO11" s="977"/>
      <c r="CP11" s="977"/>
      <c r="CQ11" s="978"/>
      <c r="CR11" s="976">
        <v>15</v>
      </c>
      <c r="CS11" s="977"/>
      <c r="CT11" s="977"/>
      <c r="CU11" s="977"/>
      <c r="CV11" s="978"/>
      <c r="CW11" s="976" t="s">
        <v>551</v>
      </c>
      <c r="CX11" s="977"/>
      <c r="CY11" s="977"/>
      <c r="CZ11" s="977"/>
      <c r="DA11" s="978"/>
      <c r="DB11" s="976" t="s">
        <v>551</v>
      </c>
      <c r="DC11" s="977"/>
      <c r="DD11" s="977"/>
      <c r="DE11" s="977"/>
      <c r="DF11" s="978"/>
      <c r="DG11" s="976" t="s">
        <v>551</v>
      </c>
      <c r="DH11" s="977"/>
      <c r="DI11" s="977"/>
      <c r="DJ11" s="977"/>
      <c r="DK11" s="978"/>
      <c r="DL11" s="976" t="s">
        <v>551</v>
      </c>
      <c r="DM11" s="977"/>
      <c r="DN11" s="977"/>
      <c r="DO11" s="977"/>
      <c r="DP11" s="978"/>
      <c r="DQ11" s="976" t="s">
        <v>551</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19940</v>
      </c>
      <c r="R23" s="1048"/>
      <c r="S23" s="1048"/>
      <c r="T23" s="1048"/>
      <c r="U23" s="1048"/>
      <c r="V23" s="1048">
        <v>19046</v>
      </c>
      <c r="W23" s="1048"/>
      <c r="X23" s="1048"/>
      <c r="Y23" s="1048"/>
      <c r="Z23" s="1048"/>
      <c r="AA23" s="1048">
        <v>894</v>
      </c>
      <c r="AB23" s="1048"/>
      <c r="AC23" s="1048"/>
      <c r="AD23" s="1048"/>
      <c r="AE23" s="1055"/>
      <c r="AF23" s="1056">
        <v>815</v>
      </c>
      <c r="AG23" s="1048"/>
      <c r="AH23" s="1048"/>
      <c r="AI23" s="1048"/>
      <c r="AJ23" s="1057"/>
      <c r="AK23" s="1058"/>
      <c r="AL23" s="1059"/>
      <c r="AM23" s="1059"/>
      <c r="AN23" s="1059"/>
      <c r="AO23" s="1059"/>
      <c r="AP23" s="1048">
        <v>11160</v>
      </c>
      <c r="AQ23" s="1048"/>
      <c r="AR23" s="1048"/>
      <c r="AS23" s="1048"/>
      <c r="AT23" s="1048"/>
      <c r="AU23" s="1049"/>
      <c r="AV23" s="1049"/>
      <c r="AW23" s="1049"/>
      <c r="AX23" s="1049"/>
      <c r="AY23" s="1050"/>
      <c r="AZ23" s="1051">
        <v>-8.0500000000000007</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2889</v>
      </c>
      <c r="R28" s="1038"/>
      <c r="S28" s="1038"/>
      <c r="T28" s="1038"/>
      <c r="U28" s="1038"/>
      <c r="V28" s="1038">
        <v>2884</v>
      </c>
      <c r="W28" s="1038"/>
      <c r="X28" s="1038"/>
      <c r="Y28" s="1038"/>
      <c r="Z28" s="1038"/>
      <c r="AA28" s="1038">
        <v>4</v>
      </c>
      <c r="AB28" s="1038"/>
      <c r="AC28" s="1038"/>
      <c r="AD28" s="1038"/>
      <c r="AE28" s="1039"/>
      <c r="AF28" s="1040">
        <v>4</v>
      </c>
      <c r="AG28" s="1038"/>
      <c r="AH28" s="1038"/>
      <c r="AI28" s="1038"/>
      <c r="AJ28" s="1041"/>
      <c r="AK28" s="1029">
        <v>154</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3119</v>
      </c>
      <c r="R29" s="1026"/>
      <c r="S29" s="1026"/>
      <c r="T29" s="1026"/>
      <c r="U29" s="1026"/>
      <c r="V29" s="1026">
        <v>3056</v>
      </c>
      <c r="W29" s="1026"/>
      <c r="X29" s="1026"/>
      <c r="Y29" s="1026"/>
      <c r="Z29" s="1026"/>
      <c r="AA29" s="1026">
        <v>63</v>
      </c>
      <c r="AB29" s="1026"/>
      <c r="AC29" s="1026"/>
      <c r="AD29" s="1026"/>
      <c r="AE29" s="1027"/>
      <c r="AF29" s="1022">
        <v>63</v>
      </c>
      <c r="AG29" s="1023"/>
      <c r="AH29" s="1023"/>
      <c r="AI29" s="1023"/>
      <c r="AJ29" s="1024"/>
      <c r="AK29" s="967">
        <v>434</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9</v>
      </c>
      <c r="R30" s="1026"/>
      <c r="S30" s="1026"/>
      <c r="T30" s="1026"/>
      <c r="U30" s="1026"/>
      <c r="V30" s="1026">
        <v>9</v>
      </c>
      <c r="W30" s="1026"/>
      <c r="X30" s="1026"/>
      <c r="Y30" s="1026"/>
      <c r="Z30" s="1026"/>
      <c r="AA30" s="1026" t="s">
        <v>551</v>
      </c>
      <c r="AB30" s="1026"/>
      <c r="AC30" s="1026"/>
      <c r="AD30" s="1026"/>
      <c r="AE30" s="1027"/>
      <c r="AF30" s="1022" t="s">
        <v>122</v>
      </c>
      <c r="AG30" s="1023"/>
      <c r="AH30" s="1023"/>
      <c r="AI30" s="1023"/>
      <c r="AJ30" s="1024"/>
      <c r="AK30" s="967">
        <v>5</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791</v>
      </c>
      <c r="R31" s="1026"/>
      <c r="S31" s="1026"/>
      <c r="T31" s="1026"/>
      <c r="U31" s="1026"/>
      <c r="V31" s="1026">
        <v>778</v>
      </c>
      <c r="W31" s="1026"/>
      <c r="X31" s="1026"/>
      <c r="Y31" s="1026"/>
      <c r="Z31" s="1026"/>
      <c r="AA31" s="1026">
        <v>13</v>
      </c>
      <c r="AB31" s="1026"/>
      <c r="AC31" s="1026"/>
      <c r="AD31" s="1026"/>
      <c r="AE31" s="1027"/>
      <c r="AF31" s="1022">
        <v>13</v>
      </c>
      <c r="AG31" s="1023"/>
      <c r="AH31" s="1023"/>
      <c r="AI31" s="1023"/>
      <c r="AJ31" s="1024"/>
      <c r="AK31" s="967">
        <v>392</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612</v>
      </c>
      <c r="R32" s="1026"/>
      <c r="S32" s="1026"/>
      <c r="T32" s="1026"/>
      <c r="U32" s="1026"/>
      <c r="V32" s="1026">
        <v>573</v>
      </c>
      <c r="W32" s="1026"/>
      <c r="X32" s="1026"/>
      <c r="Y32" s="1026"/>
      <c r="Z32" s="1026"/>
      <c r="AA32" s="1026">
        <v>39</v>
      </c>
      <c r="AB32" s="1026"/>
      <c r="AC32" s="1026"/>
      <c r="AD32" s="1026"/>
      <c r="AE32" s="1027"/>
      <c r="AF32" s="1022">
        <v>104</v>
      </c>
      <c r="AG32" s="1023"/>
      <c r="AH32" s="1023"/>
      <c r="AI32" s="1023"/>
      <c r="AJ32" s="1024"/>
      <c r="AK32" s="967">
        <v>549</v>
      </c>
      <c r="AL32" s="958"/>
      <c r="AM32" s="958"/>
      <c r="AN32" s="958"/>
      <c r="AO32" s="958"/>
      <c r="AP32" s="958">
        <v>4655</v>
      </c>
      <c r="AQ32" s="958"/>
      <c r="AR32" s="958"/>
      <c r="AS32" s="958"/>
      <c r="AT32" s="958"/>
      <c r="AU32" s="958">
        <v>4599</v>
      </c>
      <c r="AV32" s="958"/>
      <c r="AW32" s="958"/>
      <c r="AX32" s="958"/>
      <c r="AY32" s="958"/>
      <c r="AZ32" s="1028" t="s">
        <v>551</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285</v>
      </c>
      <c r="R33" s="1026"/>
      <c r="S33" s="1026"/>
      <c r="T33" s="1026"/>
      <c r="U33" s="1026"/>
      <c r="V33" s="1026">
        <v>251</v>
      </c>
      <c r="W33" s="1026"/>
      <c r="X33" s="1026"/>
      <c r="Y33" s="1026"/>
      <c r="Z33" s="1026"/>
      <c r="AA33" s="1026">
        <v>34</v>
      </c>
      <c r="AB33" s="1026"/>
      <c r="AC33" s="1026"/>
      <c r="AD33" s="1026"/>
      <c r="AE33" s="1027"/>
      <c r="AF33" s="1022">
        <v>192</v>
      </c>
      <c r="AG33" s="1023"/>
      <c r="AH33" s="1023"/>
      <c r="AI33" s="1023"/>
      <c r="AJ33" s="1024"/>
      <c r="AK33" s="967">
        <v>57</v>
      </c>
      <c r="AL33" s="958"/>
      <c r="AM33" s="958"/>
      <c r="AN33" s="958"/>
      <c r="AO33" s="958"/>
      <c r="AP33" s="958">
        <v>1379</v>
      </c>
      <c r="AQ33" s="958"/>
      <c r="AR33" s="958"/>
      <c r="AS33" s="958"/>
      <c r="AT33" s="958"/>
      <c r="AU33" s="958">
        <v>730</v>
      </c>
      <c r="AV33" s="958"/>
      <c r="AW33" s="958"/>
      <c r="AX33" s="958"/>
      <c r="AY33" s="958"/>
      <c r="AZ33" s="1028" t="s">
        <v>551</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395</v>
      </c>
      <c r="C34" s="1018"/>
      <c r="D34" s="1018"/>
      <c r="E34" s="1018"/>
      <c r="F34" s="1018"/>
      <c r="G34" s="1018"/>
      <c r="H34" s="1018"/>
      <c r="I34" s="1018"/>
      <c r="J34" s="1018"/>
      <c r="K34" s="1018"/>
      <c r="L34" s="1018"/>
      <c r="M34" s="1018"/>
      <c r="N34" s="1018"/>
      <c r="O34" s="1018"/>
      <c r="P34" s="1019"/>
      <c r="Q34" s="1025">
        <v>332</v>
      </c>
      <c r="R34" s="1026"/>
      <c r="S34" s="1026"/>
      <c r="T34" s="1026"/>
      <c r="U34" s="1026"/>
      <c r="V34" s="1026">
        <v>273</v>
      </c>
      <c r="W34" s="1026"/>
      <c r="X34" s="1026"/>
      <c r="Y34" s="1026"/>
      <c r="Z34" s="1026"/>
      <c r="AA34" s="1026">
        <v>59</v>
      </c>
      <c r="AB34" s="1026"/>
      <c r="AC34" s="1026"/>
      <c r="AD34" s="1026"/>
      <c r="AE34" s="1027"/>
      <c r="AF34" s="1022">
        <v>433</v>
      </c>
      <c r="AG34" s="1023"/>
      <c r="AH34" s="1023"/>
      <c r="AI34" s="1023"/>
      <c r="AJ34" s="1024"/>
      <c r="AK34" s="967">
        <v>1</v>
      </c>
      <c r="AL34" s="958"/>
      <c r="AM34" s="958"/>
      <c r="AN34" s="958"/>
      <c r="AO34" s="958"/>
      <c r="AP34" s="958">
        <v>1658</v>
      </c>
      <c r="AQ34" s="958"/>
      <c r="AR34" s="958"/>
      <c r="AS34" s="958"/>
      <c r="AT34" s="958"/>
      <c r="AU34" s="958">
        <v>17</v>
      </c>
      <c r="AV34" s="958"/>
      <c r="AW34" s="958"/>
      <c r="AX34" s="958"/>
      <c r="AY34" s="958"/>
      <c r="AZ34" s="1028" t="s">
        <v>551</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396</v>
      </c>
      <c r="C35" s="1018"/>
      <c r="D35" s="1018"/>
      <c r="E35" s="1018"/>
      <c r="F35" s="1018"/>
      <c r="G35" s="1018"/>
      <c r="H35" s="1018"/>
      <c r="I35" s="1018"/>
      <c r="J35" s="1018"/>
      <c r="K35" s="1018"/>
      <c r="L35" s="1018"/>
      <c r="M35" s="1018"/>
      <c r="N35" s="1018"/>
      <c r="O35" s="1018"/>
      <c r="P35" s="1019"/>
      <c r="Q35" s="1025">
        <v>3661</v>
      </c>
      <c r="R35" s="1026"/>
      <c r="S35" s="1026"/>
      <c r="T35" s="1026"/>
      <c r="U35" s="1026"/>
      <c r="V35" s="1026">
        <v>3876</v>
      </c>
      <c r="W35" s="1026"/>
      <c r="X35" s="1026"/>
      <c r="Y35" s="1026"/>
      <c r="Z35" s="1026"/>
      <c r="AA35" s="1026">
        <v>-215</v>
      </c>
      <c r="AB35" s="1026"/>
      <c r="AC35" s="1026"/>
      <c r="AD35" s="1026"/>
      <c r="AE35" s="1027"/>
      <c r="AF35" s="1022">
        <v>539</v>
      </c>
      <c r="AG35" s="1023"/>
      <c r="AH35" s="1023"/>
      <c r="AI35" s="1023"/>
      <c r="AJ35" s="1024"/>
      <c r="AK35" s="967">
        <v>811</v>
      </c>
      <c r="AL35" s="958"/>
      <c r="AM35" s="958"/>
      <c r="AN35" s="958"/>
      <c r="AO35" s="958"/>
      <c r="AP35" s="958">
        <v>1099</v>
      </c>
      <c r="AQ35" s="958"/>
      <c r="AR35" s="958"/>
      <c r="AS35" s="958"/>
      <c r="AT35" s="958"/>
      <c r="AU35" s="958">
        <v>905</v>
      </c>
      <c r="AV35" s="958"/>
      <c r="AW35" s="958"/>
      <c r="AX35" s="958"/>
      <c r="AY35" s="958"/>
      <c r="AZ35" s="1028" t="s">
        <v>551</v>
      </c>
      <c r="BA35" s="1028"/>
      <c r="BB35" s="1028"/>
      <c r="BC35" s="1028"/>
      <c r="BD35" s="1028"/>
      <c r="BE35" s="959" t="s">
        <v>393</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1349</v>
      </c>
      <c r="AG63" s="946"/>
      <c r="AH63" s="946"/>
      <c r="AI63" s="946"/>
      <c r="AJ63" s="1009"/>
      <c r="AK63" s="1010"/>
      <c r="AL63" s="950"/>
      <c r="AM63" s="950"/>
      <c r="AN63" s="950"/>
      <c r="AO63" s="950"/>
      <c r="AP63" s="946">
        <v>8791</v>
      </c>
      <c r="AQ63" s="946"/>
      <c r="AR63" s="946"/>
      <c r="AS63" s="946"/>
      <c r="AT63" s="946"/>
      <c r="AU63" s="946">
        <v>6251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558</v>
      </c>
      <c r="C68" s="973"/>
      <c r="D68" s="973"/>
      <c r="E68" s="973"/>
      <c r="F68" s="973"/>
      <c r="G68" s="973"/>
      <c r="H68" s="973"/>
      <c r="I68" s="973"/>
      <c r="J68" s="973"/>
      <c r="K68" s="973"/>
      <c r="L68" s="973"/>
      <c r="M68" s="973"/>
      <c r="N68" s="973"/>
      <c r="O68" s="973"/>
      <c r="P68" s="974"/>
      <c r="Q68" s="975">
        <v>850</v>
      </c>
      <c r="R68" s="969"/>
      <c r="S68" s="969"/>
      <c r="T68" s="969"/>
      <c r="U68" s="969"/>
      <c r="V68" s="969">
        <v>809</v>
      </c>
      <c r="W68" s="969"/>
      <c r="X68" s="969"/>
      <c r="Y68" s="969"/>
      <c r="Z68" s="969"/>
      <c r="AA68" s="969">
        <v>41</v>
      </c>
      <c r="AB68" s="969"/>
      <c r="AC68" s="969"/>
      <c r="AD68" s="969"/>
      <c r="AE68" s="969"/>
      <c r="AF68" s="969">
        <v>41</v>
      </c>
      <c r="AG68" s="969"/>
      <c r="AH68" s="969"/>
      <c r="AI68" s="969"/>
      <c r="AJ68" s="969"/>
      <c r="AK68" s="969" t="s">
        <v>551</v>
      </c>
      <c r="AL68" s="969"/>
      <c r="AM68" s="969"/>
      <c r="AN68" s="969"/>
      <c r="AO68" s="969"/>
      <c r="AP68" s="969">
        <v>504</v>
      </c>
      <c r="AQ68" s="969"/>
      <c r="AR68" s="969"/>
      <c r="AS68" s="969"/>
      <c r="AT68" s="969"/>
      <c r="AU68" s="969">
        <v>97</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559</v>
      </c>
      <c r="C69" s="962"/>
      <c r="D69" s="962"/>
      <c r="E69" s="962"/>
      <c r="F69" s="962"/>
      <c r="G69" s="962"/>
      <c r="H69" s="962"/>
      <c r="I69" s="962"/>
      <c r="J69" s="962"/>
      <c r="K69" s="962"/>
      <c r="L69" s="962"/>
      <c r="M69" s="962"/>
      <c r="N69" s="962"/>
      <c r="O69" s="962"/>
      <c r="P69" s="963"/>
      <c r="Q69" s="964">
        <v>4828</v>
      </c>
      <c r="R69" s="958"/>
      <c r="S69" s="958"/>
      <c r="T69" s="958"/>
      <c r="U69" s="958"/>
      <c r="V69" s="958">
        <v>4774</v>
      </c>
      <c r="W69" s="958"/>
      <c r="X69" s="958"/>
      <c r="Y69" s="958"/>
      <c r="Z69" s="958"/>
      <c r="AA69" s="958">
        <v>55</v>
      </c>
      <c r="AB69" s="958"/>
      <c r="AC69" s="958"/>
      <c r="AD69" s="958"/>
      <c r="AE69" s="958"/>
      <c r="AF69" s="958">
        <v>55</v>
      </c>
      <c r="AG69" s="958"/>
      <c r="AH69" s="958"/>
      <c r="AI69" s="958"/>
      <c r="AJ69" s="958"/>
      <c r="AK69" s="958">
        <v>68</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560</v>
      </c>
      <c r="C70" s="962"/>
      <c r="D70" s="962"/>
      <c r="E70" s="962"/>
      <c r="F70" s="962"/>
      <c r="G70" s="962"/>
      <c r="H70" s="962"/>
      <c r="I70" s="962"/>
      <c r="J70" s="962"/>
      <c r="K70" s="962"/>
      <c r="L70" s="962"/>
      <c r="M70" s="962"/>
      <c r="N70" s="962"/>
      <c r="O70" s="962"/>
      <c r="P70" s="963"/>
      <c r="Q70" s="964">
        <v>902</v>
      </c>
      <c r="R70" s="958"/>
      <c r="S70" s="958"/>
      <c r="T70" s="958"/>
      <c r="U70" s="958"/>
      <c r="V70" s="958">
        <v>898</v>
      </c>
      <c r="W70" s="958"/>
      <c r="X70" s="958"/>
      <c r="Y70" s="958"/>
      <c r="Z70" s="958"/>
      <c r="AA70" s="958">
        <v>4</v>
      </c>
      <c r="AB70" s="958"/>
      <c r="AC70" s="958"/>
      <c r="AD70" s="958"/>
      <c r="AE70" s="958"/>
      <c r="AF70" s="958">
        <v>4</v>
      </c>
      <c r="AG70" s="958"/>
      <c r="AH70" s="958"/>
      <c r="AI70" s="958"/>
      <c r="AJ70" s="958"/>
      <c r="AK70" s="958">
        <v>9</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561</v>
      </c>
      <c r="C71" s="962"/>
      <c r="D71" s="962"/>
      <c r="E71" s="962"/>
      <c r="F71" s="962"/>
      <c r="G71" s="962"/>
      <c r="H71" s="962"/>
      <c r="I71" s="962"/>
      <c r="J71" s="962"/>
      <c r="K71" s="962"/>
      <c r="L71" s="962"/>
      <c r="M71" s="962"/>
      <c r="N71" s="962"/>
      <c r="O71" s="962"/>
      <c r="P71" s="963"/>
      <c r="Q71" s="964">
        <v>521</v>
      </c>
      <c r="R71" s="958"/>
      <c r="S71" s="958"/>
      <c r="T71" s="958"/>
      <c r="U71" s="958"/>
      <c r="V71" s="958">
        <v>491</v>
      </c>
      <c r="W71" s="958"/>
      <c r="X71" s="958"/>
      <c r="Y71" s="958"/>
      <c r="Z71" s="958"/>
      <c r="AA71" s="958">
        <v>29</v>
      </c>
      <c r="AB71" s="958"/>
      <c r="AC71" s="958"/>
      <c r="AD71" s="958"/>
      <c r="AE71" s="958"/>
      <c r="AF71" s="958">
        <v>29</v>
      </c>
      <c r="AG71" s="958"/>
      <c r="AH71" s="958"/>
      <c r="AI71" s="958"/>
      <c r="AJ71" s="958"/>
      <c r="AK71" s="958" t="s">
        <v>551</v>
      </c>
      <c r="AL71" s="958"/>
      <c r="AM71" s="958"/>
      <c r="AN71" s="958"/>
      <c r="AO71" s="958"/>
      <c r="AP71" s="958">
        <v>2877</v>
      </c>
      <c r="AQ71" s="958"/>
      <c r="AR71" s="958"/>
      <c r="AS71" s="958"/>
      <c r="AT71" s="958"/>
      <c r="AU71" s="958">
        <v>225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562</v>
      </c>
      <c r="C72" s="962"/>
      <c r="D72" s="962"/>
      <c r="E72" s="962"/>
      <c r="F72" s="962"/>
      <c r="G72" s="962"/>
      <c r="H72" s="962"/>
      <c r="I72" s="962"/>
      <c r="J72" s="962"/>
      <c r="K72" s="962"/>
      <c r="L72" s="962"/>
      <c r="M72" s="962"/>
      <c r="N72" s="962"/>
      <c r="O72" s="962"/>
      <c r="P72" s="963"/>
      <c r="Q72" s="964">
        <v>14</v>
      </c>
      <c r="R72" s="958"/>
      <c r="S72" s="958"/>
      <c r="T72" s="958"/>
      <c r="U72" s="958"/>
      <c r="V72" s="958">
        <v>14</v>
      </c>
      <c r="W72" s="958"/>
      <c r="X72" s="958"/>
      <c r="Y72" s="958"/>
      <c r="Z72" s="958"/>
      <c r="AA72" s="958" t="s">
        <v>551</v>
      </c>
      <c r="AB72" s="958"/>
      <c r="AC72" s="958"/>
      <c r="AD72" s="958"/>
      <c r="AE72" s="958"/>
      <c r="AF72" s="958" t="s">
        <v>551</v>
      </c>
      <c r="AG72" s="958"/>
      <c r="AH72" s="958"/>
      <c r="AI72" s="958"/>
      <c r="AJ72" s="958"/>
      <c r="AK72" s="958" t="s">
        <v>551</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563</v>
      </c>
      <c r="C73" s="962"/>
      <c r="D73" s="962"/>
      <c r="E73" s="962"/>
      <c r="F73" s="962"/>
      <c r="G73" s="962"/>
      <c r="H73" s="962"/>
      <c r="I73" s="962"/>
      <c r="J73" s="962"/>
      <c r="K73" s="962"/>
      <c r="L73" s="962"/>
      <c r="M73" s="962"/>
      <c r="N73" s="962"/>
      <c r="O73" s="962"/>
      <c r="P73" s="963"/>
      <c r="Q73" s="964">
        <v>54</v>
      </c>
      <c r="R73" s="958"/>
      <c r="S73" s="958"/>
      <c r="T73" s="958"/>
      <c r="U73" s="958"/>
      <c r="V73" s="958">
        <v>54</v>
      </c>
      <c r="W73" s="958"/>
      <c r="X73" s="958"/>
      <c r="Y73" s="958"/>
      <c r="Z73" s="958"/>
      <c r="AA73" s="958" t="s">
        <v>551</v>
      </c>
      <c r="AB73" s="958"/>
      <c r="AC73" s="958"/>
      <c r="AD73" s="958"/>
      <c r="AE73" s="958"/>
      <c r="AF73" s="958" t="s">
        <v>551</v>
      </c>
      <c r="AG73" s="958"/>
      <c r="AH73" s="958"/>
      <c r="AI73" s="958"/>
      <c r="AJ73" s="958"/>
      <c r="AK73" s="958" t="s">
        <v>551</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564</v>
      </c>
      <c r="C74" s="962"/>
      <c r="D74" s="962"/>
      <c r="E74" s="962"/>
      <c r="F74" s="962"/>
      <c r="G74" s="962"/>
      <c r="H74" s="962"/>
      <c r="I74" s="962"/>
      <c r="J74" s="962"/>
      <c r="K74" s="962"/>
      <c r="L74" s="962"/>
      <c r="M74" s="962"/>
      <c r="N74" s="962"/>
      <c r="O74" s="962"/>
      <c r="P74" s="963"/>
      <c r="Q74" s="964">
        <v>726</v>
      </c>
      <c r="R74" s="958"/>
      <c r="S74" s="958"/>
      <c r="T74" s="958"/>
      <c r="U74" s="958"/>
      <c r="V74" s="958">
        <v>692</v>
      </c>
      <c r="W74" s="958"/>
      <c r="X74" s="958"/>
      <c r="Y74" s="958"/>
      <c r="Z74" s="958"/>
      <c r="AA74" s="958">
        <v>34</v>
      </c>
      <c r="AB74" s="958"/>
      <c r="AC74" s="958"/>
      <c r="AD74" s="958"/>
      <c r="AE74" s="958"/>
      <c r="AF74" s="958">
        <v>34</v>
      </c>
      <c r="AG74" s="958"/>
      <c r="AH74" s="958"/>
      <c r="AI74" s="958"/>
      <c r="AJ74" s="958"/>
      <c r="AK74" s="958">
        <v>94</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565</v>
      </c>
      <c r="C75" s="962"/>
      <c r="D75" s="962"/>
      <c r="E75" s="962"/>
      <c r="F75" s="962"/>
      <c r="G75" s="962"/>
      <c r="H75" s="962"/>
      <c r="I75" s="962"/>
      <c r="J75" s="962"/>
      <c r="K75" s="962"/>
      <c r="L75" s="962"/>
      <c r="M75" s="962"/>
      <c r="N75" s="962"/>
      <c r="O75" s="962"/>
      <c r="P75" s="963"/>
      <c r="Q75" s="965">
        <v>120217</v>
      </c>
      <c r="R75" s="966"/>
      <c r="S75" s="966"/>
      <c r="T75" s="966"/>
      <c r="U75" s="967"/>
      <c r="V75" s="968">
        <v>117534</v>
      </c>
      <c r="W75" s="966"/>
      <c r="X75" s="966"/>
      <c r="Y75" s="966"/>
      <c r="Z75" s="967"/>
      <c r="AA75" s="968">
        <v>2683</v>
      </c>
      <c r="AB75" s="966"/>
      <c r="AC75" s="966"/>
      <c r="AD75" s="966"/>
      <c r="AE75" s="967"/>
      <c r="AF75" s="968">
        <v>2683</v>
      </c>
      <c r="AG75" s="966"/>
      <c r="AH75" s="966"/>
      <c r="AI75" s="966"/>
      <c r="AJ75" s="967"/>
      <c r="AK75" s="968">
        <v>452</v>
      </c>
      <c r="AL75" s="966"/>
      <c r="AM75" s="966"/>
      <c r="AN75" s="966"/>
      <c r="AO75" s="967"/>
      <c r="AP75" s="968" t="s">
        <v>551</v>
      </c>
      <c r="AQ75" s="966"/>
      <c r="AR75" s="966"/>
      <c r="AS75" s="966"/>
      <c r="AT75" s="967"/>
      <c r="AU75" s="968" t="s">
        <v>551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566</v>
      </c>
      <c r="C76" s="962"/>
      <c r="D76" s="962"/>
      <c r="E76" s="962"/>
      <c r="F76" s="962"/>
      <c r="G76" s="962"/>
      <c r="H76" s="962"/>
      <c r="I76" s="962"/>
      <c r="J76" s="962"/>
      <c r="K76" s="962"/>
      <c r="L76" s="962"/>
      <c r="M76" s="962"/>
      <c r="N76" s="962"/>
      <c r="O76" s="962"/>
      <c r="P76" s="963"/>
      <c r="Q76" s="965">
        <v>750</v>
      </c>
      <c r="R76" s="966"/>
      <c r="S76" s="966"/>
      <c r="T76" s="966"/>
      <c r="U76" s="967"/>
      <c r="V76" s="968">
        <v>652</v>
      </c>
      <c r="W76" s="966"/>
      <c r="X76" s="966"/>
      <c r="Y76" s="966"/>
      <c r="Z76" s="967"/>
      <c r="AA76" s="968">
        <v>99</v>
      </c>
      <c r="AB76" s="966"/>
      <c r="AC76" s="966"/>
      <c r="AD76" s="966"/>
      <c r="AE76" s="967"/>
      <c r="AF76" s="968">
        <v>34</v>
      </c>
      <c r="AG76" s="966"/>
      <c r="AH76" s="966"/>
      <c r="AI76" s="966"/>
      <c r="AJ76" s="967"/>
      <c r="AK76" s="968" t="s">
        <v>551</v>
      </c>
      <c r="AL76" s="966"/>
      <c r="AM76" s="966"/>
      <c r="AN76" s="966"/>
      <c r="AO76" s="967"/>
      <c r="AP76" s="968">
        <v>572</v>
      </c>
      <c r="AQ76" s="966"/>
      <c r="AR76" s="966"/>
      <c r="AS76" s="966"/>
      <c r="AT76" s="967"/>
      <c r="AU76" s="968">
        <v>88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2880</v>
      </c>
      <c r="AG88" s="946"/>
      <c r="AH88" s="946"/>
      <c r="AI88" s="946"/>
      <c r="AJ88" s="946"/>
      <c r="AK88" s="950"/>
      <c r="AL88" s="950"/>
      <c r="AM88" s="950"/>
      <c r="AN88" s="950"/>
      <c r="AO88" s="950"/>
      <c r="AP88" s="946">
        <v>3953</v>
      </c>
      <c r="AQ88" s="946"/>
      <c r="AR88" s="946"/>
      <c r="AS88" s="946"/>
      <c r="AT88" s="946"/>
      <c r="AU88" s="946">
        <v>410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6565</v>
      </c>
      <c r="CS102" s="940"/>
      <c r="CT102" s="940"/>
      <c r="CU102" s="940"/>
      <c r="CV102" s="941"/>
      <c r="CW102" s="939">
        <v>1247</v>
      </c>
      <c r="CX102" s="940"/>
      <c r="CY102" s="940"/>
      <c r="CZ102" s="940"/>
      <c r="DA102" s="941"/>
      <c r="DB102" s="939" t="s">
        <v>572</v>
      </c>
      <c r="DC102" s="940"/>
      <c r="DD102" s="940"/>
      <c r="DE102" s="940"/>
      <c r="DF102" s="941"/>
      <c r="DG102" s="939">
        <v>266</v>
      </c>
      <c r="DH102" s="940"/>
      <c r="DI102" s="940"/>
      <c r="DJ102" s="940"/>
      <c r="DK102" s="941"/>
      <c r="DL102" s="939" t="s">
        <v>572</v>
      </c>
      <c r="DM102" s="940"/>
      <c r="DN102" s="940"/>
      <c r="DO102" s="940"/>
      <c r="DP102" s="941"/>
      <c r="DQ102" s="939" t="s">
        <v>572</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1185622</v>
      </c>
      <c r="AB110" s="876"/>
      <c r="AC110" s="876"/>
      <c r="AD110" s="876"/>
      <c r="AE110" s="877"/>
      <c r="AF110" s="878">
        <v>1229041</v>
      </c>
      <c r="AG110" s="876"/>
      <c r="AH110" s="876"/>
      <c r="AI110" s="876"/>
      <c r="AJ110" s="877"/>
      <c r="AK110" s="878">
        <v>1255273</v>
      </c>
      <c r="AL110" s="876"/>
      <c r="AM110" s="876"/>
      <c r="AN110" s="876"/>
      <c r="AO110" s="877"/>
      <c r="AP110" s="879">
        <v>13.7</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12411115</v>
      </c>
      <c r="BR110" s="829"/>
      <c r="BS110" s="829"/>
      <c r="BT110" s="829"/>
      <c r="BU110" s="829"/>
      <c r="BV110" s="829">
        <v>12132768</v>
      </c>
      <c r="BW110" s="829"/>
      <c r="BX110" s="829"/>
      <c r="BY110" s="829"/>
      <c r="BZ110" s="829"/>
      <c r="CA110" s="829">
        <v>11159576</v>
      </c>
      <c r="CB110" s="829"/>
      <c r="CC110" s="829"/>
      <c r="CD110" s="829"/>
      <c r="CE110" s="829"/>
      <c r="CF110" s="853">
        <v>121.7</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6773172</v>
      </c>
      <c r="BR112" s="804"/>
      <c r="BS112" s="804"/>
      <c r="BT112" s="804"/>
      <c r="BU112" s="804"/>
      <c r="BV112" s="804">
        <v>6463167</v>
      </c>
      <c r="BW112" s="804"/>
      <c r="BX112" s="804"/>
      <c r="BY112" s="804"/>
      <c r="BZ112" s="804"/>
      <c r="CA112" s="804">
        <v>6250321</v>
      </c>
      <c r="CB112" s="804"/>
      <c r="CC112" s="804"/>
      <c r="CD112" s="804"/>
      <c r="CE112" s="804"/>
      <c r="CF112" s="862">
        <v>68.2</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781107</v>
      </c>
      <c r="AB113" s="906"/>
      <c r="AC113" s="906"/>
      <c r="AD113" s="906"/>
      <c r="AE113" s="907"/>
      <c r="AF113" s="908">
        <v>689905</v>
      </c>
      <c r="AG113" s="906"/>
      <c r="AH113" s="906"/>
      <c r="AI113" s="906"/>
      <c r="AJ113" s="907"/>
      <c r="AK113" s="908">
        <v>597507</v>
      </c>
      <c r="AL113" s="906"/>
      <c r="AM113" s="906"/>
      <c r="AN113" s="906"/>
      <c r="AO113" s="907"/>
      <c r="AP113" s="909">
        <v>6.5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493803</v>
      </c>
      <c r="BR113" s="804"/>
      <c r="BS113" s="804"/>
      <c r="BT113" s="804"/>
      <c r="BU113" s="804"/>
      <c r="BV113" s="804">
        <v>447392</v>
      </c>
      <c r="BW113" s="804"/>
      <c r="BX113" s="804"/>
      <c r="BY113" s="804"/>
      <c r="BZ113" s="804"/>
      <c r="CA113" s="804">
        <v>409704</v>
      </c>
      <c r="CB113" s="804"/>
      <c r="CC113" s="804"/>
      <c r="CD113" s="804"/>
      <c r="CE113" s="804"/>
      <c r="CF113" s="862">
        <v>4.5</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94554</v>
      </c>
      <c r="AB114" s="767"/>
      <c r="AC114" s="767"/>
      <c r="AD114" s="767"/>
      <c r="AE114" s="768"/>
      <c r="AF114" s="769">
        <v>90348</v>
      </c>
      <c r="AG114" s="767"/>
      <c r="AH114" s="767"/>
      <c r="AI114" s="767"/>
      <c r="AJ114" s="768"/>
      <c r="AK114" s="769">
        <v>88925</v>
      </c>
      <c r="AL114" s="767"/>
      <c r="AM114" s="767"/>
      <c r="AN114" s="767"/>
      <c r="AO114" s="768"/>
      <c r="AP114" s="811">
        <v>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1786805</v>
      </c>
      <c r="BR114" s="804"/>
      <c r="BS114" s="804"/>
      <c r="BT114" s="804"/>
      <c r="BU114" s="804"/>
      <c r="BV114" s="804">
        <v>1916734</v>
      </c>
      <c r="BW114" s="804"/>
      <c r="BX114" s="804"/>
      <c r="BY114" s="804"/>
      <c r="BZ114" s="804"/>
      <c r="CA114" s="804">
        <v>2029776</v>
      </c>
      <c r="CB114" s="804"/>
      <c r="CC114" s="804"/>
      <c r="CD114" s="804"/>
      <c r="CE114" s="804"/>
      <c r="CF114" s="862">
        <v>22.1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47367</v>
      </c>
      <c r="BR115" s="804"/>
      <c r="BS115" s="804"/>
      <c r="BT115" s="804"/>
      <c r="BU115" s="804"/>
      <c r="BV115" s="804">
        <v>10455</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2061283</v>
      </c>
      <c r="AB117" s="890"/>
      <c r="AC117" s="890"/>
      <c r="AD117" s="890"/>
      <c r="AE117" s="891"/>
      <c r="AF117" s="892">
        <v>2009294</v>
      </c>
      <c r="AG117" s="890"/>
      <c r="AH117" s="890"/>
      <c r="AI117" s="890"/>
      <c r="AJ117" s="891"/>
      <c r="AK117" s="892">
        <v>1941705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443</v>
      </c>
      <c r="BP119" s="865"/>
      <c r="BQ119" s="866">
        <v>21512262</v>
      </c>
      <c r="BR119" s="832"/>
      <c r="BS119" s="832"/>
      <c r="BT119" s="832"/>
      <c r="BU119" s="832"/>
      <c r="BV119" s="832">
        <v>20970516</v>
      </c>
      <c r="BW119" s="832"/>
      <c r="BX119" s="832"/>
      <c r="BY119" s="832"/>
      <c r="BZ119" s="832"/>
      <c r="CA119" s="832">
        <v>19849377</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10833268</v>
      </c>
      <c r="BR120" s="829"/>
      <c r="BS120" s="829"/>
      <c r="BT120" s="829"/>
      <c r="BU120" s="829"/>
      <c r="BV120" s="829">
        <v>10999765</v>
      </c>
      <c r="BW120" s="829"/>
      <c r="BX120" s="829"/>
      <c r="BY120" s="829"/>
      <c r="BZ120" s="829"/>
      <c r="CA120" s="829">
        <v>9365895</v>
      </c>
      <c r="CB120" s="829"/>
      <c r="CC120" s="829"/>
      <c r="CD120" s="829"/>
      <c r="CE120" s="829"/>
      <c r="CF120" s="853">
        <v>102.2</v>
      </c>
      <c r="CG120" s="854"/>
      <c r="CH120" s="854"/>
      <c r="CI120" s="854"/>
      <c r="CJ120" s="854"/>
      <c r="CK120" s="855" t="s">
        <v>447</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5232235</v>
      </c>
      <c r="DH120" s="829"/>
      <c r="DI120" s="829"/>
      <c r="DJ120" s="829"/>
      <c r="DK120" s="829"/>
      <c r="DL120" s="829">
        <v>4912212</v>
      </c>
      <c r="DM120" s="829"/>
      <c r="DN120" s="829"/>
      <c r="DO120" s="829"/>
      <c r="DP120" s="829"/>
      <c r="DQ120" s="829">
        <v>4599183</v>
      </c>
      <c r="DR120" s="829"/>
      <c r="DS120" s="829"/>
      <c r="DT120" s="829"/>
      <c r="DU120" s="829"/>
      <c r="DV120" s="830">
        <v>50.2</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259683</v>
      </c>
      <c r="BR121" s="804"/>
      <c r="BS121" s="804"/>
      <c r="BT121" s="804"/>
      <c r="BU121" s="804"/>
      <c r="BV121" s="804">
        <v>267100</v>
      </c>
      <c r="BW121" s="804"/>
      <c r="BX121" s="804"/>
      <c r="BY121" s="804"/>
      <c r="BZ121" s="804"/>
      <c r="CA121" s="804">
        <v>283085</v>
      </c>
      <c r="CB121" s="804"/>
      <c r="CC121" s="804"/>
      <c r="CD121" s="804"/>
      <c r="CE121" s="804"/>
      <c r="CF121" s="862">
        <v>3.1</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980108</v>
      </c>
      <c r="DH121" s="804"/>
      <c r="DI121" s="804"/>
      <c r="DJ121" s="804"/>
      <c r="DK121" s="804"/>
      <c r="DL121" s="804">
        <v>895102</v>
      </c>
      <c r="DM121" s="804"/>
      <c r="DN121" s="804"/>
      <c r="DO121" s="804"/>
      <c r="DP121" s="804"/>
      <c r="DQ121" s="804">
        <v>904879</v>
      </c>
      <c r="DR121" s="804"/>
      <c r="DS121" s="804"/>
      <c r="DT121" s="804"/>
      <c r="DU121" s="804"/>
      <c r="DV121" s="781">
        <v>9.9</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12195291</v>
      </c>
      <c r="BR122" s="832"/>
      <c r="BS122" s="832"/>
      <c r="BT122" s="832"/>
      <c r="BU122" s="832"/>
      <c r="BV122" s="832">
        <v>12254110</v>
      </c>
      <c r="BW122" s="832"/>
      <c r="BX122" s="832"/>
      <c r="BY122" s="832"/>
      <c r="BZ122" s="832"/>
      <c r="CA122" s="832">
        <v>11539937</v>
      </c>
      <c r="CB122" s="832"/>
      <c r="CC122" s="832"/>
      <c r="CD122" s="832"/>
      <c r="CE122" s="832"/>
      <c r="CF122" s="833">
        <v>125.9</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546529</v>
      </c>
      <c r="DH122" s="804"/>
      <c r="DI122" s="804"/>
      <c r="DJ122" s="804"/>
      <c r="DK122" s="804"/>
      <c r="DL122" s="804">
        <v>636849</v>
      </c>
      <c r="DM122" s="804"/>
      <c r="DN122" s="804"/>
      <c r="DO122" s="804"/>
      <c r="DP122" s="804"/>
      <c r="DQ122" s="804">
        <v>729678</v>
      </c>
      <c r="DR122" s="804"/>
      <c r="DS122" s="804"/>
      <c r="DT122" s="804"/>
      <c r="DU122" s="804"/>
      <c r="DV122" s="781">
        <v>8</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451</v>
      </c>
      <c r="BP123" s="865"/>
      <c r="BQ123" s="819">
        <v>23288242</v>
      </c>
      <c r="BR123" s="820"/>
      <c r="BS123" s="820"/>
      <c r="BT123" s="820"/>
      <c r="BU123" s="820"/>
      <c r="BV123" s="820">
        <v>23520975</v>
      </c>
      <c r="BW123" s="820"/>
      <c r="BX123" s="820"/>
      <c r="BY123" s="820"/>
      <c r="BZ123" s="820"/>
      <c r="CA123" s="820">
        <v>21188917</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v>14300</v>
      </c>
      <c r="DH123" s="767"/>
      <c r="DI123" s="767"/>
      <c r="DJ123" s="767"/>
      <c r="DK123" s="768"/>
      <c r="DL123" s="769">
        <v>19004</v>
      </c>
      <c r="DM123" s="767"/>
      <c r="DN123" s="767"/>
      <c r="DO123" s="767"/>
      <c r="DP123" s="768"/>
      <c r="DQ123" s="769">
        <v>16581</v>
      </c>
      <c r="DR123" s="767"/>
      <c r="DS123" s="767"/>
      <c r="DT123" s="767"/>
      <c r="DU123" s="768"/>
      <c r="DV123" s="811">
        <v>0.2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v>47367</v>
      </c>
      <c r="DH126" s="804"/>
      <c r="DI126" s="804"/>
      <c r="DJ126" s="804"/>
      <c r="DK126" s="804"/>
      <c r="DL126" s="804">
        <v>10455</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48465</v>
      </c>
      <c r="AB128" s="788"/>
      <c r="AC128" s="788"/>
      <c r="AD128" s="788"/>
      <c r="AE128" s="789"/>
      <c r="AF128" s="790">
        <v>51188</v>
      </c>
      <c r="AG128" s="788"/>
      <c r="AH128" s="788"/>
      <c r="AI128" s="788"/>
      <c r="AJ128" s="789"/>
      <c r="AK128" s="790">
        <v>66693</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13.31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9561413</v>
      </c>
      <c r="AB129" s="767"/>
      <c r="AC129" s="767"/>
      <c r="AD129" s="767"/>
      <c r="AE129" s="768"/>
      <c r="AF129" s="769">
        <v>9819810</v>
      </c>
      <c r="AG129" s="767"/>
      <c r="AH129" s="767"/>
      <c r="AI129" s="767"/>
      <c r="AJ129" s="768"/>
      <c r="AK129" s="769">
        <v>10114542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18.309999999999999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966680</v>
      </c>
      <c r="AB130" s="767"/>
      <c r="AC130" s="767"/>
      <c r="AD130" s="767"/>
      <c r="AE130" s="768"/>
      <c r="AF130" s="769">
        <v>936412</v>
      </c>
      <c r="AG130" s="767"/>
      <c r="AH130" s="767"/>
      <c r="AI130" s="767"/>
      <c r="AJ130" s="768"/>
      <c r="AK130" s="769">
        <v>948113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8594733</v>
      </c>
      <c r="AB131" s="751"/>
      <c r="AC131" s="751"/>
      <c r="AD131" s="751"/>
      <c r="AE131" s="752"/>
      <c r="AF131" s="753">
        <v>8883398</v>
      </c>
      <c r="AG131" s="751"/>
      <c r="AH131" s="751"/>
      <c r="AI131" s="751"/>
      <c r="AJ131" s="752"/>
      <c r="AK131" s="753">
        <v>9166429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12.1718499</v>
      </c>
      <c r="AB132" s="732"/>
      <c r="AC132" s="732"/>
      <c r="AD132" s="732"/>
      <c r="AE132" s="733"/>
      <c r="AF132" s="734">
        <v>11.50116206</v>
      </c>
      <c r="AG132" s="732"/>
      <c r="AH132" s="732"/>
      <c r="AI132" s="732"/>
      <c r="AJ132" s="733"/>
      <c r="AK132" s="734">
        <v>10.11188763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11.2</v>
      </c>
      <c r="AB133" s="711"/>
      <c r="AC133" s="711"/>
      <c r="AD133" s="711"/>
      <c r="AE133" s="712"/>
      <c r="AF133" s="710">
        <v>11.4</v>
      </c>
      <c r="AG133" s="711"/>
      <c r="AH133" s="711"/>
      <c r="AI133" s="711"/>
      <c r="AJ133" s="712"/>
      <c r="AK133" s="710">
        <v>11.2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IxrVX9PD8ra0o+jgOZK4pEgovd/2rT615rLjRirzJbDrLuPQRYvPWx77gB+cz6Xq5gG6BafnvhwUe4n7XyQvA==" saltValue="Gkg2l+Sgh431QXMR5VJS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UrwVfHGKXNBZom3fNOhzSbwJ+VjqdCraJs1hxoMjUCbxMtOU7x4bEW2hqdVFG0ON9d0kewfOic0Bz1M7s8it3w==" saltValue="kqC2Gw8KJk2aVjkT7Xop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5TiUp/SJiN2UWZOLpbZcicaPAzOYBRVxfR9CxiyBFdeZAbHhQV2f1LFC7GbBef68noLNfldvAw9ozL3OM/lGg==" saltValue="OkzGbh4pGSu9WYhsyhR8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2644153</v>
      </c>
      <c r="AP9" s="262">
        <v>92748</v>
      </c>
      <c r="AQ9" s="263">
        <v>98214</v>
      </c>
      <c r="AR9" s="264">
        <v>-5.6</v>
      </c>
    </row>
    <row r="10" spans="1:46" ht="13.5" customHeight="1" x14ac:dyDescent="0.2">
      <c r="A10" s="247"/>
      <c r="AK10" s="1117" t="s">
        <v>486</v>
      </c>
      <c r="AL10" s="1118"/>
      <c r="AM10" s="1118"/>
      <c r="AN10" s="1119"/>
      <c r="AO10" s="265">
        <v>39939</v>
      </c>
      <c r="AP10" s="265">
        <v>1401</v>
      </c>
      <c r="AQ10" s="266">
        <v>8330</v>
      </c>
      <c r="AR10" s="267">
        <v>-83.2</v>
      </c>
    </row>
    <row r="11" spans="1:46" ht="13.5" customHeight="1" x14ac:dyDescent="0.2">
      <c r="A11" s="247"/>
      <c r="AK11" s="1117" t="s">
        <v>487</v>
      </c>
      <c r="AL11" s="1118"/>
      <c r="AM11" s="1118"/>
      <c r="AN11" s="1119"/>
      <c r="AO11" s="265">
        <v>470712</v>
      </c>
      <c r="AP11" s="265">
        <v>16511</v>
      </c>
      <c r="AQ11" s="266">
        <v>2236</v>
      </c>
      <c r="AR11" s="267">
        <v>638.4</v>
      </c>
    </row>
    <row r="12" spans="1:46" ht="13.5" customHeight="1" x14ac:dyDescent="0.2">
      <c r="A12" s="247"/>
      <c r="AK12" s="1117" t="s">
        <v>488</v>
      </c>
      <c r="AL12" s="1118"/>
      <c r="AM12" s="1118"/>
      <c r="AN12" s="1119"/>
      <c r="AO12" s="265" t="s">
        <v>489</v>
      </c>
      <c r="AP12" s="265" t="s">
        <v>489</v>
      </c>
      <c r="AQ12" s="266">
        <v>12</v>
      </c>
      <c r="AR12" s="267" t="s">
        <v>489</v>
      </c>
    </row>
    <row r="13" spans="1:46" ht="13.5" customHeight="1" x14ac:dyDescent="0.2">
      <c r="A13" s="247"/>
      <c r="AK13" s="1117" t="s">
        <v>490</v>
      </c>
      <c r="AL13" s="1118"/>
      <c r="AM13" s="1118"/>
      <c r="AN13" s="1119"/>
      <c r="AO13" s="265">
        <v>69667</v>
      </c>
      <c r="AP13" s="265">
        <v>2444</v>
      </c>
      <c r="AQ13" s="266">
        <v>3111</v>
      </c>
      <c r="AR13" s="267">
        <v>-21.4</v>
      </c>
    </row>
    <row r="14" spans="1:46" ht="13.5" customHeight="1" x14ac:dyDescent="0.2">
      <c r="A14" s="247"/>
      <c r="AK14" s="1117" t="s">
        <v>491</v>
      </c>
      <c r="AL14" s="1118"/>
      <c r="AM14" s="1118"/>
      <c r="AN14" s="1119"/>
      <c r="AO14" s="265">
        <v>24232</v>
      </c>
      <c r="AP14" s="265">
        <v>850</v>
      </c>
      <c r="AQ14" s="266">
        <v>1882</v>
      </c>
      <c r="AR14" s="267">
        <v>-54.8</v>
      </c>
    </row>
    <row r="15" spans="1:46" ht="13.5" customHeight="1" x14ac:dyDescent="0.2">
      <c r="A15" s="247"/>
      <c r="AK15" s="1120" t="s">
        <v>492</v>
      </c>
      <c r="AL15" s="1121"/>
      <c r="AM15" s="1121"/>
      <c r="AN15" s="1122"/>
      <c r="AO15" s="265">
        <v>-181593</v>
      </c>
      <c r="AP15" s="265">
        <v>-6370</v>
      </c>
      <c r="AQ15" s="266">
        <v>-6411</v>
      </c>
      <c r="AR15" s="267">
        <v>-0.6</v>
      </c>
    </row>
    <row r="16" spans="1:46" ht="13.2" x14ac:dyDescent="0.2">
      <c r="A16" s="247"/>
      <c r="AK16" s="1120" t="s">
        <v>177</v>
      </c>
      <c r="AL16" s="1121"/>
      <c r="AM16" s="1121"/>
      <c r="AN16" s="1122"/>
      <c r="AO16" s="265">
        <v>3067110</v>
      </c>
      <c r="AP16" s="265">
        <v>107584</v>
      </c>
      <c r="AQ16" s="266">
        <v>107373</v>
      </c>
      <c r="AR16" s="267">
        <v>0.2</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9.23</v>
      </c>
      <c r="AP21" s="278">
        <v>9.17</v>
      </c>
      <c r="AQ21" s="279">
        <v>0.06</v>
      </c>
      <c r="AS21" s="280"/>
      <c r="AT21" s="276"/>
    </row>
    <row r="22" spans="1:46" s="248" customFormat="1" ht="13.2" x14ac:dyDescent="0.2">
      <c r="A22" s="276"/>
      <c r="AK22" s="1123" t="s">
        <v>498</v>
      </c>
      <c r="AL22" s="1124"/>
      <c r="AM22" s="1124"/>
      <c r="AN22" s="1125"/>
      <c r="AO22" s="281">
        <v>98.2</v>
      </c>
      <c r="AP22" s="282">
        <v>97.5</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1255273</v>
      </c>
      <c r="AP32" s="291">
        <v>44031</v>
      </c>
      <c r="AQ32" s="292">
        <v>55954</v>
      </c>
      <c r="AR32" s="293">
        <v>-21.3</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1</v>
      </c>
      <c r="AR34" s="293" t="s">
        <v>489</v>
      </c>
    </row>
    <row r="35" spans="1:46" ht="27" customHeight="1" x14ac:dyDescent="0.2">
      <c r="A35" s="247"/>
      <c r="AK35" s="1107" t="s">
        <v>505</v>
      </c>
      <c r="AL35" s="1108"/>
      <c r="AM35" s="1108"/>
      <c r="AN35" s="1109"/>
      <c r="AO35" s="291">
        <v>597507</v>
      </c>
      <c r="AP35" s="291">
        <v>20959</v>
      </c>
      <c r="AQ35" s="292">
        <v>17691</v>
      </c>
      <c r="AR35" s="293">
        <v>18.5</v>
      </c>
    </row>
    <row r="36" spans="1:46" ht="27" customHeight="1" x14ac:dyDescent="0.2">
      <c r="A36" s="247"/>
      <c r="AK36" s="1107" t="s">
        <v>506</v>
      </c>
      <c r="AL36" s="1108"/>
      <c r="AM36" s="1108"/>
      <c r="AN36" s="1109"/>
      <c r="AO36" s="291">
        <v>88925</v>
      </c>
      <c r="AP36" s="291">
        <v>3119</v>
      </c>
      <c r="AQ36" s="292">
        <v>2603</v>
      </c>
      <c r="AR36" s="293">
        <v>19.8</v>
      </c>
    </row>
    <row r="37" spans="1:46" ht="13.5" customHeight="1" x14ac:dyDescent="0.2">
      <c r="A37" s="247"/>
      <c r="AK37" s="1107" t="s">
        <v>507</v>
      </c>
      <c r="AL37" s="1108"/>
      <c r="AM37" s="1108"/>
      <c r="AN37" s="1109"/>
      <c r="AO37" s="291" t="s">
        <v>489</v>
      </c>
      <c r="AP37" s="291" t="s">
        <v>489</v>
      </c>
      <c r="AQ37" s="292">
        <v>579</v>
      </c>
      <c r="AR37" s="293" t="s">
        <v>489</v>
      </c>
    </row>
    <row r="38" spans="1:46" ht="27" customHeight="1" x14ac:dyDescent="0.2">
      <c r="A38" s="247"/>
      <c r="AK38" s="1110" t="s">
        <v>508</v>
      </c>
      <c r="AL38" s="1111"/>
      <c r="AM38" s="1111"/>
      <c r="AN38" s="1112"/>
      <c r="AO38" s="294" t="s">
        <v>489</v>
      </c>
      <c r="AP38" s="294" t="s">
        <v>489</v>
      </c>
      <c r="AQ38" s="295">
        <v>4</v>
      </c>
      <c r="AR38" s="283" t="s">
        <v>489</v>
      </c>
      <c r="AS38" s="290"/>
    </row>
    <row r="39" spans="1:46" ht="13.2" x14ac:dyDescent="0.2">
      <c r="A39" s="247"/>
      <c r="AK39" s="1110" t="s">
        <v>509</v>
      </c>
      <c r="AL39" s="1111"/>
      <c r="AM39" s="1111"/>
      <c r="AN39" s="1112"/>
      <c r="AO39" s="291">
        <v>-66693</v>
      </c>
      <c r="AP39" s="291">
        <v>-2339</v>
      </c>
      <c r="AQ39" s="292">
        <v>-4663</v>
      </c>
      <c r="AR39" s="293">
        <v>-49.8</v>
      </c>
      <c r="AS39" s="290"/>
    </row>
    <row r="40" spans="1:46" ht="27" customHeight="1" x14ac:dyDescent="0.2">
      <c r="A40" s="247"/>
      <c r="AK40" s="1107" t="s">
        <v>510</v>
      </c>
      <c r="AL40" s="1108"/>
      <c r="AM40" s="1108"/>
      <c r="AN40" s="1109"/>
      <c r="AO40" s="291">
        <v>-948113</v>
      </c>
      <c r="AP40" s="291">
        <v>-33257</v>
      </c>
      <c r="AQ40" s="292">
        <v>-48945</v>
      </c>
      <c r="AR40" s="293">
        <v>-32.1</v>
      </c>
      <c r="AS40" s="290"/>
    </row>
    <row r="41" spans="1:46" ht="13.2" x14ac:dyDescent="0.2">
      <c r="A41" s="247"/>
      <c r="AK41" s="1113" t="s">
        <v>287</v>
      </c>
      <c r="AL41" s="1114"/>
      <c r="AM41" s="1114"/>
      <c r="AN41" s="1115"/>
      <c r="AO41" s="291">
        <v>926899</v>
      </c>
      <c r="AP41" s="291">
        <v>32513</v>
      </c>
      <c r="AQ41" s="292">
        <v>23225</v>
      </c>
      <c r="AR41" s="293">
        <v>40</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1757779</v>
      </c>
      <c r="AN51" s="313">
        <v>58812</v>
      </c>
      <c r="AO51" s="314">
        <v>0.8</v>
      </c>
      <c r="AP51" s="315">
        <v>76347</v>
      </c>
      <c r="AQ51" s="316">
        <v>2.4</v>
      </c>
      <c r="AR51" s="317">
        <v>-1.6</v>
      </c>
    </row>
    <row r="52" spans="1:44" ht="13.2" x14ac:dyDescent="0.2">
      <c r="A52" s="247"/>
      <c r="AK52" s="318"/>
      <c r="AL52" s="319" t="s">
        <v>520</v>
      </c>
      <c r="AM52" s="320">
        <v>903645</v>
      </c>
      <c r="AN52" s="321">
        <v>30234</v>
      </c>
      <c r="AO52" s="322">
        <v>-28.7</v>
      </c>
      <c r="AP52" s="323">
        <v>41762</v>
      </c>
      <c r="AQ52" s="324">
        <v>0.5</v>
      </c>
      <c r="AR52" s="325">
        <v>-29.2</v>
      </c>
    </row>
    <row r="53" spans="1:44" ht="13.2" x14ac:dyDescent="0.2">
      <c r="A53" s="247"/>
      <c r="AK53" s="303" t="s">
        <v>521</v>
      </c>
      <c r="AL53" s="304"/>
      <c r="AM53" s="312">
        <v>1956740</v>
      </c>
      <c r="AN53" s="313">
        <v>66294</v>
      </c>
      <c r="AO53" s="314">
        <v>12.7</v>
      </c>
      <c r="AP53" s="315">
        <v>69604</v>
      </c>
      <c r="AQ53" s="316">
        <v>-8.8000000000000007</v>
      </c>
      <c r="AR53" s="317">
        <v>21.5</v>
      </c>
    </row>
    <row r="54" spans="1:44" ht="13.2" x14ac:dyDescent="0.2">
      <c r="A54" s="247"/>
      <c r="AK54" s="318"/>
      <c r="AL54" s="319" t="s">
        <v>520</v>
      </c>
      <c r="AM54" s="320">
        <v>632404</v>
      </c>
      <c r="AN54" s="321">
        <v>21426</v>
      </c>
      <c r="AO54" s="322">
        <v>-29.1</v>
      </c>
      <c r="AP54" s="323">
        <v>36247</v>
      </c>
      <c r="AQ54" s="324">
        <v>-13.2</v>
      </c>
      <c r="AR54" s="325">
        <v>-15.9</v>
      </c>
    </row>
    <row r="55" spans="1:44" ht="13.2" x14ac:dyDescent="0.2">
      <c r="A55" s="247"/>
      <c r="AK55" s="303" t="s">
        <v>522</v>
      </c>
      <c r="AL55" s="304"/>
      <c r="AM55" s="312">
        <v>3561112</v>
      </c>
      <c r="AN55" s="313">
        <v>122090</v>
      </c>
      <c r="AO55" s="314">
        <v>84.2</v>
      </c>
      <c r="AP55" s="315">
        <v>68410</v>
      </c>
      <c r="AQ55" s="316">
        <v>-1.7</v>
      </c>
      <c r="AR55" s="317">
        <v>85.9</v>
      </c>
    </row>
    <row r="56" spans="1:44" ht="13.2" x14ac:dyDescent="0.2">
      <c r="A56" s="247"/>
      <c r="AK56" s="318"/>
      <c r="AL56" s="319" t="s">
        <v>520</v>
      </c>
      <c r="AM56" s="320">
        <v>913107</v>
      </c>
      <c r="AN56" s="321">
        <v>31305</v>
      </c>
      <c r="AO56" s="322">
        <v>46.1</v>
      </c>
      <c r="AP56" s="323">
        <v>35086</v>
      </c>
      <c r="AQ56" s="324">
        <v>-3.2</v>
      </c>
      <c r="AR56" s="325">
        <v>49.3</v>
      </c>
    </row>
    <row r="57" spans="1:44" ht="13.2" x14ac:dyDescent="0.2">
      <c r="A57" s="247"/>
      <c r="AK57" s="303" t="s">
        <v>523</v>
      </c>
      <c r="AL57" s="304"/>
      <c r="AM57" s="312">
        <v>1983173</v>
      </c>
      <c r="AN57" s="313">
        <v>68865</v>
      </c>
      <c r="AO57" s="314">
        <v>-43.6</v>
      </c>
      <c r="AP57" s="315">
        <v>73019</v>
      </c>
      <c r="AQ57" s="316">
        <v>6.7</v>
      </c>
      <c r="AR57" s="317">
        <v>-50.3</v>
      </c>
    </row>
    <row r="58" spans="1:44" ht="13.2" x14ac:dyDescent="0.2">
      <c r="A58" s="247"/>
      <c r="AK58" s="318"/>
      <c r="AL58" s="319" t="s">
        <v>520</v>
      </c>
      <c r="AM58" s="320">
        <v>1295376</v>
      </c>
      <c r="AN58" s="321">
        <v>44981</v>
      </c>
      <c r="AO58" s="322">
        <v>43.7</v>
      </c>
      <c r="AP58" s="323">
        <v>39427</v>
      </c>
      <c r="AQ58" s="324">
        <v>12.4</v>
      </c>
      <c r="AR58" s="325">
        <v>31.3</v>
      </c>
    </row>
    <row r="59" spans="1:44" ht="13.2" x14ac:dyDescent="0.2">
      <c r="A59" s="247"/>
      <c r="AK59" s="303" t="s">
        <v>524</v>
      </c>
      <c r="AL59" s="304"/>
      <c r="AM59" s="312">
        <v>2384301</v>
      </c>
      <c r="AN59" s="313">
        <v>83633</v>
      </c>
      <c r="AO59" s="314">
        <v>21.4</v>
      </c>
      <c r="AP59" s="315">
        <v>76590</v>
      </c>
      <c r="AQ59" s="316">
        <v>4.9000000000000004</v>
      </c>
      <c r="AR59" s="317">
        <v>16.5</v>
      </c>
    </row>
    <row r="60" spans="1:44" ht="13.2" x14ac:dyDescent="0.2">
      <c r="A60" s="247"/>
      <c r="AK60" s="318"/>
      <c r="AL60" s="319" t="s">
        <v>520</v>
      </c>
      <c r="AM60" s="320">
        <v>693261</v>
      </c>
      <c r="AN60" s="321">
        <v>24317</v>
      </c>
      <c r="AO60" s="322">
        <v>-45.9</v>
      </c>
      <c r="AP60" s="323">
        <v>42387</v>
      </c>
      <c r="AQ60" s="324">
        <v>7.5</v>
      </c>
      <c r="AR60" s="325">
        <v>-53.4</v>
      </c>
    </row>
    <row r="61" spans="1:44" ht="13.2" x14ac:dyDescent="0.2">
      <c r="A61" s="247"/>
      <c r="AK61" s="303" t="s">
        <v>525</v>
      </c>
      <c r="AL61" s="326"/>
      <c r="AM61" s="312">
        <v>2328621</v>
      </c>
      <c r="AN61" s="313">
        <v>79939</v>
      </c>
      <c r="AO61" s="314">
        <v>15.1</v>
      </c>
      <c r="AP61" s="315">
        <v>72794</v>
      </c>
      <c r="AQ61" s="327">
        <v>0.7</v>
      </c>
      <c r="AR61" s="317">
        <v>14.4</v>
      </c>
    </row>
    <row r="62" spans="1:44" ht="13.2" x14ac:dyDescent="0.2">
      <c r="A62" s="247"/>
      <c r="AK62" s="318"/>
      <c r="AL62" s="319" t="s">
        <v>520</v>
      </c>
      <c r="AM62" s="320">
        <v>887559</v>
      </c>
      <c r="AN62" s="321">
        <v>30453</v>
      </c>
      <c r="AO62" s="322">
        <v>-2.8</v>
      </c>
      <c r="AP62" s="323">
        <v>38982</v>
      </c>
      <c r="AQ62" s="324">
        <v>0.8</v>
      </c>
      <c r="AR62" s="325">
        <v>-3.6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rGOD5CpnYOolZlTwKnM+L5JwPlsBkGsGOOj/mGrQVru9TBt4KLlwzT3widgBQLxdPqnWojrwUh75CYh6vwE9w==" saltValue="ft6bWc9M7ibQSsOGc2yR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NKWkxVd2rFcEuEjVUkNLcs1+wDHcj8qCO+wNZ7WCccuH8bbh2RdtoQUPaI3v0yxCA2580YaD5LwpG046jKScyg==" saltValue="zXR8foJbRPEgoz66wqfl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rLYHyBdZ3xpzyYG2MFp1bQ0IT0rSgev0HMgk1xqcWCt4W5QAlBptPs95YdGJ+UdninamiVN7usAA67odljyjVQ==" saltValue="KzOs0f6/XRF7qqwUtJwZ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27.17</v>
      </c>
      <c r="G47" s="12">
        <v>25.62</v>
      </c>
      <c r="H47" s="12">
        <v>27.3</v>
      </c>
      <c r="I47" s="12">
        <v>26.14</v>
      </c>
      <c r="J47" s="13">
        <v>26.19</v>
      </c>
    </row>
    <row r="48" spans="2:10" ht="57.75" customHeight="1" x14ac:dyDescent="0.2">
      <c r="B48" s="14"/>
      <c r="C48" s="1128" t="s">
        <v>4</v>
      </c>
      <c r="D48" s="1128"/>
      <c r="E48" s="1129"/>
      <c r="F48" s="15">
        <v>6.72</v>
      </c>
      <c r="G48" s="16">
        <v>5.79</v>
      </c>
      <c r="H48" s="16">
        <v>7.3</v>
      </c>
      <c r="I48" s="16">
        <v>7.18</v>
      </c>
      <c r="J48" s="17">
        <v>8.06</v>
      </c>
    </row>
    <row r="49" spans="2:10" ht="57.75" customHeight="1" thickBot="1" x14ac:dyDescent="0.25">
      <c r="B49" s="18"/>
      <c r="C49" s="1130" t="s">
        <v>5</v>
      </c>
      <c r="D49" s="1130"/>
      <c r="E49" s="1131"/>
      <c r="F49" s="19" t="s">
        <v>532</v>
      </c>
      <c r="G49" s="20" t="s">
        <v>533</v>
      </c>
      <c r="H49" s="20" t="s">
        <v>534</v>
      </c>
      <c r="I49" s="20" t="s">
        <v>535</v>
      </c>
      <c r="J49" s="21">
        <v>6.96</v>
      </c>
    </row>
    <row r="50" spans="2:10" ht="13.2" x14ac:dyDescent="0.2"/>
  </sheetData>
  <sheetProtection algorithmName="SHA-512" hashValue="EZLaBe7fiEO2QD9FQ5uWiTUqn9gCsDkoMJkbiHTEtlZJX8yPfpxdAHXKSoKR9X7PigSEXMWMWD7Hd1uYpWhXMg==" saltValue="FBqdyWX5wcBu4IAMPdy1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2026-03-09T00:27:24Z</cp:lastPrinted>
  <dcterms:created xsi:type="dcterms:W3CDTF">2026-02-23T06:25:21Z</dcterms:created>
  <dcterms:modified xsi:type="dcterms:W3CDTF">2026-03-30T12:13:22Z</dcterms:modified>
  <cp:category/>
</cp:coreProperties>
</file>