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05_大月市【】\"/>
    </mc:Choice>
  </mc:AlternateContent>
  <xr:revisionPtr revIDLastSave="0" documentId="13_ncr:1_{F6804DE2-BFF0-464D-8BC6-35CCF941CBF5}"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<sst xmlns="http://schemas.openxmlformats.org/spreadsheetml/2006/main" count="1110" uniqueCount="567">
  <si>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</si>
  <si>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</si>
  <si>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</si>
  <si>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</si>
  <si>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</si>
  <si>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</si>
  <si>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</si>
  <si>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</si>
  <si>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</si>
  <si>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</si>
  <si>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</si>
  <si>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</si>
  <si>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</si>
  <si>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</si>
  <si>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</si>
  <si>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</si>
  <si>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</si>
  <si>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</si>
  <si>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</si>
  <si>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</si>
  <si>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</si>
  <si>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</si>
  <si>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</si>
  <si>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</si>
  <si>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</si>
  <si>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</si>
  <si>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</si>
  <si>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</si>
  <si>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</si>
  <si>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</si>
  <si>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</si>
  <si>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</si>
  <si>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</si>
  <si>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</si>
  <si>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</si>
  <si>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</si>
  <si>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</si>
  <si>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</si>
  <si>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</si>
  <si>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</si>
  <si>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</si>
  <si>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</si>
  <si>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</si>
  <si>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</si>
  <si>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</si>
  <si>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</si>
  <si>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</si>
  <si>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</si>
  <si>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</si>
  <si>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</si>
  <si>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</si>
  <si>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</si>
  <si>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</si>
  <si>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</si>
  <si>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</si>
  <si>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</si>
  <si>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</si>
  <si>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</si>
  <si>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</si>
  <si>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</si>
  <si>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</si>
  <si>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</si>
  <si>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</si>
  <si>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</si>
  <si>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</si>
  <si>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</si>
  <si>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</si>
  <si>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</si>
  <si>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</si>
  <si>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</si>
  <si>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</si>
  <si>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</si>
  <si>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</si>
  <si>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</si>
  <si>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</si>
  <si>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</si>
  <si>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</si>
  <si>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</si>
  <si>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</si>
  <si>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</si>
  <si>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</si>
  <si>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</si>
  <si>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</si>
  <si>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</si>
  <si>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</si>
  <si>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</si>
  <si>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</si>
  <si>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</si>
  <si>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</si>
  <si>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</si>
  <si>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</si>
  <si>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</si>
  <si>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</si>
  <si>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</si>
  <si>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大月市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</si>
  <si>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</si>
  <si>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</si>
  <si>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</si>
  <si>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</si>
  <si>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</si>
  <si>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</si>
  <si>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</si>
  <si>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</si>
  <si>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</si>
  <si>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</si>
  <si>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</si>
  <si>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</si>
  <si>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</si>
  <si>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</si>
  <si>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</si>
  <si>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</si>
  <si>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</si>
  <si>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</si>
  <si>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</si>
  <si>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</si>
  <si>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</si>
  <si>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</si>
  <si>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</si>
  <si>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</si>
  <si>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</si>
  <si>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</si>
  <si>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</si>
  <si>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</si>
  <si>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</si>
  <si>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</si>
  <si>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</si>
  <si>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</si>
  <si>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</si>
  <si>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</si>
  <si>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</si>
  <si>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</si>
  <si>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</si>
  <si>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</si>
  <si>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</si>
  <si>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</si>
  <si>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</si>
  <si>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</si>
  <si>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</si>
  <si>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</si>
  <si>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</si>
  <si>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</si>
  <si>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</si>
  <si>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</si>
  <si>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</si>
  <si>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</si>
  <si>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</si>
  <si>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</si>
  <si>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</si>
  <si>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</si>
  <si>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</si>
  <si>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</si>
  <si>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</si>
  <si>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</si>
  <si>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</si>
  <si>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</si>
  <si>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</si>
  <si>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</si>
  <si>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</si>
  <si>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</si>
  <si>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</si>
  <si>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</si>
  <si>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</si>
  <si>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</si>
  <si>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</si>
  <si>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</si>
  <si>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</si>
  <si>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</si>
  <si>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</si>
  <si>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</si>
  <si>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</si>
  <si>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</si>
  <si>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</si>
  <si>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</si>
  <si>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</si>
  <si>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</si>
  <si>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</si>
  <si>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</si>
  <si>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</si>
  <si>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</si>
  <si>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</si>
  <si>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</si>
  <si>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</si>
  <si>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</si>
  <si>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</si>
  <si>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</si>
  <si>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</si>
  <si>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</si>
  <si>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</si>
  <si>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</si>
  <si>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</si>
  <si>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</si>
  <si>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</si>
  <si>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</si>
  <si>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</si>
  <si>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</si>
  <si>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</si>
  <si>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</si>
  <si>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</si>
  <si>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</si>
  <si>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</si>
  <si>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</si>
  <si>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</si>
  <si>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</si>
  <si>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山梨県大月市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</si>
  <si>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</si>
  <si>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</si>
  <si>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</si>
  <si>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</si>
  <si>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</si>
  <si>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</si>
  <si>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</si>
  <si>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</si>
  <si>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</si>
  <si>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</si>
  <si>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</si>
  <si>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</si>
  <si>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</si>
  <si>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</si>
  <si>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</si>
  <si>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</si>
  <si>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</si>
  <si>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</si>
  <si>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</si>
  <si>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</si>
  <si>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</si>
  <si>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</si>
  <si>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</si>
  <si>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</si>
  <si>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</si>
  <si>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</si>
  <si>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</si>
  <si>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</si>
  <si>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</si>
  <si>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</si>
  <si>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</si>
  <si>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</si>
  <si>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</si>
  <si>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</si>
  <si>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</si>
  <si>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</si>
  <si>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</si>
  <si>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</si>
  <si>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</si>
  <si>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</si>
  <si>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</si>
  <si>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</si>
  <si>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</si>
  <si>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</si>
  <si>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</si>
  <si>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</si>
  <si>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</si>
  <si>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</si>
  <si>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</si>
  <si>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</si>
  <si>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</si>
  <si>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</si>
  <si>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</si>
  <si>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</si>
  <si>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</si>
  <si>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</si>
  <si>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</si>
  <si>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</si>
  <si>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</si>
  <si>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</si>
  <si>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</si>
  <si>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</si>
  <si>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</si>
  <si>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</si>
  <si>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</si>
  <si>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</si>
  <si>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</si>
  <si>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</si>
  <si>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</si>
  <si>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</si>
  <si>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</si>
  <si>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</si>
  <si>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</si>
  <si>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</si>
  <si>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</si>
  <si>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</si>
  <si>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</si>
  <si>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</si>
  <si>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</si>
  <si>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</si>
  <si>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</si>
  <si>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</si>
  <si>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</si>
  <si>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</si>
  <si>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</si>
  <si>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</si>
  <si>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</si>
  <si>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</si>
  <si>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</si>
  <si>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</si>
  <si>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</si>
  <si>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</si>
  <si>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</si>
  <si>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</si>
  <si>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</si>
  <si>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</si>
  <si>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</si>
  <si>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</si>
  <si>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</si>
  <si>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</si>
  <si>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</si>
  <si>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</si>
  <si>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</si>
  <si>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</si>
  <si>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</si>
  <si>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</si>
  <si>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</si>
  <si>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</si>
  <si>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</si>
  <si>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</si>
  <si>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</si>
  <si>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</si>
  <si>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</si>
  <si>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</si>
  <si>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</si>
  <si>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</si>
  <si>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</si>
  <si>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</si>
  <si>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</si>
  <si>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</si>
  <si>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</si>
  <si>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</si>
  <si>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</si>
  <si>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</si>
  <si>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</si>
  <si>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</si>
  <si>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</si>
  <si>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</si>
  <si>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</si>
  <si>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</si>
  <si>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</si>
  <si>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</si>
  <si>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</si>
  <si>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</si>
  <si>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</si>
  <si>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</si>
  <si>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</si>
  <si>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</si>
  <si>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</si>
  <si>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</si>
  <si>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</si>
  <si>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</si>
  <si>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</si>
  <si>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</si>
  <si>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</si>
  <si>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</si>
  <si>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</si>
  <si>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</si>
  <si>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</si>
  <si>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</si>
  <si>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山梨県大月市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</si>
  <si>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</si>
  <si>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</si>
  <si>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</si>
  <si>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</si>
  <si>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</si>
  <si>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</si>
  <si>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</si>
  <si>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</si>
  <si>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</si>
  <si>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</si>
  <si>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</si>
  <si>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</si>
  <si>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</si>
  <si>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</si>
  <si>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</si>
  <si>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</si>
  <si>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</si>
  <si>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</si>
  <si>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</si>
  <si>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</si>
  <si>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大月短期大学特別会計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</si>
  <si>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</si>
  <si>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</si>
  <si>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</si>
  <si>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</si>
  <si>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</si>
  <si>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</si>
  <si>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</si>
  <si>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</si>
  <si>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</si>
  <si>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</si>
  <si>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</si>
  <si>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</si>
  <si>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</si>
  <si>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</si>
  <si>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</si>
  <si>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</si>
  <si>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</si>
  <si>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</si>
  <si>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</si>
  <si>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</si>
  <si>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</si>
  <si>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</si>
  <si>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</si>
  <si>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</si>
  <si>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</si>
  <si>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</si>
  <si>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</si>
  <si>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</si>
  <si>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</si>
  <si>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</si>
  <si>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</si>
  <si>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</si>
  <si>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</si>
  <si>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</si>
  <si>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</si>
  <si>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</si>
  <si>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</si>
  <si>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</si>
  <si>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</si>
  <si>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</si>
  <si>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</si>
  <si>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</si>
  <si>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</si>
  <si>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</si>
  <si>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</si>
  <si>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</si>
  <si>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</si>
  <si>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</si>
  <si>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</si>
  <si>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</si>
  <si>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</si>
  <si>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</si>
  <si>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</si>
  <si>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</si>
  <si>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</si>
  <si>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</si>
  <si>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</si>
  <si>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</si>
  <si>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</si>
  <si>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</si>
  <si>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</si>
  <si>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</si>
  <si>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</si>
  <si>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</si>
  <si>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</si>
  <si>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</si>
  <si>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</si>
  <si>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</si>
  <si>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</si>
  <si>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</si>
  <si>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</si>
  <si>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</si>
  <si>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</si>
  <si>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</si>
  <si>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</si>
  <si>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</si>
  <si>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</si>
  <si>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</si>
  <si>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</si>
  <si>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</si>
  <si>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</si>
  <si>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</si>
  <si>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</si>
  <si>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</si>
  <si>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</si>
  <si>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</si>
  <si>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</si>
  <si>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</si>
  <si>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</si>
  <si>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</si>
  <si>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</si>
  <si>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</si>
  <si>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</si>
  <si>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</si>
  <si>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</si>
  <si>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</si>
  <si>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</si>
  <si>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</si>
  <si>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</si>
  <si>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</si>
  <si>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</si>
  <si>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</si>
  <si>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</si>
  <si>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</si>
  <si>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</si>
  <si>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</si>
  <si>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</si>
  <si>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</si>
  <si>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</si>
  <si>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</si>
  <si>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</si>
  <si>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</si>
  <si>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</si>
  <si>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</si>
  <si>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</si>
  <si>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</si>
  <si>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</si>
  <si>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</si>
  <si>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</si>
  <si>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</si>
  <si>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</si>
  <si>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</si>
  <si>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</si>
  <si>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</si>
  <si>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</si>
  <si>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</si>
  <si>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</si>
  <si>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</si>
  <si>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</si>
  <si>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</si>
  <si>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</si>
  <si>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</si>
  <si>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</si>
  <si>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</si>
  <si>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</si>
  <si>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</si>
  <si>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</si>
  <si>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</si>
  <si>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</si>
  <si>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</si>
  <si>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</si>
  <si>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</si>
  <si>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</si>
  <si>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</si>
  <si>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</si>
  <si>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</si>
  <si>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</si>
  <si>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</si>
  <si>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</si>
  <si>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</si>
  <si>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</si>
  <si>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</si>
  <si>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</si>
  <si>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</si>
  <si>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</si>
  <si>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2.82</t>
  </si>
  <si>
    <t>▲ 1.31</t>
  </si>
  <si>
    <t>一般会計</t>
  </si>
  <si>
    <t>簡易水道事業会計</t>
  </si>
  <si>
    <t>下水道事業会計</t>
  </si>
  <si>
    <t>介護保険特別会計</t>
  </si>
  <si>
    <t>大月短期大学特別会計</t>
  </si>
  <si>
    <t>国民健康保険特別会計</t>
  </si>
  <si>
    <t>後期高齢者医療特別会計</t>
  </si>
  <si>
    <t>介護サービス特別会計</t>
  </si>
  <si>
    <t>その他会計（赤字）</t>
  </si>
  <si>
    <t>その他会計（黒字）</t>
  </si>
  <si>
    <t>R02</t>
    <phoneticPr fontId="5"/>
  </si>
  <si>
    <t>R03</t>
    <phoneticPr fontId="5"/>
  </si>
  <si>
    <t>R04</t>
    <phoneticPr fontId="5"/>
  </si>
  <si>
    <t>R05</t>
    <phoneticPr fontId="5"/>
  </si>
  <si>
    <t>R06</t>
    <phoneticPr fontId="5"/>
  </si>
  <si>
    <t>-</t>
    <phoneticPr fontId="2"/>
  </si>
  <si>
    <t>大月都留広域事務組合（一般会計）</t>
    <rPh sb="0" eb="2">
      <t>オオツキ</t>
    </rPh>
    <rPh sb="2" eb="4">
      <t>ツル</t>
    </rPh>
    <rPh sb="4" eb="6">
      <t>コウイキ</t>
    </rPh>
    <rPh sb="6" eb="8">
      <t>ジム</t>
    </rPh>
    <rPh sb="8" eb="10">
      <t>クミアイ</t>
    </rPh>
    <rPh sb="11" eb="13">
      <t>イッパン</t>
    </rPh>
    <rPh sb="13" eb="15">
      <t>カイケイ</t>
    </rPh>
    <phoneticPr fontId="2"/>
  </si>
  <si>
    <t>東部地域広域水道企業団（水道事業会計）</t>
    <rPh sb="0" eb="2">
      <t>トウブ</t>
    </rPh>
    <rPh sb="2" eb="4">
      <t>チイキ</t>
    </rPh>
    <rPh sb="4" eb="6">
      <t>コウイキ</t>
    </rPh>
    <rPh sb="6" eb="8">
      <t>スイドウ</t>
    </rPh>
    <rPh sb="8" eb="10">
      <t>キギョウ</t>
    </rPh>
    <rPh sb="10" eb="11">
      <t>ダン</t>
    </rPh>
    <rPh sb="12" eb="14">
      <t>スイドウ</t>
    </rPh>
    <rPh sb="14" eb="16">
      <t>ジギョウ</t>
    </rPh>
    <rPh sb="16" eb="18">
      <t>カイケイ</t>
    </rPh>
    <phoneticPr fontId="2"/>
  </si>
  <si>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2"/>
  </si>
  <si>
    <t>山梨県市町村総合事務組合（電子化事業及び会館管理・研修事業特別会計）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</si>
  <si>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山梨県市町村総合事務組合（一般廃棄物最終処分場事業特別会計）</t>
    <rPh sb="0" eb="3">
      <t>ヤマナシケン</t>
    </rPh>
    <rPh sb="3" eb="6">
      <t>シチョウソン</t>
    </rPh>
    <rPh sb="6" eb="8">
      <t>ソウゴウ</t>
    </rPh>
    <rPh sb="8" eb="10">
      <t>ジム</t>
    </rPh>
    <rPh sb="10" eb="12">
      <t>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2"/>
  </si>
  <si>
    <t>山梨県市町村総合事務組合（入札参加資格審査事業特別会計）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3">
      <t>ジギョウ</t>
    </rPh>
    <rPh sb="23" eb="25">
      <t>トクベツ</t>
    </rPh>
    <rPh sb="25" eb="27">
      <t>カイケイ</t>
    </rPh>
    <phoneticPr fontId="2"/>
  </si>
  <si>
    <t>山梨県市町村総合事務組合（交通災害共済事業特別会計）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</si>
  <si>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山梨県後期高齢者医療広域連合（一般会計）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2"/>
  </si>
  <si>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</si>
  <si>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富士・東部広域環境事務組合（一般会計）</t>
    <rPh sb="0" eb="2">
      <t>フジ</t>
    </rPh>
    <rPh sb="3" eb="5">
      <t>トウブ</t>
    </rPh>
    <rPh sb="5" eb="7">
      <t>コウイキ</t>
    </rPh>
    <rPh sb="7" eb="9">
      <t>カンキョウ</t>
    </rPh>
    <rPh sb="9" eb="11">
      <t>ジム</t>
    </rPh>
    <rPh sb="11" eb="13">
      <t>クミアイ</t>
    </rPh>
    <rPh sb="14" eb="16">
      <t>イッパン</t>
    </rPh>
    <rPh sb="16" eb="18">
      <t>カイケイ</t>
    </rPh>
    <phoneticPr fontId="2"/>
  </si>
  <si>
    <t>-</t>
    <phoneticPr fontId="2"/>
  </si>
  <si>
    <t>（地独）大月市立中央病院</t>
    <phoneticPr fontId="2"/>
  </si>
  <si>
    <t>-</t>
    <phoneticPr fontId="2"/>
  </si>
  <si>
    <t xml:space="preserve">公共施設整備基金  
</t>
  </si>
  <si>
    <t xml:space="preserve">地域振興基金  
</t>
  </si>
  <si>
    <t xml:space="preserve">短大教育施設整備基金  
</t>
  </si>
  <si>
    <t xml:space="preserve">退職手当支給準備基金  
</t>
  </si>
  <si>
    <t xml:space="preserve">ふるさと大月応援基金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</si>
</sst>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C3FE-4139-BCD8-E519D32FF5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47667</c:v>
                </c:pt>
                <c:pt idx="1">
                  <c:v>38282</c:v>
                </c:pt>
                <c:pt idx="2">
                  <c:v>53068</c:v>
                </c:pt>
                <c:pt idx="3">
                  <c:v>57935</c:v>
                </c:pt>
                <c:pt idx="4">
                  <c:v>32442</c:v>
                </c:pt>
              </c:numCache>
            </c:numRef>
          </c:val>
          <c:smooth val="0"/>
          <c:extLst>
            <c:ext xmlns:c16="http://schemas.microsoft.com/office/drawing/2014/chart" uri="{C3380CC4-5D6E-409C-BE32-E72D297353CC}">
              <c16:uniqueId val="{00000001-C3FE-4139-BCD8-E519D32FF5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4.82</c:v>
                </c:pt>
                <c:pt idx="1">
                  <c:v>5.85</c:v>
                </c:pt>
                <c:pt idx="2">
                  <c:v>7.74</c:v>
                </c:pt>
                <c:pt idx="3">
                  <c:v>9.1199999999999992</c:v>
                </c:pt>
                <c:pt idx="4">
                  <c:v>6.47</c:v>
                </c:pt>
              </c:numCache>
            </c:numRef>
          </c:val>
          <c:extLst>
            <c:ext xmlns:c16="http://schemas.microsoft.com/office/drawing/2014/chart" uri="{C3380CC4-5D6E-409C-BE32-E72D297353CC}">
              <c16:uniqueId val="{00000000-7B58-4A6E-AEA5-2E82423E8D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9.8699999999999992</c:v>
                </c:pt>
                <c:pt idx="1">
                  <c:v>15.23</c:v>
                </c:pt>
                <c:pt idx="2">
                  <c:v>19.78</c:v>
                </c:pt>
                <c:pt idx="3">
                  <c:v>15.62</c:v>
                </c:pt>
                <c:pt idx="4">
                  <c:v>16.75</c:v>
                </c:pt>
              </c:numCache>
            </c:numRef>
          </c:val>
          <c:extLst>
            <c:ext xmlns:c16="http://schemas.microsoft.com/office/drawing/2014/chart" uri="{C3380CC4-5D6E-409C-BE32-E72D297353CC}">
              <c16:uniqueId val="{00000001-7B58-4A6E-AEA5-2E82423E8D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c:v>
                </c:pt>
                <c:pt idx="1">
                  <c:v>7</c:v>
                </c:pt>
                <c:pt idx="2">
                  <c:v>5.15</c:v>
                </c:pt>
                <c:pt idx="3">
                  <c:v>-2.82</c:v>
                </c:pt>
                <c:pt idx="4">
                  <c:v>-1.31</c:v>
                </c:pt>
              </c:numCache>
            </c:numRef>
          </c:val>
          <c:smooth val="0"/>
          <c:extLst>
            <c:ext xmlns:c16="http://schemas.microsoft.com/office/drawing/2014/chart" uri="{C3380CC4-5D6E-409C-BE32-E72D297353CC}">
              <c16:uniqueId val="{00000002-7B58-4A6E-AEA5-2E82423E8D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0.12</c:v>
                </c:pt>
                <c:pt idx="4">
                  <c:v>#N/A</c:v>
                </c:pt>
                <c:pt idx="5">
                  <c:v>0.13</c:v>
                </c:pt>
                <c:pt idx="6">
                  <c:v>#N/A</c:v>
                </c:pt>
                <c:pt idx="7">
                  <c:v>0.61</c:v>
                </c:pt>
                <c:pt idx="8">
                  <c:v>0</c:v>
                </c:pt>
                <c:pt idx="9">
                  <c:v>0</c:v>
                </c:pt>
              </c:numCache>
            </c:numRef>
          </c:val>
          <c:extLst>
            <c:ext xmlns:c16="http://schemas.microsoft.com/office/drawing/2014/chart" uri="{C3380CC4-5D6E-409C-BE32-E72D297353CC}">
              <c16:uniqueId val="{00000000-775F-4105-9FA1-70BC5DA444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5F-4105-9FA1-70BC5DA4449D}"/>
            </c:ext>
          </c:extLst>
        </c:ser>
        <c:ser>
          <c:idx val="2"/>
          <c:order val="2"/>
          <c:tx>
            <c:strRef>
              <c:f>データシート!$A$29</c:f>
              <c:strCache>
                <c:ptCount val="1"/>
                <c:pt idx="0">
                  <c:v>介護サービス特別会計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775F-4105-9FA1-70BC5DA4449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775F-4105-9FA1-70BC5DA4449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0.44</c:v>
                </c:pt>
                <c:pt idx="2">
                  <c:v>#N/A</c:v>
                </c:pt>
                <c:pt idx="3">
                  <c:v>1.17</c:v>
                </c:pt>
                <c:pt idx="4">
                  <c:v>#N/A</c:v>
                </c:pt>
                <c:pt idx="5">
                  <c:v>0.55000000000000004</c:v>
                </c:pt>
                <c:pt idx="6">
                  <c:v>#N/A</c:v>
                </c:pt>
                <c:pt idx="7">
                  <c:v>0.03</c:v>
                </c:pt>
                <c:pt idx="8">
                  <c:v>#N/A</c:v>
                </c:pt>
                <c:pt idx="9">
                  <c:v>7.0000000000000007E-2</c:v>
                </c:pt>
              </c:numCache>
            </c:numRef>
          </c:val>
          <c:extLst>
            <c:ext xmlns:c16="http://schemas.microsoft.com/office/drawing/2014/chart" uri="{C3380CC4-5D6E-409C-BE32-E72D297353CC}">
              <c16:uniqueId val="{00000004-775F-4105-9FA1-70BC5DA4449D}"/>
            </c:ext>
          </c:extLst>
        </c:ser>
        <c:ser>
          <c:idx val="5"/>
          <c:order val="5"/>
          <c:tx>
            <c:strRef>
              <c:f>データシート!$A$32</c:f>
              <c:strCache>
                <c:ptCount val="1"/>
                <c:pt idx="0">
                  <c:v>大月短期大学特別会計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0.16</c:v>
                </c:pt>
                <c:pt idx="4">
                  <c:v>#N/A</c:v>
                </c:pt>
                <c:pt idx="5">
                  <c:v>0.11</c:v>
                </c:pt>
                <c:pt idx="6">
                  <c:v>#N/A</c:v>
                </c:pt>
                <c:pt idx="7">
                  <c:v>0.19</c:v>
                </c:pt>
                <c:pt idx="8">
                  <c:v>#N/A</c:v>
                </c:pt>
                <c:pt idx="9">
                  <c:v>0.18</c:v>
                </c:pt>
              </c:numCache>
            </c:numRef>
          </c:val>
          <c:extLst>
            <c:ext xmlns:c16="http://schemas.microsoft.com/office/drawing/2014/chart" uri="{C3380CC4-5D6E-409C-BE32-E72D297353CC}">
              <c16:uniqueId val="{00000005-775F-4105-9FA1-70BC5DA4449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1.36</c:v>
                </c:pt>
                <c:pt idx="4">
                  <c:v>#N/A</c:v>
                </c:pt>
                <c:pt idx="5">
                  <c:v>1.81</c:v>
                </c:pt>
                <c:pt idx="6">
                  <c:v>#N/A</c:v>
                </c:pt>
                <c:pt idx="7">
                  <c:v>0.27</c:v>
                </c:pt>
                <c:pt idx="8">
                  <c:v>#N/A</c:v>
                </c:pt>
                <c:pt idx="9">
                  <c:v>0.21</c:v>
                </c:pt>
              </c:numCache>
            </c:numRef>
          </c:val>
          <c:extLst>
            <c:ext xmlns:c16="http://schemas.microsoft.com/office/drawing/2014/chart" uri="{C3380CC4-5D6E-409C-BE32-E72D297353CC}">
              <c16:uniqueId val="{00000006-775F-4105-9FA1-70BC5DA4449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0.69</c:v>
                </c:pt>
              </c:numCache>
            </c:numRef>
          </c:val>
          <c:extLst>
            <c:ext xmlns:c16="http://schemas.microsoft.com/office/drawing/2014/chart" uri="{C3380CC4-5D6E-409C-BE32-E72D297353CC}">
              <c16:uniqueId val="{00000007-775F-4105-9FA1-70BC5DA4449D}"/>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1.19</c:v>
                </c:pt>
              </c:numCache>
            </c:numRef>
          </c:val>
          <c:extLst>
            <c:ext xmlns:c16="http://schemas.microsoft.com/office/drawing/2014/chart" uri="{C3380CC4-5D6E-409C-BE32-E72D297353CC}">
              <c16:uniqueId val="{00000008-775F-4105-9FA1-70BC5DA444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4.7300000000000004</c:v>
                </c:pt>
                <c:pt idx="2">
                  <c:v>#N/A</c:v>
                </c:pt>
                <c:pt idx="3">
                  <c:v>5.68</c:v>
                </c:pt>
                <c:pt idx="4">
                  <c:v>#N/A</c:v>
                </c:pt>
                <c:pt idx="5">
                  <c:v>7.63</c:v>
                </c:pt>
                <c:pt idx="6">
                  <c:v>#N/A</c:v>
                </c:pt>
                <c:pt idx="7">
                  <c:v>8.93</c:v>
                </c:pt>
                <c:pt idx="8">
                  <c:v>#N/A</c:v>
                </c:pt>
                <c:pt idx="9">
                  <c:v>6.28</c:v>
                </c:pt>
              </c:numCache>
            </c:numRef>
          </c:val>
          <c:extLst>
            <c:ext xmlns:c16="http://schemas.microsoft.com/office/drawing/2014/chart" uri="{C3380CC4-5D6E-409C-BE32-E72D297353CC}">
              <c16:uniqueId val="{00000009-775F-4105-9FA1-70BC5DA444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1274</c:v>
                </c:pt>
                <c:pt idx="5">
                  <c:v>1261</c:v>
                </c:pt>
                <c:pt idx="8">
                  <c:v>1194</c:v>
                </c:pt>
                <c:pt idx="11">
                  <c:v>1192</c:v>
                </c:pt>
                <c:pt idx="14">
                  <c:v>1189</c:v>
                </c:pt>
              </c:numCache>
            </c:numRef>
          </c:val>
          <c:extLst>
            <c:ext xmlns:c16="http://schemas.microsoft.com/office/drawing/2014/chart" uri="{C3380CC4-5D6E-409C-BE32-E72D297353CC}">
              <c16:uniqueId val="{00000000-1D3D-4203-9909-5CA5152827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3D-4203-9909-5CA5152827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30</c:v>
                </c:pt>
              </c:numCache>
            </c:numRef>
          </c:val>
          <c:extLst>
            <c:ext xmlns:c16="http://schemas.microsoft.com/office/drawing/2014/chart" uri="{C3380CC4-5D6E-409C-BE32-E72D297353CC}">
              <c16:uniqueId val="{00000002-1D3D-4203-9909-5CA5152827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223</c:v>
                </c:pt>
                <c:pt idx="3">
                  <c:v>215</c:v>
                </c:pt>
                <c:pt idx="6">
                  <c:v>206</c:v>
                </c:pt>
                <c:pt idx="9">
                  <c:v>227</c:v>
                </c:pt>
                <c:pt idx="12">
                  <c:v>150</c:v>
                </c:pt>
              </c:numCache>
            </c:numRef>
          </c:val>
          <c:extLst>
            <c:ext xmlns:c16="http://schemas.microsoft.com/office/drawing/2014/chart" uri="{C3380CC4-5D6E-409C-BE32-E72D297353CC}">
              <c16:uniqueId val="{00000003-1D3D-4203-9909-5CA5152827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308</c:v>
                </c:pt>
                <c:pt idx="3">
                  <c:v>329</c:v>
                </c:pt>
                <c:pt idx="6">
                  <c:v>321</c:v>
                </c:pt>
                <c:pt idx="9">
                  <c:v>333</c:v>
                </c:pt>
                <c:pt idx="12">
                  <c:v>311</c:v>
                </c:pt>
              </c:numCache>
            </c:numRef>
          </c:val>
          <c:extLst>
            <c:ext xmlns:c16="http://schemas.microsoft.com/office/drawing/2014/chart" uri="{C3380CC4-5D6E-409C-BE32-E72D297353CC}">
              <c16:uniqueId val="{00000004-1D3D-4203-9909-5CA5152827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3D-4203-9909-5CA5152827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3D-4203-9909-5CA5152827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1735</c:v>
                </c:pt>
                <c:pt idx="3">
                  <c:v>1690</c:v>
                </c:pt>
                <c:pt idx="6">
                  <c:v>1675</c:v>
                </c:pt>
                <c:pt idx="9">
                  <c:v>1700</c:v>
                </c:pt>
                <c:pt idx="12">
                  <c:v>1682</c:v>
                </c:pt>
              </c:numCache>
            </c:numRef>
          </c:val>
          <c:extLst>
            <c:ext xmlns:c16="http://schemas.microsoft.com/office/drawing/2014/chart" uri="{C3380CC4-5D6E-409C-BE32-E72D297353CC}">
              <c16:uniqueId val="{00000007-1D3D-4203-9909-5CA5152827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992</c:v>
                </c:pt>
                <c:pt idx="2">
                  <c:v>#N/A</c:v>
                </c:pt>
                <c:pt idx="3">
                  <c:v>#N/A</c:v>
                </c:pt>
                <c:pt idx="4">
                  <c:v>973</c:v>
                </c:pt>
                <c:pt idx="5">
                  <c:v>#N/A</c:v>
                </c:pt>
                <c:pt idx="6">
                  <c:v>#N/A</c:v>
                </c:pt>
                <c:pt idx="7">
                  <c:v>1008</c:v>
                </c:pt>
                <c:pt idx="8">
                  <c:v>#N/A</c:v>
                </c:pt>
                <c:pt idx="9">
                  <c:v>#N/A</c:v>
                </c:pt>
                <c:pt idx="10">
                  <c:v>1068</c:v>
                </c:pt>
                <c:pt idx="11">
                  <c:v>#N/A</c:v>
                </c:pt>
                <c:pt idx="12">
                  <c:v>#N/A</c:v>
                </c:pt>
                <c:pt idx="13">
                  <c:v>984</c:v>
                </c:pt>
                <c:pt idx="14">
                  <c:v>#N/A</c:v>
                </c:pt>
              </c:numCache>
            </c:numRef>
          </c:val>
          <c:smooth val="0"/>
          <c:extLst>
            <c:ext xmlns:c16="http://schemas.microsoft.com/office/drawing/2014/chart" uri="{C3380CC4-5D6E-409C-BE32-E72D297353CC}">
              <c16:uniqueId val="{00000008-1D3D-4203-9909-5CA5152827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13375</c:v>
                </c:pt>
                <c:pt idx="5">
                  <c:v>12804</c:v>
                </c:pt>
                <c:pt idx="8">
                  <c:v>12109</c:v>
                </c:pt>
                <c:pt idx="11">
                  <c:v>11322</c:v>
                </c:pt>
                <c:pt idx="14">
                  <c:v>10459</c:v>
                </c:pt>
              </c:numCache>
            </c:numRef>
          </c:val>
          <c:extLst>
            <c:ext xmlns:c16="http://schemas.microsoft.com/office/drawing/2014/chart" uri="{C3380CC4-5D6E-409C-BE32-E72D297353CC}">
              <c16:uniqueId val="{00000000-2C0A-44B0-96E6-79904AFC4F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660</c:v>
                </c:pt>
                <c:pt idx="5">
                  <c:v>626</c:v>
                </c:pt>
                <c:pt idx="8">
                  <c:v>653</c:v>
                </c:pt>
                <c:pt idx="11">
                  <c:v>1663</c:v>
                </c:pt>
                <c:pt idx="14">
                  <c:v>1527</c:v>
                </c:pt>
              </c:numCache>
            </c:numRef>
          </c:val>
          <c:extLst>
            <c:ext xmlns:c16="http://schemas.microsoft.com/office/drawing/2014/chart" uri="{C3380CC4-5D6E-409C-BE32-E72D297353CC}">
              <c16:uniqueId val="{00000001-2C0A-44B0-96E6-79904AFC4F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4110</c:v>
                </c:pt>
                <c:pt idx="5">
                  <c:v>5039</c:v>
                </c:pt>
                <c:pt idx="8">
                  <c:v>5431</c:v>
                </c:pt>
                <c:pt idx="11">
                  <c:v>5716</c:v>
                </c:pt>
                <c:pt idx="14">
                  <c:v>5975</c:v>
                </c:pt>
              </c:numCache>
            </c:numRef>
          </c:val>
          <c:extLst>
            <c:ext xmlns:c16="http://schemas.microsoft.com/office/drawing/2014/chart" uri="{C3380CC4-5D6E-409C-BE32-E72D297353CC}">
              <c16:uniqueId val="{00000002-2C0A-44B0-96E6-79904AFC4F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0A-44B0-96E6-79904AFC4F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0A-44B0-96E6-79904AFC4F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0A-44B0-96E6-79904AFC4F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2100</c:v>
                </c:pt>
                <c:pt idx="3">
                  <c:v>2075</c:v>
                </c:pt>
                <c:pt idx="6">
                  <c:v>2098</c:v>
                </c:pt>
                <c:pt idx="9">
                  <c:v>2042</c:v>
                </c:pt>
                <c:pt idx="12">
                  <c:v>2065</c:v>
                </c:pt>
              </c:numCache>
            </c:numRef>
          </c:val>
          <c:extLst>
            <c:ext xmlns:c16="http://schemas.microsoft.com/office/drawing/2014/chart" uri="{C3380CC4-5D6E-409C-BE32-E72D297353CC}">
              <c16:uniqueId val="{00000006-2C0A-44B0-96E6-79904AFC4F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2188</c:v>
                </c:pt>
                <c:pt idx="3">
                  <c:v>2184</c:v>
                </c:pt>
                <c:pt idx="6">
                  <c:v>2173</c:v>
                </c:pt>
                <c:pt idx="9">
                  <c:v>2018</c:v>
                </c:pt>
                <c:pt idx="12">
                  <c:v>1744</c:v>
                </c:pt>
              </c:numCache>
            </c:numRef>
          </c:val>
          <c:extLst>
            <c:ext xmlns:c16="http://schemas.microsoft.com/office/drawing/2014/chart" uri="{C3380CC4-5D6E-409C-BE32-E72D297353CC}">
              <c16:uniqueId val="{00000007-2C0A-44B0-96E6-79904AFC4F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3353</c:v>
                </c:pt>
                <c:pt idx="3">
                  <c:v>3567</c:v>
                </c:pt>
                <c:pt idx="6">
                  <c:v>3476</c:v>
                </c:pt>
                <c:pt idx="9">
                  <c:v>3384</c:v>
                </c:pt>
                <c:pt idx="12">
                  <c:v>3426</c:v>
                </c:pt>
              </c:numCache>
            </c:numRef>
          </c:val>
          <c:extLst>
            <c:ext xmlns:c16="http://schemas.microsoft.com/office/drawing/2014/chart" uri="{C3380CC4-5D6E-409C-BE32-E72D297353CC}">
              <c16:uniqueId val="{00000008-2C0A-44B0-96E6-79904AFC4F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1016</c:v>
                </c:pt>
                <c:pt idx="12">
                  <c:v>869</c:v>
                </c:pt>
              </c:numCache>
            </c:numRef>
          </c:val>
          <c:extLst>
            <c:ext xmlns:c16="http://schemas.microsoft.com/office/drawing/2014/chart" uri="{C3380CC4-5D6E-409C-BE32-E72D297353CC}">
              <c16:uniqueId val="{00000009-2C0A-44B0-96E6-79904AFC4F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17600</c:v>
                </c:pt>
                <c:pt idx="3">
                  <c:v>16873</c:v>
                </c:pt>
                <c:pt idx="6">
                  <c:v>16205</c:v>
                </c:pt>
                <c:pt idx="9">
                  <c:v>15135</c:v>
                </c:pt>
                <c:pt idx="12">
                  <c:v>13995</c:v>
                </c:pt>
              </c:numCache>
            </c:numRef>
          </c:val>
          <c:extLst>
            <c:ext xmlns:c16="http://schemas.microsoft.com/office/drawing/2014/chart" uri="{C3380CC4-5D6E-409C-BE32-E72D297353CC}">
              <c16:uniqueId val="{0000000A-2C0A-44B0-96E6-79904AFC4F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7096</c:v>
                </c:pt>
                <c:pt idx="2">
                  <c:v>#N/A</c:v>
                </c:pt>
                <c:pt idx="3">
                  <c:v>#N/A</c:v>
                </c:pt>
                <c:pt idx="4">
                  <c:v>6230</c:v>
                </c:pt>
                <c:pt idx="5">
                  <c:v>#N/A</c:v>
                </c:pt>
                <c:pt idx="6">
                  <c:v>#N/A</c:v>
                </c:pt>
                <c:pt idx="7">
                  <c:v>5759</c:v>
                </c:pt>
                <c:pt idx="8">
                  <c:v>#N/A</c:v>
                </c:pt>
                <c:pt idx="9">
                  <c:v>#N/A</c:v>
                </c:pt>
                <c:pt idx="10">
                  <c:v>4895</c:v>
                </c:pt>
                <c:pt idx="11">
                  <c:v>#N/A</c:v>
                </c:pt>
                <c:pt idx="12">
                  <c:v>#N/A</c:v>
                </c:pt>
                <c:pt idx="13">
                  <c:v>4137</c:v>
                </c:pt>
                <c:pt idx="14">
                  <c:v>#N/A</c:v>
                </c:pt>
              </c:numCache>
            </c:numRef>
          </c:val>
          <c:smooth val="0"/>
          <c:extLst>
            <c:ext xmlns:c16="http://schemas.microsoft.com/office/drawing/2014/chart" uri="{C3380CC4-5D6E-409C-BE32-E72D297353CC}">
              <c16:uniqueId val="{0000000B-2C0A-44B0-96E6-79904AFC4F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1558</c:v>
                </c:pt>
                <c:pt idx="1">
                  <c:v>1228</c:v>
                </c:pt>
                <c:pt idx="2">
                  <c:v>1329</c:v>
                </c:pt>
              </c:numCache>
            </c:numRef>
          </c:val>
          <c:extLst>
            <c:ext xmlns:c16="http://schemas.microsoft.com/office/drawing/2014/chart" uri="{C3380CC4-5D6E-409C-BE32-E72D297353CC}">
              <c16:uniqueId val="{00000000-4EC7-42BE-85C9-522854A7F7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273</c:v>
                </c:pt>
                <c:pt idx="1">
                  <c:v>328</c:v>
                </c:pt>
                <c:pt idx="2">
                  <c:v>400</c:v>
                </c:pt>
              </c:numCache>
            </c:numRef>
          </c:val>
          <c:extLst>
            <c:ext xmlns:c16="http://schemas.microsoft.com/office/drawing/2014/chart" uri="{C3380CC4-5D6E-409C-BE32-E72D297353CC}">
              <c16:uniqueId val="{00000001-4EC7-42BE-85C9-522854A7F7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2796</c:v>
                </c:pt>
                <c:pt idx="1">
                  <c:v>3288</c:v>
                </c:pt>
                <c:pt idx="2">
                  <c:v>3492</c:v>
                </c:pt>
              </c:numCache>
            </c:numRef>
          </c:val>
          <c:extLst>
            <c:ext xmlns:c16="http://schemas.microsoft.com/office/drawing/2014/chart" uri="{C3380CC4-5D6E-409C-BE32-E72D297353CC}">
              <c16:uniqueId val="{00000002-4EC7-42BE-85C9-522854A7F7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か年平均）は</a:t>
          </a:r>
          <a:r>
            <a:rPr kumimoji="1" lang="en-US" altLang="ja-JP" sz="1200">
              <a:latin typeface="ＭＳ ゴシック" pitchFamily="49" charset="-128"/>
              <a:ea typeface="ＭＳ ゴシック" pitchFamily="49" charset="-128"/>
            </a:rPr>
            <a:t>15.0%</a:t>
          </a:r>
          <a:r>
            <a:rPr kumimoji="1" lang="ja-JP" altLang="en-US" sz="1200">
              <a:latin typeface="ＭＳ ゴシック" pitchFamily="49" charset="-128"/>
              <a:ea typeface="ＭＳ ゴシック" pitchFamily="49" charset="-128"/>
            </a:rPr>
            <a:t>と、早期健全化基準（</a:t>
          </a:r>
          <a:r>
            <a:rPr kumimoji="1" lang="en-US" altLang="ja-JP" sz="1200">
              <a:latin typeface="ＭＳ ゴシック" pitchFamily="49" charset="-128"/>
              <a:ea typeface="ＭＳ ゴシック" pitchFamily="49" charset="-128"/>
            </a:rPr>
            <a:t>25.0%</a:t>
          </a:r>
          <a:r>
            <a:rPr kumimoji="1" lang="ja-JP" altLang="en-US" sz="1200">
              <a:latin typeface="ＭＳ ゴシック" pitchFamily="49" charset="-128"/>
              <a:ea typeface="ＭＳ ゴシック" pitchFamily="49" charset="-128"/>
            </a:rPr>
            <a:t>）を大幅に下回っているものの、令和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14.3%</a:t>
          </a:r>
          <a:r>
            <a:rPr kumimoji="1" lang="ja-JP" altLang="en-US" sz="1200">
              <a:latin typeface="ＭＳ ゴシック" pitchFamily="49" charset="-128"/>
              <a:ea typeface="ＭＳ ゴシック" pitchFamily="49" charset="-128"/>
            </a:rPr>
            <a:t>）から令和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15.0%</a:t>
          </a:r>
          <a:r>
            <a:rPr kumimoji="1" lang="ja-JP" altLang="en-US" sz="1200">
              <a:latin typeface="ＭＳ ゴシック" pitchFamily="49" charset="-128"/>
              <a:ea typeface="ＭＳ ゴシック" pitchFamily="49" charset="-128"/>
            </a:rPr>
            <a:t>）にかけてやや上昇傾向にある。</a:t>
          </a:r>
        </a:p>
        <a:p>
          <a:r>
            <a:rPr kumimoji="1" lang="ja-JP" altLang="en-US" sz="1200">
              <a:latin typeface="ＭＳ ゴシック" pitchFamily="49" charset="-128"/>
              <a:ea typeface="ＭＳ ゴシック" pitchFamily="49" charset="-128"/>
            </a:rPr>
            <a:t>　分子の構造を見ると、元利償還金が最も大きな割合を占めており、これは過去に実施した大型整備事業に係る地方債の元利償還が続いていることが主な要因である。また、公営企業債（下水道事業・簡易水道事業）の元利償還金に対する繰入金が準元利償還金の中で大きな割合を占めており、公営企業会計への繰出金が実質公債費比率を押し上げる要因となっている。</a:t>
          </a:r>
        </a:p>
        <a:p>
          <a:r>
            <a:rPr kumimoji="1" lang="ja-JP" altLang="en-US" sz="1200">
              <a:latin typeface="ＭＳ ゴシック" pitchFamily="49" charset="-128"/>
              <a:ea typeface="ＭＳ ゴシック" pitchFamily="49" charset="-128"/>
            </a:rPr>
            <a:t>　一方、地方債現在高は着実に縮減しており、今後は元利償還金の減少が見込まれる。引き続き新規地方債の発行を抑制するとともに、公営企業会計の経営健全化による繰出金の縮減を図る。</a:t>
          </a: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利用なし</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将来負担比率の分子を構成する将来負担額については、一般会計等に係る地方債の現在高が最も大きな割合を占めており、平成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発行した第三セクター等改革推進債に加え、病院の独法化に伴い、移行前の未償還債務を引き継いだため、償還金額が増加している。これが将来負担の主な要因となっている。一方、地方債現在高は着実に縮減しており、将来負担額の減少につながっている。</a:t>
          </a:r>
        </a:p>
        <a:p>
          <a:r>
            <a:rPr kumimoji="1" lang="ja-JP" altLang="en-US" sz="1200">
              <a:latin typeface="ＭＳ ゴシック" pitchFamily="49" charset="-128"/>
              <a:ea typeface="ＭＳ ゴシック" pitchFamily="49" charset="-128"/>
            </a:rPr>
            <a:t>　また、退職手当負担見込額については、新規採用の抑制により職員数が減少傾向にあることから、今後は縮減が見込まれる。</a:t>
          </a:r>
        </a:p>
        <a:p>
          <a:r>
            <a:rPr kumimoji="1" lang="ja-JP" altLang="en-US" sz="1200">
              <a:latin typeface="ＭＳ ゴシック" pitchFamily="49" charset="-128"/>
              <a:ea typeface="ＭＳ ゴシック" pitchFamily="49" charset="-128"/>
            </a:rPr>
            <a:t>　充当可能財源等については、財政調整基金残高（</a:t>
          </a:r>
          <a:r>
            <a:rPr kumimoji="1" lang="en-US" altLang="ja-JP" sz="1200">
              <a:latin typeface="ＭＳ ゴシック" pitchFamily="49" charset="-128"/>
              <a:ea typeface="ＭＳ ゴシック" pitchFamily="49" charset="-128"/>
            </a:rPr>
            <a:t>1,329</a:t>
          </a:r>
          <a:r>
            <a:rPr kumimoji="1" lang="ja-JP" altLang="en-US" sz="1200">
              <a:latin typeface="ＭＳ ゴシック" pitchFamily="49" charset="-128"/>
              <a:ea typeface="ＭＳ ゴシック" pitchFamily="49" charset="-128"/>
            </a:rPr>
            <a:t>百万円）を含む充当可能基金が将来負担額の一定程度を相殺しており、将来負担比率の抑制に寄与している。</a:t>
          </a:r>
        </a:p>
        <a:p>
          <a:r>
            <a:rPr kumimoji="1" lang="ja-JP" altLang="en-US" sz="1200">
              <a:latin typeface="ＭＳ ゴシック" pitchFamily="49" charset="-128"/>
              <a:ea typeface="ＭＳ ゴシック" pitchFamily="49" charset="-128"/>
            </a:rPr>
            <a:t>　今後も、新規地方債の発行抑制による地方債現在高の縮減、財政調整基金・減債基金の計画的な積立てによる充当可能基金の確保、設立法人等の経営健全化による負担見込額の縮減を三本柱として取り組み、財政の健全化に努める</a:t>
          </a:r>
          <a:r>
            <a:rPr kumimoji="1" lang="ja-JP" altLang="en-US" sz="14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山梨県大月市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646,096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千円）が積立金取崩し額（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千円上回ったことにより財政調整基金残高が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1,228,384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1,328,905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千円へと増加したことが主な要因である。また、ふるさと納税が引き続き好調であったため、ふるさと大月応援基金残高が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百万円へと増加した。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決算剰余金を中心とした財政調整基金への積立てを継続するとともに、各特定目的基金については使途の明確化を図りながら計画的な積立て・取崩しを行い、健全な財政運営に努める。また、ふるさと大月応援基金については重要な財源となっているため、寄附額が増加するような返礼品の開発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を行い、さらなる増加を目指す。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大月市新総合計画に定める公共施設整備のために使用する。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・ふるさと大月応援基金　　　：　寄附金を財源として多様な人々による魅力あるまちづくりに資する目的の基金であり、使途は寄附者が指定する。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　創意工夫ある魅力的なまちづくりを推進するために使用する。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・短期大学教育施設整備基金　：　大月短期大学の教育施設整備及び財政の健全な運営に資するために使用する。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・退職手当支給準備基金　　　：　大月市職員退職手当支給条例に基づいて支給する職員の退職手当の資金のために使用する。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百万円を積み立てることができたので、昨年度末残高より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・ふるさと大月応援基金　　　：　ふるさと応援基金では基金を活用した定住促進事業や道路整備事業に充当したことで約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取り崩したが、取り崩し分を超える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百万積み立てを行うことができたので、結果として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財産収入などを毎年度計画的に積み立てる予定である。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・ふるさと大月応援基金　　　　　：　返礼品等を充実させ、寄附金のを増額を目指し、魅力あるまちづくりの財源に充当する。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　基金の目的に沿った計画的な運用を行う。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・短期大学教育施設整備基金　　　：　基金の目的に沿った計画的な運用を行う。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・退職手当支給準備基金　　　　　：　基金の目的に沿った計画的な運用を行う。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1,228,384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1,328,905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千円）へと約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年度決算において実質収支が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513,103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千円の黒字となり、前年度決算剰余金の積立等に伴い残高が増加したことが主な要因である。標準財政規模（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7,932,391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千円）に対する残高の割合は約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となっており、一定の財政的余裕を確保している。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％の範囲内となるように努めることとしている。災害への備え等のため過去の実績等を踏まえ、今後も決算剰余金を中心に計画的な積立てを継続する。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第三セクター等改革推進債に係る積立によるもの。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財産収入などを毎年度計画的に積み立てる予定である。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21,314
20,952
280.25
14,885,753
14,295,322
513,103
7,932,391
12,847,287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人口の減少（令和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年国勢調査比▲</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）や高齢化の進展に加え、市内に中心となる産業基盤が乏しいことなどから財政基盤は弱く、令和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0.66</a:t>
          </a:r>
          <a:r>
            <a:rPr kumimoji="1" lang="ja-JP" altLang="en-US" sz="1100">
              <a:latin typeface="ＭＳ Ｐゴシック" panose="020B0600070205080204" pitchFamily="50" charset="-128"/>
              <a:ea typeface="ＭＳ Ｐゴシック" panose="020B0600070205080204" pitchFamily="50" charset="-128"/>
            </a:rPr>
            <a:t>から令和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0.60</a:t>
          </a:r>
          <a:r>
            <a:rPr kumimoji="1" lang="ja-JP" altLang="en-US" sz="1100">
              <a:latin typeface="ＭＳ Ｐゴシック" panose="020B0600070205080204" pitchFamily="50" charset="-128"/>
              <a:ea typeface="ＭＳ Ｐゴシック" panose="020B0600070205080204" pitchFamily="50" charset="-128"/>
            </a:rPr>
            <a:t>へと低下傾向が続いている。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当市では事業者が大規模な機械を所有しているため、市税に占める固定資産税（償却資産）の割合が高いのが特徴である。その結果、税収は類似団体に比べて多い状況にある。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a:t>
          </a:r>
          <a:r>
            <a:rPr kumimoji="1" lang="en-US" altLang="ja-JP" sz="1100">
              <a:latin typeface="ＭＳ Ｐゴシック" panose="020B0600070205080204" pitchFamily="50" charset="-128"/>
              <a:ea typeface="ＭＳ Ｐゴシック" panose="020B0600070205080204" pitchFamily="50" charset="-128"/>
            </a:rPr>
            <a:t>0.54</a:t>
          </a:r>
          <a:r>
            <a:rPr kumimoji="1" lang="ja-JP" altLang="en-US" sz="1100">
              <a:latin typeface="ＭＳ Ｐゴシック" panose="020B0600070205080204" pitchFamily="50" charset="-128"/>
              <a:ea typeface="ＭＳ Ｐゴシック" panose="020B0600070205080204" pitchFamily="50" charset="-128"/>
            </a:rPr>
            <a:t>）は上回っているものの、今後も人口減少が見込まれることから、定員管理・給与の適正化等による歳出削減を実施するとともに、滞納額の圧縮や税収の徴収率向上対策を中心とする歳入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106892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扶助費及び公債費の増加により、類似団体平均（</a:t>
          </a:r>
          <a:r>
            <a:rPr kumimoji="1" lang="en-US" altLang="ja-JP" sz="1300">
              <a:latin typeface="ＭＳ Ｐゴシック" panose="020B0600070205080204" pitchFamily="50" charset="-128"/>
              <a:ea typeface="ＭＳ Ｐゴシック" panose="020B0600070205080204" pitchFamily="50" charset="-128"/>
            </a:rPr>
            <a:t>92.5%</a:t>
          </a:r>
          <a:r>
            <a:rPr kumimoji="1" lang="ja-JP" altLang="en-US" sz="1300">
              <a:latin typeface="ＭＳ Ｐゴシック" panose="020B0600070205080204" pitchFamily="50" charset="-128"/>
              <a:ea typeface="ＭＳ Ｐゴシック" panose="020B0600070205080204" pitchFamily="50" charset="-128"/>
            </a:rPr>
            <a:t>）は下回っているものの</a:t>
          </a:r>
          <a:r>
            <a:rPr kumimoji="1" lang="en-US" altLang="ja-JP" sz="1300">
              <a:latin typeface="ＭＳ Ｐゴシック" panose="020B0600070205080204" pitchFamily="50" charset="-128"/>
              <a:ea typeface="ＭＳ Ｐゴシック" panose="020B0600070205080204" pitchFamily="50" charset="-128"/>
            </a:rPr>
            <a:t>90.9%</a:t>
          </a:r>
          <a:r>
            <a:rPr kumimoji="1" lang="ja-JP" altLang="en-US" sz="1300">
              <a:latin typeface="ＭＳ Ｐゴシック" panose="020B0600070205080204" pitchFamily="50" charset="-128"/>
              <a:ea typeface="ＭＳ Ｐゴシック" panose="020B0600070205080204" pitchFamily="50" charset="-128"/>
            </a:rPr>
            <a:t>と依然として高い水準にある。前年度（</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）からは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ているが、高齢化の進展に伴う社会保障関係経費の増加により、今後も上昇圧力が続くことが見込まれる。扶助費については資格審査等の適正化による抑制を図るとともに、新規採用の抑制等による人件費の削減など引き続き事業の精査、職員の適正配置により、行財政改革への取り組み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162560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673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6282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62</xdr:row>
      <xdr:rowOff>132927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84790"/>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60</xdr:row>
      <xdr:rowOff>129963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847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79163</xdr:rowOff>
    </xdr:from>
    <xdr:to>
      <xdr:col>7</xdr:col>
      <xdr:colOff>31750</xdr:colOff>
      <xdr:row>61</xdr:row>
      <xdr:rowOff>9313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19490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197,101</a:t>
          </a:r>
          <a:r>
            <a:rPr kumimoji="1" lang="ja-JP" altLang="en-US" sz="1300">
              <a:latin typeface="ＭＳ Ｐゴシック" panose="020B0600070205080204" pitchFamily="50" charset="-128"/>
              <a:ea typeface="ＭＳ Ｐゴシック" panose="020B0600070205080204" pitchFamily="50" charset="-128"/>
            </a:rPr>
            <a:t>円）に比べ高くなっているのは、主に市の面積が広大（</a:t>
          </a:r>
          <a:r>
            <a:rPr kumimoji="1" lang="en-US" altLang="ja-JP" sz="1300">
              <a:latin typeface="ＭＳ Ｐゴシック" panose="020B0600070205080204" pitchFamily="50" charset="-128"/>
              <a:ea typeface="ＭＳ Ｐゴシック" panose="020B0600070205080204" pitchFamily="50" charset="-128"/>
            </a:rPr>
            <a:t>280.25㎢</a:t>
          </a:r>
          <a:r>
            <a:rPr kumimoji="1" lang="ja-JP" altLang="en-US" sz="1300">
              <a:latin typeface="ＭＳ Ｐゴシック" panose="020B0600070205080204" pitchFamily="50" charset="-128"/>
              <a:ea typeface="ＭＳ Ｐゴシック" panose="020B0600070205080204" pitchFamily="50" charset="-128"/>
            </a:rPr>
            <a:t>）で支所等を多く配置しなければならないことや、大月短期大学及び消防本部の設置による人件費負担が大きいことが要因である。また、保有する公共施設も多いことから、その維持管理に費用を要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引き続き、民間委託化や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の活用等を推進することで、類似団体平均水準への縮減を目標として取り組む。</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116546</xdr:rowOff>
    </xdr:from>
    <xdr:to>
      <xdr:col>23</xdr:col>
      <xdr:colOff>133350</xdr:colOff>
      <xdr:row>84</xdr:row>
      <xdr:rowOff>55567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46896"/>
          <a:ext cx="838200" cy="1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112897</xdr:rowOff>
    </xdr:from>
    <xdr:to>
      <xdr:col>19</xdr:col>
      <xdr:colOff>133350</xdr:colOff>
      <xdr:row>83</xdr:row>
      <xdr:rowOff>116546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43247"/>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72899</xdr:rowOff>
    </xdr:from>
    <xdr:to>
      <xdr:col>15</xdr:col>
      <xdr:colOff>82550</xdr:colOff>
      <xdr:row>83</xdr:row>
      <xdr:rowOff>112897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03249"/>
          <a:ext cx="889000" cy="3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19717</xdr:rowOff>
    </xdr:from>
    <xdr:to>
      <xdr:col>11</xdr:col>
      <xdr:colOff>31750</xdr:colOff>
      <xdr:row>83</xdr:row>
      <xdr:rowOff>72899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50067"/>
          <a:ext cx="889000" cy="5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4767</xdr:rowOff>
    </xdr:from>
    <xdr:to>
      <xdr:col>23</xdr:col>
      <xdr:colOff>184150</xdr:colOff>
      <xdr:row>84</xdr:row>
      <xdr:rowOff>106367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148294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7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65746</xdr:rowOff>
    </xdr:from>
    <xdr:to>
      <xdr:col>19</xdr:col>
      <xdr:colOff>184150</xdr:colOff>
      <xdr:row>83</xdr:row>
      <xdr:rowOff>167346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152123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8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62097</xdr:rowOff>
    </xdr:from>
    <xdr:to>
      <xdr:col>15</xdr:col>
      <xdr:colOff>133350</xdr:colOff>
      <xdr:row>83</xdr:row>
      <xdr:rowOff>163697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148474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7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22099</xdr:rowOff>
    </xdr:from>
    <xdr:to>
      <xdr:col>11</xdr:col>
      <xdr:colOff>82550</xdr:colOff>
      <xdr:row>83</xdr:row>
      <xdr:rowOff>123699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5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108476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3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140367</xdr:rowOff>
    </xdr:from>
    <xdr:to>
      <xdr:col>7</xdr:col>
      <xdr:colOff>31750</xdr:colOff>
      <xdr:row>83</xdr:row>
      <xdr:rowOff>70517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55294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8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）を下回っており、国家公務員と比較して給与水準は適正な水準に保たれている。近年は</a:t>
          </a:r>
          <a:r>
            <a:rPr kumimoji="1" lang="en-US" altLang="ja-JP" sz="1300">
              <a:latin typeface="ＭＳ Ｐゴシック" panose="020B0600070205080204" pitchFamily="50" charset="-128"/>
              <a:ea typeface="ＭＳ Ｐゴシック" panose="020B0600070205080204" pitchFamily="50" charset="-128"/>
            </a:rPr>
            <a:t>95.7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96.2</a:t>
          </a:r>
          <a:r>
            <a:rPr kumimoji="1" lang="ja-JP" altLang="en-US" sz="1300">
              <a:latin typeface="ＭＳ Ｐゴシック" panose="020B0600070205080204" pitchFamily="50" charset="-128"/>
              <a:ea typeface="ＭＳ Ｐゴシック" panose="020B0600070205080204" pitchFamily="50" charset="-128"/>
            </a:rPr>
            <a:t>の範囲で安定的に推移しており、給与の適正化に係る取組の成果が表れている。今後は現在ある各種手当の総点検を行うなど、より一層の給与の適正化に努め、引き続き適正な定員管理と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48079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8093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83</xdr:row>
      <xdr:rowOff>150586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80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809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65314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981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月に定員適正化計画を策定したことを契機に、退職者に対する新採用の抑制を進めてきたものの、市の面積が広大（</a:t>
          </a:r>
          <a:r>
            <a:rPr kumimoji="1" lang="en-US" altLang="ja-JP" sz="1300">
              <a:latin typeface="ＭＳ Ｐゴシック" panose="020B0600070205080204" pitchFamily="50" charset="-128"/>
              <a:ea typeface="ＭＳ Ｐゴシック" panose="020B0600070205080204" pitchFamily="50" charset="-128"/>
            </a:rPr>
            <a:t>280.25㎢</a:t>
          </a:r>
          <a:r>
            <a:rPr kumimoji="1" lang="ja-JP" altLang="en-US" sz="1300">
              <a:latin typeface="ＭＳ Ｐゴシック" panose="020B0600070205080204" pitchFamily="50" charset="-128"/>
              <a:ea typeface="ＭＳ Ｐゴシック" panose="020B0600070205080204" pitchFamily="50" charset="-128"/>
            </a:rPr>
            <a:t>）で行政サービスを維持するために必要な職員数が相対的に多く、人口当たり職員数は類似団体平均と比較して高い水準にある。今後は、住民サービスを低下させることなく、電子化の推進やアウトソーシングの活用を図ることで内部管理事務の見直しを進め、人件費の削減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32476</xdr:rowOff>
    </xdr:from>
    <xdr:to>
      <xdr:col>81</xdr:col>
      <xdr:colOff>44450</xdr:colOff>
      <xdr:row>64</xdr:row>
      <xdr:rowOff>49712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05276"/>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7196</xdr:rowOff>
    </xdr:from>
    <xdr:to>
      <xdr:col>77</xdr:col>
      <xdr:colOff>44450</xdr:colOff>
      <xdr:row>64</xdr:row>
      <xdr:rowOff>32476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79996"/>
          <a:ext cx="889000" cy="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137281</xdr:rowOff>
    </xdr:from>
    <xdr:to>
      <xdr:col>72</xdr:col>
      <xdr:colOff>203200</xdr:colOff>
      <xdr:row>64</xdr:row>
      <xdr:rowOff>7196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38631"/>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105108</xdr:rowOff>
    </xdr:from>
    <xdr:to>
      <xdr:col>68</xdr:col>
      <xdr:colOff>152400</xdr:colOff>
      <xdr:row>63</xdr:row>
      <xdr:rowOff>137281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0645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170362</xdr:rowOff>
    </xdr:from>
    <xdr:to>
      <xdr:col>81</xdr:col>
      <xdr:colOff>95250</xdr:colOff>
      <xdr:row>64</xdr:row>
      <xdr:rowOff>100512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142439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4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153126</xdr:rowOff>
    </xdr:from>
    <xdr:to>
      <xdr:col>77</xdr:col>
      <xdr:colOff>95250</xdr:colOff>
      <xdr:row>64</xdr:row>
      <xdr:rowOff>83276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68053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4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127846</xdr:rowOff>
    </xdr:from>
    <xdr:to>
      <xdr:col>73</xdr:col>
      <xdr:colOff>44450</xdr:colOff>
      <xdr:row>64</xdr:row>
      <xdr:rowOff>57996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42773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86481</xdr:rowOff>
    </xdr:from>
    <xdr:to>
      <xdr:col>68</xdr:col>
      <xdr:colOff>203200</xdr:colOff>
      <xdr:row>64</xdr:row>
      <xdr:rowOff>16631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7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54308</xdr:rowOff>
    </xdr:from>
    <xdr:to>
      <xdr:col>64</xdr:col>
      <xdr:colOff>152400</xdr:colOff>
      <xdr:row>63</xdr:row>
      <xdr:rowOff>155908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140685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4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過去に実施した大型整備事業に係る地方債の元利償還が続いていることにより、令和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にかけてやや上昇し、類似団体平均を上回っている。今後控えている新庁舎建設事業や大月・猿橋駅周辺整備事業等の整理・縮小を図るなど、起債依存型の事業実施を見直し、公債費負担の軽減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33867</xdr:rowOff>
    </xdr:from>
    <xdr:to>
      <xdr:col>81</xdr:col>
      <xdr:colOff>44450</xdr:colOff>
      <xdr:row>45</xdr:row>
      <xdr:rowOff>74083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7491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151695</xdr:rowOff>
    </xdr:from>
    <xdr:to>
      <xdr:col>77</xdr:col>
      <xdr:colOff>44450</xdr:colOff>
      <xdr:row>45</xdr:row>
      <xdr:rowOff>33867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6954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151695</xdr:rowOff>
    </xdr:from>
    <xdr:to>
      <xdr:col>72</xdr:col>
      <xdr:colOff>203200</xdr:colOff>
      <xdr:row>45</xdr:row>
      <xdr:rowOff>7055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6954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7055</xdr:rowOff>
    </xdr:from>
    <xdr:to>
      <xdr:col>68</xdr:col>
      <xdr:colOff>152400</xdr:colOff>
      <xdr:row>45</xdr:row>
      <xdr:rowOff>114300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7223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23283</xdr:rowOff>
    </xdr:from>
    <xdr:to>
      <xdr:col>81</xdr:col>
      <xdr:colOff>95250</xdr:colOff>
      <xdr:row>45</xdr:row>
      <xdr:rowOff>124883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90610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154517</xdr:rowOff>
    </xdr:from>
    <xdr:to>
      <xdr:col>77</xdr:col>
      <xdr:colOff>95250</xdr:colOff>
      <xdr:row>45</xdr:row>
      <xdr:rowOff>84667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69444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100895</xdr:rowOff>
    </xdr:from>
    <xdr:to>
      <xdr:col>73</xdr:col>
      <xdr:colOff>44450</xdr:colOff>
      <xdr:row>45</xdr:row>
      <xdr:rowOff>31045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15822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127705</xdr:rowOff>
    </xdr:from>
    <xdr:to>
      <xdr:col>68</xdr:col>
      <xdr:colOff>203200</xdr:colOff>
      <xdr:row>45</xdr:row>
      <xdr:rowOff>57855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42632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63500</xdr:rowOff>
    </xdr:from>
    <xdr:to>
      <xdr:col>64</xdr:col>
      <xdr:colOff>152400</xdr:colOff>
      <xdr:row>45</xdr:row>
      <xdr:rowOff>165100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149877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72.3%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％改善している。主な要因としては、地方債現在高の着実な縮減による将来負担額の減少及び財政調整基金等の充当可能基金の積立てによる充当可能財源の増加が挙げられる。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一方、公営企業債等繰入見込額（</a:t>
          </a:r>
          <a:r>
            <a:rPr kumimoji="1" lang="en-US" altLang="ja-JP" sz="1300">
              <a:latin typeface="ＭＳ Ｐゴシック" panose="020B0600070205080204" pitchFamily="50" charset="-128"/>
              <a:ea typeface="ＭＳ Ｐゴシック" panose="020B0600070205080204" pitchFamily="50" charset="-128"/>
            </a:rPr>
            <a:t>3,425</a:t>
          </a:r>
          <a:r>
            <a:rPr kumimoji="1" lang="ja-JP" altLang="en-US" sz="1300">
              <a:latin typeface="ＭＳ Ｐゴシック" panose="020B0600070205080204" pitchFamily="50" charset="-128"/>
              <a:ea typeface="ＭＳ Ｐゴシック" panose="020B0600070205080204" pitchFamily="50" charset="-128"/>
            </a:rPr>
            <a:t>百万円）や退職手当負担見込額（</a:t>
          </a:r>
          <a:r>
            <a:rPr kumimoji="1" lang="en-US" altLang="ja-JP" sz="1300">
              <a:latin typeface="ＭＳ Ｐゴシック" panose="020B0600070205080204" pitchFamily="50" charset="-128"/>
              <a:ea typeface="ＭＳ Ｐゴシック" panose="020B0600070205080204" pitchFamily="50" charset="-128"/>
            </a:rPr>
            <a:t>2,065</a:t>
          </a:r>
          <a:r>
            <a:rPr kumimoji="1" lang="ja-JP" altLang="en-US" sz="1300">
              <a:latin typeface="ＭＳ Ｐゴシック" panose="020B0600070205080204" pitchFamily="50" charset="-128"/>
              <a:ea typeface="ＭＳ Ｐゴシック" panose="020B0600070205080204" pitchFamily="50" charset="-128"/>
            </a:rPr>
            <a:t>百万円）が引き続き将来負担の主要因となっている。今後も公債費等義務的経費の削減を中心とする行財政改革を進め、財政の健全化に努める。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170358</xdr:rowOff>
    </xdr:from>
    <xdr:to>
      <xdr:col>81</xdr:col>
      <xdr:colOff>44450</xdr:colOff>
      <xdr:row>16</xdr:row>
      <xdr:rowOff>56820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4210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56820</xdr:rowOff>
    </xdr:from>
    <xdr:to>
      <xdr:col>77</xdr:col>
      <xdr:colOff>44450</xdr:colOff>
      <xdr:row>16</xdr:row>
      <xdr:rowOff>119075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00020"/>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119075</xdr:rowOff>
    </xdr:from>
    <xdr:to>
      <xdr:col>72</xdr:col>
      <xdr:colOff>203200</xdr:colOff>
      <xdr:row>16</xdr:row>
      <xdr:rowOff>126797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62275"/>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126797</xdr:rowOff>
    </xdr:from>
    <xdr:to>
      <xdr:col>68</xdr:col>
      <xdr:colOff>152400</xdr:colOff>
      <xdr:row>17</xdr:row>
      <xdr:rowOff>38354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69997"/>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119558</xdr:rowOff>
    </xdr:from>
    <xdr:to>
      <xdr:col>81</xdr:col>
      <xdr:colOff>95250</xdr:colOff>
      <xdr:row>16</xdr:row>
      <xdr:rowOff>49708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91635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6020</xdr:rowOff>
    </xdr:from>
    <xdr:to>
      <xdr:col>77</xdr:col>
      <xdr:colOff>95250</xdr:colOff>
      <xdr:row>16</xdr:row>
      <xdr:rowOff>107620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92397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3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68275</xdr:rowOff>
    </xdr:from>
    <xdr:to>
      <xdr:col>73</xdr:col>
      <xdr:colOff>44450</xdr:colOff>
      <xdr:row>16</xdr:row>
      <xdr:rowOff>169875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1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154652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9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75997</xdr:rowOff>
    </xdr:from>
    <xdr:to>
      <xdr:col>68</xdr:col>
      <xdr:colOff>203200</xdr:colOff>
      <xdr:row>17</xdr:row>
      <xdr:rowOff>6147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1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162374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0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159004</xdr:rowOff>
    </xdr:from>
    <xdr:to>
      <xdr:col>64</xdr:col>
      <xdr:colOff>152400</xdr:colOff>
      <xdr:row>17</xdr:row>
      <xdr:rowOff>89154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73931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21,314
20,952
280.25
14,885,753
14,295,322
513,103
7,932,391
12,847,287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人件費に係る経常収支比率は類似団体平均と比較してやや高い水準にある。これは、市の面積が広大（</a:t>
          </a:r>
          <a:r>
            <a:rPr kumimoji="1" lang="en-US" altLang="ja-JP" sz="1300">
              <a:latin typeface="ＭＳ Ｐゴシック" panose="020B0600070205080204" pitchFamily="50" charset="-128"/>
              <a:ea typeface="ＭＳ Ｐゴシック" panose="020B0600070205080204" pitchFamily="50" charset="-128"/>
            </a:rPr>
            <a:t>280.25㎢</a:t>
          </a:r>
          <a:r>
            <a:rPr kumimoji="1" lang="ja-JP" altLang="en-US" sz="1300">
              <a:latin typeface="ＭＳ Ｐゴシック" panose="020B0600070205080204" pitchFamily="50" charset="-128"/>
              <a:ea typeface="ＭＳ Ｐゴシック" panose="020B0600070205080204" pitchFamily="50" charset="-128"/>
            </a:rPr>
            <a:t>）で行政サービスを維持するために必要な職員数が相対的に多いことや、大月短期大学及び消防本部の単独設置による人件費負担が他市と比べて大きいことが要因である。今後も人件費の高騰が見込まれることから、引き続き適正な定員管理・適正配置を推進して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39</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4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前年度に比べ１．６ポイント上昇した。これは人件費や物価高騰により委託料等の費用が増加したことが要因である。全国平均を下回っている状況であるが、今後も基幹システムの運用経費など増加傾向が見込まれるため、物件費についてはより効果的な方法を検討し、施設の統廃合を進め、効率的な行政運営による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16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4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扶助費に係る経常収支比率は、高齢化の進展に伴う介護・医療関係給付の増加等により上昇傾向である。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特に、高齢化率の上昇（人口の減少が続く中で高齢者人口の割合が増加）が主な要因であり、今後も上昇圧力が続くことが見込まれる。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類似団体内平均と比較すると下回っているが、今後も制度改正や物価高騰に伴う増加が見込まれるためその動向を注視していく。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68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54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と、前年度（</a:t>
          </a:r>
          <a:r>
            <a:rPr kumimoji="1" lang="en-US" altLang="ja-JP" sz="1100">
              <a:latin typeface="ＭＳ Ｐゴシック" panose="020B0600070205080204" pitchFamily="50" charset="-128"/>
              <a:ea typeface="ＭＳ Ｐゴシック" panose="020B0600070205080204" pitchFamily="50" charset="-128"/>
            </a:rPr>
            <a:t>15.8%</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ポイント改善しており、全国平均を下回る水準となっている。これは、公営企業会計への繰出金の縮減が主な要因と考えられる。しかし、下水道事業会計・簡易水道事業会計等の公営企業施設の維持管理経費や（地独）大月市立中央病院への繰出金が引き続き発生していることから、今後も一定の水準が続くことが見込まれる。引き続き、下水道事業については経費の節減と料金の適正化による健全化を図り、病院事業については経営改善計画に基づく収支改善を目標として取り組み、普通会計の負担額の更なる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59</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22460"/>
          <a:ext cx="8382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59</xdr:row>
      <xdr:rowOff>77470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32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59</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882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115570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596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26670</xdr:rowOff>
    </xdr:from>
    <xdr:to>
      <xdr:col>78</xdr:col>
      <xdr:colOff>120650</xdr:colOff>
      <xdr:row>59</xdr:row>
      <xdr:rowOff>128270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113047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補助費等に係る経常収支比率が類似団体平均を下回っているが、社会保障関係経費は今後増加が予想される。また、大月都留広域事務組合等の一部事務組合への負担金（</a:t>
          </a:r>
          <a:r>
            <a:rPr kumimoji="1" lang="en-US" altLang="ja-JP" sz="1100">
              <a:latin typeface="ＭＳ Ｐゴシック" panose="020B0600070205080204" pitchFamily="50" charset="-128"/>
              <a:ea typeface="ＭＳ Ｐゴシック" panose="020B0600070205080204" pitchFamily="50" charset="-128"/>
            </a:rPr>
            <a:t>442,012</a:t>
          </a:r>
          <a:r>
            <a:rPr kumimoji="1" lang="ja-JP" altLang="en-US" sz="1100">
              <a:latin typeface="ＭＳ Ｐゴシック" panose="020B0600070205080204" pitchFamily="50" charset="-128"/>
              <a:ea typeface="ＭＳ Ｐゴシック" panose="020B0600070205080204" pitchFamily="50" charset="-128"/>
            </a:rPr>
            <a:t>千円）は補助費等を押し上げる要因となっている。さらに、法人等各種団体への補助金は今後増加が予想される。今後も高齢化の進展などによりこの傾向は続くことが見込まれるため、補助金を交付するのが適当な事業を行っているかについて明確な基準を設けて必要性の低い補助金の見直し・廃止を行うとともに経費の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140716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534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140716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90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145288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大型の整備事業が集中したことにより地方債残高が高水準で推移してきたため、元利償還金が膨らんでおり、公債費に係る経常収支比率は類似団体平均を上回っている。さらに下水道事業等の公営企業債の元利償還金に係る繰出金など公債費に類似の経費を合わせると、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決算額は類似団体平均を大幅に上回っており、公債費の負担は重い状況にある。しかし、地方債残高は着実に縮減していることから、今後は新規地方債の発行抑制を継続することで元利償還金の縮減を図り、健全な財政運営を目指す。</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16511</xdr:rowOff>
    </xdr:from>
    <xdr:to>
      <xdr:col>24</xdr:col>
      <xdr:colOff>25400</xdr:colOff>
      <xdr:row>79</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61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39370</xdr:rowOff>
    </xdr:from>
    <xdr:to>
      <xdr:col>19</xdr:col>
      <xdr:colOff>187325</xdr:colOff>
      <xdr:row>79</xdr:row>
      <xdr:rowOff>39370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58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79</xdr:row>
      <xdr:rowOff>39370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15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54611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153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137161</xdr:rowOff>
    </xdr:from>
    <xdr:to>
      <xdr:col>24</xdr:col>
      <xdr:colOff>76200</xdr:colOff>
      <xdr:row>79</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109238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160020</xdr:rowOff>
    </xdr:from>
    <xdr:to>
      <xdr:col>20</xdr:col>
      <xdr:colOff>38100</xdr:colOff>
      <xdr:row>79</xdr:row>
      <xdr:rowOff>90170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74947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160020</xdr:rowOff>
    </xdr:from>
    <xdr:to>
      <xdr:col>15</xdr:col>
      <xdr:colOff>149225</xdr:colOff>
      <xdr:row>79</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74947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3811</xdr:rowOff>
    </xdr:from>
    <xdr:to>
      <xdr:col>6</xdr:col>
      <xdr:colOff>171450</xdr:colOff>
      <xdr:row>79</xdr:row>
      <xdr:rowOff>105411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90188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経常収支比率については、人件費・扶助費・物件費・補助費等・繰出金のいずれも高い水準で推移しており、財政の硬直化が懸念される状況にある。特に、高齢化の進展に伴う扶助費・繰出金の増加と、行政サービス維持に必要な物件費の高止まりが主な要因である。引き続き定員管理の適正化による人件費の縮減、補助金の見直しによる補助費等の削減、公営企業の経営健全化による繰出金の縮減を三本柱として取り組み、財政の弾力性の回復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13891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149861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657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920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33274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8600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129324</xdr:rowOff>
    </xdr:from>
    <xdr:to>
      <xdr:col>29</xdr:col>
      <xdr:colOff>127000</xdr:colOff>
      <xdr:row>16</xdr:row>
      <xdr:rowOff>76048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8699"/>
          <a:ext cx="647700" cy="118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37592</xdr:rowOff>
    </xdr:from>
    <xdr:to>
      <xdr:col>26</xdr:col>
      <xdr:colOff>50800</xdr:colOff>
      <xdr:row>16</xdr:row>
      <xdr:rowOff>76048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28417"/>
          <a:ext cx="698500" cy="38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37592</xdr:rowOff>
    </xdr:from>
    <xdr:to>
      <xdr:col>22</xdr:col>
      <xdr:colOff>114300</xdr:colOff>
      <xdr:row>16</xdr:row>
      <xdr:rowOff>150127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8417"/>
          <a:ext cx="698500" cy="112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150127</xdr:rowOff>
    </xdr:from>
    <xdr:to>
      <xdr:col>18</xdr:col>
      <xdr:colOff>177800</xdr:colOff>
      <xdr:row>17</xdr:row>
      <xdr:rowOff>31648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40952"/>
          <a:ext cx="698500" cy="52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78524</xdr:rowOff>
    </xdr:from>
    <xdr:to>
      <xdr:col>29</xdr:col>
      <xdr:colOff>177800</xdr:colOff>
      <xdr:row>16</xdr:row>
      <xdr:rowOff>8674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7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95051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4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25248</xdr:rowOff>
    </xdr:from>
    <xdr:to>
      <xdr:col>26</xdr:col>
      <xdr:colOff>101600</xdr:colOff>
      <xdr:row>16</xdr:row>
      <xdr:rowOff>126848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6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137025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4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158242</xdr:rowOff>
    </xdr:from>
    <xdr:to>
      <xdr:col>22</xdr:col>
      <xdr:colOff>165100</xdr:colOff>
      <xdr:row>16</xdr:row>
      <xdr:rowOff>88392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98569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99327</xdr:rowOff>
    </xdr:from>
    <xdr:to>
      <xdr:col>19</xdr:col>
      <xdr:colOff>38100</xdr:colOff>
      <xdr:row>17</xdr:row>
      <xdr:rowOff>29477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39654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5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152298</xdr:rowOff>
    </xdr:from>
    <xdr:to>
      <xdr:col>15</xdr:col>
      <xdr:colOff>101600</xdr:colOff>
      <xdr:row>17</xdr:row>
      <xdr:rowOff>82448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92625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81966</xdr:rowOff>
    </xdr:from>
    <xdr:to>
      <xdr:col>29</xdr:col>
      <xdr:colOff>127000</xdr:colOff>
      <xdr:row>33</xdr:row>
      <xdr:rowOff>177227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006516"/>
          <a:ext cx="647700" cy="95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81966</xdr:rowOff>
    </xdr:from>
    <xdr:to>
      <xdr:col>26</xdr:col>
      <xdr:colOff>50800</xdr:colOff>
      <xdr:row>33</xdr:row>
      <xdr:rowOff>202275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006516"/>
          <a:ext cx="698500" cy="120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202275</xdr:rowOff>
    </xdr:from>
    <xdr:to>
      <xdr:col>22</xdr:col>
      <xdr:colOff>114300</xdr:colOff>
      <xdr:row>33</xdr:row>
      <xdr:rowOff>284146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126825"/>
          <a:ext cx="698500" cy="81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284146</xdr:rowOff>
    </xdr:from>
    <xdr:to>
      <xdr:col>18</xdr:col>
      <xdr:colOff>177800</xdr:colOff>
      <xdr:row>33</xdr:row>
      <xdr:rowOff>288587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208696"/>
          <a:ext cx="698500" cy="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126427</xdr:rowOff>
    </xdr:from>
    <xdr:to>
      <xdr:col>29</xdr:col>
      <xdr:colOff>177800</xdr:colOff>
      <xdr:row>33</xdr:row>
      <xdr:rowOff>228027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05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68826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599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31166</xdr:rowOff>
    </xdr:from>
    <xdr:to>
      <xdr:col>26</xdr:col>
      <xdr:colOff>101600</xdr:colOff>
      <xdr:row>33</xdr:row>
      <xdr:rowOff>132766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595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314393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72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151475</xdr:rowOff>
    </xdr:from>
    <xdr:to>
      <xdr:col>22</xdr:col>
      <xdr:colOff>165100</xdr:colOff>
      <xdr:row>33</xdr:row>
      <xdr:rowOff>253075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07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91802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84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233346</xdr:rowOff>
    </xdr:from>
    <xdr:to>
      <xdr:col>19</xdr:col>
      <xdr:colOff>38100</xdr:colOff>
      <xdr:row>33</xdr:row>
      <xdr:rowOff>334946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15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2223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592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237787</xdr:rowOff>
    </xdr:from>
    <xdr:to>
      <xdr:col>15</xdr:col>
      <xdr:colOff>101600</xdr:colOff>
      <xdr:row>33</xdr:row>
      <xdr:rowOff>339387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16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6664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593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21,314
20,952
280.25
14,885,753
14,295,322
513,103
7,932,391
12,847,287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6083</xdr:rowOff>
    </xdr:from>
    <xdr:to>
      <xdr:col>24</xdr:col>
      <xdr:colOff>63500</xdr:colOff>
      <xdr:row>33</xdr:row>
      <xdr:rowOff>58268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92483"/>
          <a:ext cx="838200" cy="22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50902</xdr:rowOff>
    </xdr:from>
    <xdr:to>
      <xdr:col>19</xdr:col>
      <xdr:colOff>177800</xdr:colOff>
      <xdr:row>33</xdr:row>
      <xdr:rowOff>58268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08752"/>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50902</xdr:rowOff>
    </xdr:from>
    <xdr:to>
      <xdr:col>15</xdr:col>
      <xdr:colOff>50800</xdr:colOff>
      <xdr:row>33</xdr:row>
      <xdr:rowOff>57163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08752"/>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57163</xdr:rowOff>
    </xdr:from>
    <xdr:to>
      <xdr:col>10</xdr:col>
      <xdr:colOff>114300</xdr:colOff>
      <xdr:row>33</xdr:row>
      <xdr:rowOff>146838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15013"/>
          <a:ext cx="889000" cy="8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126733</xdr:rowOff>
    </xdr:from>
    <xdr:to>
      <xdr:col>24</xdr:col>
      <xdr:colOff>114300</xdr:colOff>
      <xdr:row>32</xdr:row>
      <xdr:rowOff>56883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4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149610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9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7468</xdr:rowOff>
    </xdr:from>
    <xdr:to>
      <xdr:col>20</xdr:col>
      <xdr:colOff>38100</xdr:colOff>
      <xdr:row>33</xdr:row>
      <xdr:rowOff>109068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6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125595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4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102</xdr:rowOff>
    </xdr:from>
    <xdr:to>
      <xdr:col>15</xdr:col>
      <xdr:colOff>101600</xdr:colOff>
      <xdr:row>33</xdr:row>
      <xdr:rowOff>101702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118229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3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6363</xdr:rowOff>
    </xdr:from>
    <xdr:to>
      <xdr:col>10</xdr:col>
      <xdr:colOff>165100</xdr:colOff>
      <xdr:row>33</xdr:row>
      <xdr:rowOff>107963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124490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3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96038</xdr:rowOff>
    </xdr:from>
    <xdr:to>
      <xdr:col>6</xdr:col>
      <xdr:colOff>38100</xdr:colOff>
      <xdr:row>34</xdr:row>
      <xdr:rowOff>26188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5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42715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164579</xdr:rowOff>
    </xdr:from>
    <xdr:to>
      <xdr:col>24</xdr:col>
      <xdr:colOff>63500</xdr:colOff>
      <xdr:row>57</xdr:row>
      <xdr:rowOff>114348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5779"/>
          <a:ext cx="838200" cy="12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96655</xdr:rowOff>
    </xdr:from>
    <xdr:to>
      <xdr:col>19</xdr:col>
      <xdr:colOff>177800</xdr:colOff>
      <xdr:row>57</xdr:row>
      <xdr:rowOff>114348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9305"/>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96655</xdr:rowOff>
    </xdr:from>
    <xdr:to>
      <xdr:col>15</xdr:col>
      <xdr:colOff>50800</xdr:colOff>
      <xdr:row>57</xdr:row>
      <xdr:rowOff>137330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9305"/>
          <a:ext cx="889000" cy="4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137330</xdr:rowOff>
    </xdr:from>
    <xdr:to>
      <xdr:col>10</xdr:col>
      <xdr:colOff>114300</xdr:colOff>
      <xdr:row>58</xdr:row>
      <xdr:rowOff>19494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9980"/>
          <a:ext cx="889000" cy="5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113779</xdr:rowOff>
    </xdr:from>
    <xdr:to>
      <xdr:col>24</xdr:col>
      <xdr:colOff>114300</xdr:colOff>
      <xdr:row>57</xdr:row>
      <xdr:rowOff>43929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136656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63548</xdr:rowOff>
    </xdr:from>
    <xdr:to>
      <xdr:col>20</xdr:col>
      <xdr:colOff>38100</xdr:colOff>
      <xdr:row>57</xdr:row>
      <xdr:rowOff>165148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10225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1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45855</xdr:rowOff>
    </xdr:from>
    <xdr:to>
      <xdr:col>15</xdr:col>
      <xdr:colOff>101600</xdr:colOff>
      <xdr:row>57</xdr:row>
      <xdr:rowOff>147455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163982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86530</xdr:rowOff>
    </xdr:from>
    <xdr:to>
      <xdr:col>10</xdr:col>
      <xdr:colOff>165100</xdr:colOff>
      <xdr:row>58</xdr:row>
      <xdr:rowOff>16680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33207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140144</xdr:rowOff>
    </xdr:from>
    <xdr:to>
      <xdr:col>6</xdr:col>
      <xdr:colOff>38100</xdr:colOff>
      <xdr:row>58</xdr:row>
      <xdr:rowOff>70294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86821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143415</xdr:rowOff>
    </xdr:from>
    <xdr:to>
      <xdr:col>24</xdr:col>
      <xdr:colOff>63500</xdr:colOff>
      <xdr:row>78</xdr:row>
      <xdr:rowOff>148158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6515"/>
          <a:ext cx="8382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142957</xdr:rowOff>
    </xdr:from>
    <xdr:to>
      <xdr:col>19</xdr:col>
      <xdr:colOff>177800</xdr:colOff>
      <xdr:row>78</xdr:row>
      <xdr:rowOff>143415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1605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142957</xdr:rowOff>
    </xdr:from>
    <xdr:to>
      <xdr:col>15</xdr:col>
      <xdr:colOff>50800</xdr:colOff>
      <xdr:row>78</xdr:row>
      <xdr:rowOff>156350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6057"/>
          <a:ext cx="889000" cy="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153282</xdr:rowOff>
    </xdr:from>
    <xdr:to>
      <xdr:col>10</xdr:col>
      <xdr:colOff>114300</xdr:colOff>
      <xdr:row>78</xdr:row>
      <xdr:rowOff>156350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6382"/>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97358</xdr:rowOff>
    </xdr:from>
    <xdr:to>
      <xdr:col>24</xdr:col>
      <xdr:colOff>114300</xdr:colOff>
      <xdr:row>79</xdr:row>
      <xdr:rowOff>27508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12285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92615</xdr:rowOff>
    </xdr:from>
    <xdr:to>
      <xdr:col>20</xdr:col>
      <xdr:colOff>38100</xdr:colOff>
      <xdr:row>79</xdr:row>
      <xdr:rowOff>22765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13892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92157</xdr:rowOff>
    </xdr:from>
    <xdr:to>
      <xdr:col>15</xdr:col>
      <xdr:colOff>101600</xdr:colOff>
      <xdr:row>79</xdr:row>
      <xdr:rowOff>22307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13434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105550</xdr:rowOff>
    </xdr:from>
    <xdr:to>
      <xdr:col>10</xdr:col>
      <xdr:colOff>165100</xdr:colOff>
      <xdr:row>79</xdr:row>
      <xdr:rowOff>35700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26827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102482</xdr:rowOff>
    </xdr:from>
    <xdr:to>
      <xdr:col>6</xdr:col>
      <xdr:colOff>38100</xdr:colOff>
      <xdr:row>79</xdr:row>
      <xdr:rowOff>32632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23759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122948</xdr:rowOff>
    </xdr:from>
    <xdr:to>
      <xdr:col>24</xdr:col>
      <xdr:colOff>63500</xdr:colOff>
      <xdr:row>97</xdr:row>
      <xdr:rowOff>60713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82148"/>
          <a:ext cx="838200" cy="10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60713</xdr:rowOff>
    </xdr:from>
    <xdr:to>
      <xdr:col>19</xdr:col>
      <xdr:colOff>177800</xdr:colOff>
      <xdr:row>97</xdr:row>
      <xdr:rowOff>121793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91363"/>
          <a:ext cx="889000" cy="6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39627</xdr:rowOff>
    </xdr:from>
    <xdr:to>
      <xdr:col>15</xdr:col>
      <xdr:colOff>50800</xdr:colOff>
      <xdr:row>97</xdr:row>
      <xdr:rowOff>121793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70277"/>
          <a:ext cx="889000" cy="8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39627</xdr:rowOff>
    </xdr:from>
    <xdr:to>
      <xdr:col>10</xdr:col>
      <xdr:colOff>114300</xdr:colOff>
      <xdr:row>98</xdr:row>
      <xdr:rowOff>56511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70277"/>
          <a:ext cx="889000" cy="18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72148</xdr:rowOff>
    </xdr:from>
    <xdr:to>
      <xdr:col>24</xdr:col>
      <xdr:colOff>114300</xdr:colOff>
      <xdr:row>97</xdr:row>
      <xdr:rowOff>2298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50575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9913</xdr:rowOff>
    </xdr:from>
    <xdr:to>
      <xdr:col>20</xdr:col>
      <xdr:colOff>38100</xdr:colOff>
      <xdr:row>97</xdr:row>
      <xdr:rowOff>111513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102640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3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70993</xdr:rowOff>
    </xdr:from>
    <xdr:to>
      <xdr:col>15</xdr:col>
      <xdr:colOff>101600</xdr:colOff>
      <xdr:row>98</xdr:row>
      <xdr:rowOff>1143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0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163720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160277</xdr:rowOff>
    </xdr:from>
    <xdr:to>
      <xdr:col>10</xdr:col>
      <xdr:colOff>165100</xdr:colOff>
      <xdr:row>97</xdr:row>
      <xdr:rowOff>90427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81554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1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5711</xdr:rowOff>
    </xdr:from>
    <xdr:to>
      <xdr:col>6</xdr:col>
      <xdr:colOff>38100</xdr:colOff>
      <xdr:row>98</xdr:row>
      <xdr:rowOff>107311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98438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19076</xdr:rowOff>
    </xdr:from>
    <xdr:to>
      <xdr:col>55</xdr:col>
      <xdr:colOff>0</xdr:colOff>
      <xdr:row>35</xdr:row>
      <xdr:rowOff>127173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19826"/>
          <a:ext cx="838200" cy="10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127173</xdr:rowOff>
    </xdr:from>
    <xdr:to>
      <xdr:col>50</xdr:col>
      <xdr:colOff>114300</xdr:colOff>
      <xdr:row>35</xdr:row>
      <xdr:rowOff>155672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27923"/>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155672</xdr:rowOff>
    </xdr:from>
    <xdr:to>
      <xdr:col>45</xdr:col>
      <xdr:colOff>177800</xdr:colOff>
      <xdr:row>35</xdr:row>
      <xdr:rowOff>169936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56422"/>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79045</xdr:rowOff>
    </xdr:from>
    <xdr:to>
      <xdr:col>41</xdr:col>
      <xdr:colOff>50800</xdr:colOff>
      <xdr:row>35</xdr:row>
      <xdr:rowOff>169936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93995"/>
          <a:ext cx="889000" cy="7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139726</xdr:rowOff>
    </xdr:from>
    <xdr:to>
      <xdr:col>55</xdr:col>
      <xdr:colOff>50800</xdr:colOff>
      <xdr:row>35</xdr:row>
      <xdr:rowOff>69876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162603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76373</xdr:rowOff>
    </xdr:from>
    <xdr:to>
      <xdr:col>50</xdr:col>
      <xdr:colOff>165100</xdr:colOff>
      <xdr:row>36</xdr:row>
      <xdr:rowOff>6523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169100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6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104872</xdr:rowOff>
    </xdr:from>
    <xdr:to>
      <xdr:col>46</xdr:col>
      <xdr:colOff>38100</xdr:colOff>
      <xdr:row>36</xdr:row>
      <xdr:rowOff>35022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26149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9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119136</xdr:rowOff>
    </xdr:from>
    <xdr:to>
      <xdr:col>41</xdr:col>
      <xdr:colOff>101600</xdr:colOff>
      <xdr:row>36</xdr:row>
      <xdr:rowOff>49286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40413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1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28245</xdr:rowOff>
    </xdr:from>
    <xdr:to>
      <xdr:col>36</xdr:col>
      <xdr:colOff>165100</xdr:colOff>
      <xdr:row>31</xdr:row>
      <xdr:rowOff>129845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120972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3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117335</xdr:rowOff>
    </xdr:from>
    <xdr:to>
      <xdr:col>55</xdr:col>
      <xdr:colOff>0</xdr:colOff>
      <xdr:row>57</xdr:row>
      <xdr:rowOff>140142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18535"/>
          <a:ext cx="838200" cy="19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117335</xdr:rowOff>
    </xdr:from>
    <xdr:to>
      <xdr:col>50</xdr:col>
      <xdr:colOff>114300</xdr:colOff>
      <xdr:row>56</xdr:row>
      <xdr:rowOff>154422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18535"/>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154422</xdr:rowOff>
    </xdr:from>
    <xdr:to>
      <xdr:col>45</xdr:col>
      <xdr:colOff>177800</xdr:colOff>
      <xdr:row>57</xdr:row>
      <xdr:rowOff>95641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55622"/>
          <a:ext cx="889000" cy="1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24127</xdr:rowOff>
    </xdr:from>
    <xdr:to>
      <xdr:col>41</xdr:col>
      <xdr:colOff>50800</xdr:colOff>
      <xdr:row>57</xdr:row>
      <xdr:rowOff>95641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96777"/>
          <a:ext cx="889000" cy="7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89342</xdr:rowOff>
    </xdr:from>
    <xdr:to>
      <xdr:col>55</xdr:col>
      <xdr:colOff>50800</xdr:colOff>
      <xdr:row>58</xdr:row>
      <xdr:rowOff>19492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6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4269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7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66535</xdr:rowOff>
    </xdr:from>
    <xdr:to>
      <xdr:col>50</xdr:col>
      <xdr:colOff>165100</xdr:colOff>
      <xdr:row>56</xdr:row>
      <xdr:rowOff>168135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159262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103622</xdr:rowOff>
    </xdr:from>
    <xdr:to>
      <xdr:col>46</xdr:col>
      <xdr:colOff>38100</xdr:colOff>
      <xdr:row>57</xdr:row>
      <xdr:rowOff>33772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0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24899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9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44841</xdr:rowOff>
    </xdr:from>
    <xdr:to>
      <xdr:col>41</xdr:col>
      <xdr:colOff>101600</xdr:colOff>
      <xdr:row>57</xdr:row>
      <xdr:rowOff>146441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1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137568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1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144777</xdr:rowOff>
    </xdr:from>
    <xdr:to>
      <xdr:col>36</xdr:col>
      <xdr:colOff>165100</xdr:colOff>
      <xdr:row>57</xdr:row>
      <xdr:rowOff>74927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4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66054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3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143075</xdr:rowOff>
    </xdr:from>
    <xdr:to>
      <xdr:col>55</xdr:col>
      <xdr:colOff>0</xdr:colOff>
      <xdr:row>79</xdr:row>
      <xdr:rowOff>31648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44725"/>
          <a:ext cx="838200" cy="23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143075</xdr:rowOff>
    </xdr:from>
    <xdr:to>
      <xdr:col>50</xdr:col>
      <xdr:colOff>114300</xdr:colOff>
      <xdr:row>79</xdr:row>
      <xdr:rowOff>52375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44725"/>
          <a:ext cx="889000" cy="25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15766</xdr:rowOff>
    </xdr:from>
    <xdr:to>
      <xdr:col>45</xdr:col>
      <xdr:colOff>177800</xdr:colOff>
      <xdr:row>79</xdr:row>
      <xdr:rowOff>52375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60316"/>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18140</xdr:rowOff>
    </xdr:from>
    <xdr:to>
      <xdr:col>41</xdr:col>
      <xdr:colOff>50800</xdr:colOff>
      <xdr:row>79</xdr:row>
      <xdr:rowOff>15766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91240"/>
          <a:ext cx="889000" cy="16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152298</xdr:rowOff>
    </xdr:from>
    <xdr:to>
      <xdr:col>55</xdr:col>
      <xdr:colOff>50800</xdr:colOff>
      <xdr:row>79</xdr:row>
      <xdr:rowOff>82448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67225</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4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92275</xdr:rowOff>
    </xdr:from>
    <xdr:to>
      <xdr:col>50</xdr:col>
      <xdr:colOff>165100</xdr:colOff>
      <xdr:row>78</xdr:row>
      <xdr:rowOff>22425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38952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6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1575</xdr:rowOff>
    </xdr:from>
    <xdr:to>
      <xdr:col>46</xdr:col>
      <xdr:colOff>38100</xdr:colOff>
      <xdr:row>79</xdr:row>
      <xdr:rowOff>103175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94302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3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136416</xdr:rowOff>
    </xdr:from>
    <xdr:to>
      <xdr:col>41</xdr:col>
      <xdr:colOff>101600</xdr:colOff>
      <xdr:row>79</xdr:row>
      <xdr:rowOff>66566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0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57693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0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138790</xdr:rowOff>
    </xdr:from>
    <xdr:to>
      <xdr:col>36</xdr:col>
      <xdr:colOff>165100</xdr:colOff>
      <xdr:row>78</xdr:row>
      <xdr:rowOff>68940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4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85467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143675</xdr:rowOff>
    </xdr:from>
    <xdr:to>
      <xdr:col>55</xdr:col>
      <xdr:colOff>0</xdr:colOff>
      <xdr:row>97</xdr:row>
      <xdr:rowOff>165697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74325"/>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60540</xdr:rowOff>
    </xdr:from>
    <xdr:to>
      <xdr:col>50</xdr:col>
      <xdr:colOff>114300</xdr:colOff>
      <xdr:row>97</xdr:row>
      <xdr:rowOff>143675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691190"/>
          <a:ext cx="889000" cy="8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60134</xdr:rowOff>
    </xdr:from>
    <xdr:to>
      <xdr:col>45</xdr:col>
      <xdr:colOff>177800</xdr:colOff>
      <xdr:row>97</xdr:row>
      <xdr:rowOff>60540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90784"/>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60134</xdr:rowOff>
    </xdr:from>
    <xdr:to>
      <xdr:col>41</xdr:col>
      <xdr:colOff>50800</xdr:colOff>
      <xdr:row>98</xdr:row>
      <xdr:rowOff>67780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90784"/>
          <a:ext cx="889000" cy="1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114897</xdr:rowOff>
    </xdr:from>
    <xdr:to>
      <xdr:col>55</xdr:col>
      <xdr:colOff>50800</xdr:colOff>
      <xdr:row>98</xdr:row>
      <xdr:rowOff>45047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4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93324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2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92875</xdr:rowOff>
    </xdr:from>
    <xdr:to>
      <xdr:col>50</xdr:col>
      <xdr:colOff>165100</xdr:colOff>
      <xdr:row>98</xdr:row>
      <xdr:rowOff>23025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9740</xdr:rowOff>
    </xdr:from>
    <xdr:to>
      <xdr:col>46</xdr:col>
      <xdr:colOff>38100</xdr:colOff>
      <xdr:row>97</xdr:row>
      <xdr:rowOff>111340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102467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3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9334</xdr:rowOff>
    </xdr:from>
    <xdr:to>
      <xdr:col>41</xdr:col>
      <xdr:colOff>101600</xdr:colOff>
      <xdr:row>97</xdr:row>
      <xdr:rowOff>110934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102061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3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16980</xdr:rowOff>
    </xdr:from>
    <xdr:to>
      <xdr:col>36</xdr:col>
      <xdr:colOff>165100</xdr:colOff>
      <xdr:row>98</xdr:row>
      <xdr:rowOff>118580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109707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128270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4719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77470</xdr:rowOff>
    </xdr:from>
    <xdr:to>
      <xdr:col>67</xdr:col>
      <xdr:colOff>101600</xdr:colOff>
      <xdr:row>38</xdr:row>
      <xdr:rowOff>7620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24147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19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58286</xdr:rowOff>
    </xdr:from>
    <xdr:to>
      <xdr:col>85</xdr:col>
      <xdr:colOff>127000</xdr:colOff>
      <xdr:row>74</xdr:row>
      <xdr:rowOff>101818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745586"/>
          <a:ext cx="8382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101818</xdr:rowOff>
    </xdr:from>
    <xdr:to>
      <xdr:col>81</xdr:col>
      <xdr:colOff>50800</xdr:colOff>
      <xdr:row>74</xdr:row>
      <xdr:rowOff>152289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789118"/>
          <a:ext cx="889000" cy="5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152289</xdr:rowOff>
    </xdr:from>
    <xdr:to>
      <xdr:col>76</xdr:col>
      <xdr:colOff>114300</xdr:colOff>
      <xdr:row>74</xdr:row>
      <xdr:rowOff>164912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839589"/>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164912</xdr:rowOff>
    </xdr:from>
    <xdr:to>
      <xdr:col>71</xdr:col>
      <xdr:colOff>177800</xdr:colOff>
      <xdr:row>74</xdr:row>
      <xdr:rowOff>166479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52212"/>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7486</xdr:rowOff>
    </xdr:from>
    <xdr:to>
      <xdr:col>85</xdr:col>
      <xdr:colOff>177800</xdr:colOff>
      <xdr:row>74</xdr:row>
      <xdr:rowOff>109086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30363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4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51018</xdr:rowOff>
    </xdr:from>
    <xdr:to>
      <xdr:col>81</xdr:col>
      <xdr:colOff>101600</xdr:colOff>
      <xdr:row>74</xdr:row>
      <xdr:rowOff>152618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169145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1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101489</xdr:rowOff>
    </xdr:from>
    <xdr:to>
      <xdr:col>76</xdr:col>
      <xdr:colOff>165100</xdr:colOff>
      <xdr:row>75</xdr:row>
      <xdr:rowOff>31639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48166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5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114112</xdr:rowOff>
    </xdr:from>
    <xdr:to>
      <xdr:col>72</xdr:col>
      <xdr:colOff>38100</xdr:colOff>
      <xdr:row>75</xdr:row>
      <xdr:rowOff>44262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0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60789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7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115679</xdr:rowOff>
    </xdr:from>
    <xdr:to>
      <xdr:col>67</xdr:col>
      <xdr:colOff>101600</xdr:colOff>
      <xdr:row>75</xdr:row>
      <xdr:rowOff>45829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0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62356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5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127712</xdr:rowOff>
    </xdr:from>
    <xdr:to>
      <xdr:col>85</xdr:col>
      <xdr:colOff>127000</xdr:colOff>
      <xdr:row>96</xdr:row>
      <xdr:rowOff>21586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244012"/>
          <a:ext cx="838200" cy="23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21586</xdr:rowOff>
    </xdr:from>
    <xdr:to>
      <xdr:col>81</xdr:col>
      <xdr:colOff>50800</xdr:colOff>
      <xdr:row>96</xdr:row>
      <xdr:rowOff>120634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480786"/>
          <a:ext cx="889000" cy="9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7286</xdr:rowOff>
    </xdr:from>
    <xdr:to>
      <xdr:col>76</xdr:col>
      <xdr:colOff>114300</xdr:colOff>
      <xdr:row>96</xdr:row>
      <xdr:rowOff>120634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295036"/>
          <a:ext cx="889000" cy="28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7286</xdr:rowOff>
    </xdr:from>
    <xdr:to>
      <xdr:col>71</xdr:col>
      <xdr:colOff>177800</xdr:colOff>
      <xdr:row>95</xdr:row>
      <xdr:rowOff>100262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295036"/>
          <a:ext cx="889000" cy="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76912</xdr:rowOff>
    </xdr:from>
    <xdr:to>
      <xdr:col>85</xdr:col>
      <xdr:colOff>177800</xdr:colOff>
      <xdr:row>95</xdr:row>
      <xdr:rowOff>7062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1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99789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0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142236</xdr:rowOff>
    </xdr:from>
    <xdr:to>
      <xdr:col>81</xdr:col>
      <xdr:colOff>101600</xdr:colOff>
      <xdr:row>96</xdr:row>
      <xdr:rowOff>72386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4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88913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20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69834</xdr:rowOff>
    </xdr:from>
    <xdr:to>
      <xdr:col>76</xdr:col>
      <xdr:colOff>165100</xdr:colOff>
      <xdr:row>96</xdr:row>
      <xdr:rowOff>171434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16511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0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127936</xdr:rowOff>
    </xdr:from>
    <xdr:to>
      <xdr:col>72</xdr:col>
      <xdr:colOff>38100</xdr:colOff>
      <xdr:row>95</xdr:row>
      <xdr:rowOff>58086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24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74613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01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49462</xdr:rowOff>
    </xdr:from>
    <xdr:to>
      <xdr:col>67</xdr:col>
      <xdr:colOff>101600</xdr:colOff>
      <xdr:row>95</xdr:row>
      <xdr:rowOff>151062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33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167589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11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78527</xdr:rowOff>
    </xdr:from>
    <xdr:to>
      <xdr:col>116</xdr:col>
      <xdr:colOff>63500</xdr:colOff>
      <xdr:row>38</xdr:row>
      <xdr:rowOff>130282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250727"/>
          <a:ext cx="838200" cy="39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78527</xdr:rowOff>
    </xdr:from>
    <xdr:to>
      <xdr:col>111</xdr:col>
      <xdr:colOff>177800</xdr:colOff>
      <xdr:row>37</xdr:row>
      <xdr:rowOff>24760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250727"/>
          <a:ext cx="889000" cy="1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143129</xdr:rowOff>
    </xdr:from>
    <xdr:to>
      <xdr:col>107</xdr:col>
      <xdr:colOff>50800</xdr:colOff>
      <xdr:row>37</xdr:row>
      <xdr:rowOff>24760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315329"/>
          <a:ext cx="889000" cy="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143129</xdr:rowOff>
    </xdr:from>
    <xdr:to>
      <xdr:col>102</xdr:col>
      <xdr:colOff>114300</xdr:colOff>
      <xdr:row>36</xdr:row>
      <xdr:rowOff>145598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315329"/>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79482</xdr:rowOff>
    </xdr:from>
    <xdr:to>
      <xdr:col>116</xdr:col>
      <xdr:colOff>114300</xdr:colOff>
      <xdr:row>39</xdr:row>
      <xdr:rowOff>9632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165859</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0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27727</xdr:rowOff>
    </xdr:from>
    <xdr:to>
      <xdr:col>112</xdr:col>
      <xdr:colOff>38100</xdr:colOff>
      <xdr:row>36</xdr:row>
      <xdr:rowOff>129327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19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145854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97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145410</xdr:rowOff>
    </xdr:from>
    <xdr:to>
      <xdr:col>107</xdr:col>
      <xdr:colOff>101600</xdr:colOff>
      <xdr:row>37</xdr:row>
      <xdr:rowOff>75560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1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92087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09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92329</xdr:rowOff>
    </xdr:from>
    <xdr:to>
      <xdr:col>102</xdr:col>
      <xdr:colOff>165100</xdr:colOff>
      <xdr:row>37</xdr:row>
      <xdr:rowOff>22479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39006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03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94798</xdr:rowOff>
    </xdr:from>
    <xdr:to>
      <xdr:col>98</xdr:col>
      <xdr:colOff>38100</xdr:colOff>
      <xdr:row>37</xdr:row>
      <xdr:rowOff>24948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41475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04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55004</xdr:rowOff>
    </xdr:from>
    <xdr:to>
      <xdr:col>116</xdr:col>
      <xdr:colOff>63500</xdr:colOff>
      <xdr:row>58</xdr:row>
      <xdr:rowOff>63462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99104"/>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44183</xdr:rowOff>
    </xdr:from>
    <xdr:to>
      <xdr:col>111</xdr:col>
      <xdr:colOff>177800</xdr:colOff>
      <xdr:row>58</xdr:row>
      <xdr:rowOff>63462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816833"/>
          <a:ext cx="889000" cy="1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44183</xdr:rowOff>
    </xdr:from>
    <xdr:to>
      <xdr:col>107</xdr:col>
      <xdr:colOff>50800</xdr:colOff>
      <xdr:row>58</xdr:row>
      <xdr:rowOff>163703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816833"/>
          <a:ext cx="889000" cy="29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163703</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07803"/>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4204</xdr:rowOff>
    </xdr:from>
    <xdr:to>
      <xdr:col>116</xdr:col>
      <xdr:colOff>114300</xdr:colOff>
      <xdr:row>58</xdr:row>
      <xdr:rowOff>105804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154081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2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12662</xdr:rowOff>
    </xdr:from>
    <xdr:to>
      <xdr:col>112</xdr:col>
      <xdr:colOff>38100</xdr:colOff>
      <xdr:row>58</xdr:row>
      <xdr:rowOff>114262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105389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4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164833</xdr:rowOff>
    </xdr:from>
    <xdr:to>
      <xdr:col>107</xdr:col>
      <xdr:colOff>101600</xdr:colOff>
      <xdr:row>57</xdr:row>
      <xdr:rowOff>94983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76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111510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4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112903</xdr:rowOff>
    </xdr:from>
    <xdr:to>
      <xdr:col>102</xdr:col>
      <xdr:colOff>165100</xdr:colOff>
      <xdr:row>59</xdr:row>
      <xdr:rowOff>43053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34180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18519</xdr:rowOff>
    </xdr:from>
    <xdr:to>
      <xdr:col>116</xdr:col>
      <xdr:colOff>63500</xdr:colOff>
      <xdr:row>74</xdr:row>
      <xdr:rowOff>108770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362919"/>
          <a:ext cx="838200" cy="43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18519</xdr:rowOff>
    </xdr:from>
    <xdr:to>
      <xdr:col>111</xdr:col>
      <xdr:colOff>177800</xdr:colOff>
      <xdr:row>72</xdr:row>
      <xdr:rowOff>130739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362919"/>
          <a:ext cx="889000" cy="11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130739</xdr:rowOff>
    </xdr:from>
    <xdr:to>
      <xdr:col>107</xdr:col>
      <xdr:colOff>50800</xdr:colOff>
      <xdr:row>73</xdr:row>
      <xdr:rowOff>9787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475139"/>
          <a:ext cx="889000" cy="5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9787</xdr:rowOff>
    </xdr:from>
    <xdr:to>
      <xdr:col>102</xdr:col>
      <xdr:colOff>114300</xdr:colOff>
      <xdr:row>73</xdr:row>
      <xdr:rowOff>36350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525637"/>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57970</xdr:rowOff>
    </xdr:from>
    <xdr:to>
      <xdr:col>116</xdr:col>
      <xdr:colOff>114300</xdr:colOff>
      <xdr:row>74</xdr:row>
      <xdr:rowOff>159570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80847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9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139169</xdr:rowOff>
    </xdr:from>
    <xdr:to>
      <xdr:col>112</xdr:col>
      <xdr:colOff>38100</xdr:colOff>
      <xdr:row>72</xdr:row>
      <xdr:rowOff>69319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3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85846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08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79939</xdr:rowOff>
    </xdr:from>
    <xdr:to>
      <xdr:col>107</xdr:col>
      <xdr:colOff>101600</xdr:colOff>
      <xdr:row>73</xdr:row>
      <xdr:rowOff>10089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4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26616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19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130437</xdr:rowOff>
    </xdr:from>
    <xdr:to>
      <xdr:col>102</xdr:col>
      <xdr:colOff>165100</xdr:colOff>
      <xdr:row>73</xdr:row>
      <xdr:rowOff>60587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47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77114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25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157000</xdr:rowOff>
    </xdr:from>
    <xdr:to>
      <xdr:col>98</xdr:col>
      <xdr:colOff>38100</xdr:colOff>
      <xdr:row>73</xdr:row>
      <xdr:rowOff>87150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103677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7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歳出決算総額は住民一人当たり約</a:t>
          </a:r>
          <a:r>
            <a:rPr kumimoji="1" lang="en-US" altLang="ja-JP" sz="1100">
              <a:latin typeface="ＭＳ Ｐゴシック" panose="020B0600070205080204" pitchFamily="50" charset="-128"/>
              <a:ea typeface="ＭＳ Ｐゴシック" panose="020B0600070205080204" pitchFamily="50" charset="-128"/>
            </a:rPr>
            <a:t>670,701</a:t>
          </a:r>
          <a:r>
            <a:rPr kumimoji="1" lang="ja-JP" altLang="en-US" sz="1100">
              <a:latin typeface="ＭＳ Ｐゴシック" panose="020B0600070205080204" pitchFamily="50" charset="-128"/>
              <a:ea typeface="ＭＳ Ｐゴシック" panose="020B0600070205080204" pitchFamily="50" charset="-128"/>
            </a:rPr>
            <a:t>円となっており、義務的経費（人件費・扶助費・公債費）が歳出全体の</a:t>
          </a:r>
          <a:r>
            <a:rPr kumimoji="1" lang="en-US" altLang="ja-JP" sz="1100">
              <a:latin typeface="ＭＳ Ｐゴシック" panose="020B0600070205080204" pitchFamily="50" charset="-128"/>
              <a:ea typeface="ＭＳ Ｐゴシック" panose="020B0600070205080204" pitchFamily="50" charset="-128"/>
            </a:rPr>
            <a:t>45.9%</a:t>
          </a:r>
          <a:r>
            <a:rPr kumimoji="1" lang="ja-JP" altLang="en-US" sz="1100">
              <a:latin typeface="ＭＳ Ｐゴシック" panose="020B0600070205080204" pitchFamily="50" charset="-128"/>
              <a:ea typeface="ＭＳ Ｐゴシック" panose="020B0600070205080204" pitchFamily="50" charset="-128"/>
            </a:rPr>
            <a:t>を占め、財政の硬直化が懸念される状況にある。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人件費は住民一人当たり約</a:t>
          </a:r>
          <a:r>
            <a:rPr kumimoji="1" lang="en-US" altLang="ja-JP" sz="1100">
              <a:latin typeface="ＭＳ Ｐゴシック" panose="020B0600070205080204" pitchFamily="50" charset="-128"/>
              <a:ea typeface="ＭＳ Ｐゴシック" panose="020B0600070205080204" pitchFamily="50" charset="-128"/>
            </a:rPr>
            <a:t>127,500</a:t>
          </a:r>
          <a:r>
            <a:rPr kumimoji="1" lang="ja-JP" altLang="en-US" sz="1100">
              <a:latin typeface="ＭＳ Ｐゴシック" panose="020B0600070205080204" pitchFamily="50" charset="-128"/>
              <a:ea typeface="ＭＳ Ｐゴシック" panose="020B0600070205080204" pitchFamily="50" charset="-128"/>
            </a:rPr>
            <a:t>円となっており、類似団体平均と比較して高い水準にある。これは、市の面積が広大（</a:t>
          </a:r>
          <a:r>
            <a:rPr kumimoji="1" lang="en-US" altLang="ja-JP" sz="1100">
              <a:latin typeface="ＭＳ Ｐゴシック" panose="020B0600070205080204" pitchFamily="50" charset="-128"/>
              <a:ea typeface="ＭＳ Ｐゴシック" panose="020B0600070205080204" pitchFamily="50" charset="-128"/>
            </a:rPr>
            <a:t>280.25㎢</a:t>
          </a:r>
          <a:r>
            <a:rPr kumimoji="1" lang="ja-JP" altLang="en-US" sz="1100">
              <a:latin typeface="ＭＳ Ｐゴシック" panose="020B0600070205080204" pitchFamily="50" charset="-128"/>
              <a:ea typeface="ＭＳ Ｐゴシック" panose="020B0600070205080204" pitchFamily="50" charset="-128"/>
            </a:rPr>
            <a:t>）で行政サービスを維持するために必要な職員数が相対的に多いことが主な要因である。今後も引き続き新規採用の抑制や業務の民間委託化の推進により、住民一人当たり人件費の縮減に努める。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扶助費は住民一人当たり約</a:t>
          </a:r>
          <a:r>
            <a:rPr kumimoji="1" lang="en-US" altLang="ja-JP" sz="1100">
              <a:latin typeface="ＭＳ Ｐゴシック" panose="020B0600070205080204" pitchFamily="50" charset="-128"/>
              <a:ea typeface="ＭＳ Ｐゴシック" panose="020B0600070205080204" pitchFamily="50" charset="-128"/>
            </a:rPr>
            <a:t>105,000</a:t>
          </a:r>
          <a:r>
            <a:rPr kumimoji="1" lang="ja-JP" altLang="en-US" sz="1100">
              <a:latin typeface="ＭＳ Ｐゴシック" panose="020B0600070205080204" pitchFamily="50" charset="-128"/>
              <a:ea typeface="ＭＳ Ｐゴシック" panose="020B0600070205080204" pitchFamily="50" charset="-128"/>
            </a:rPr>
            <a:t>円となっており、高齢化の進展に伴い介護・医療関係給付は増加傾向であるが、類似団体平均と比較して低い水準で推移している。人口減少（令和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年国勢調査比▲</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が続く中で高齢者人口の割合が増加しており、今後も上昇圧力が続くことが見込まれる。資格審査等の適正化による給付の適正化を図るとともに、介護予防・健康増進施策の充実により、住民一人当たり扶助費の増加を抑制することを目標として取り組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公債費は住民一人当たり約</a:t>
          </a:r>
          <a:r>
            <a:rPr kumimoji="1" lang="en-US" altLang="ja-JP" sz="1100">
              <a:latin typeface="ＭＳ Ｐゴシック" panose="020B0600070205080204" pitchFamily="50" charset="-128"/>
              <a:ea typeface="ＭＳ Ｐゴシック" panose="020B0600070205080204" pitchFamily="50" charset="-128"/>
            </a:rPr>
            <a:t>75,000</a:t>
          </a:r>
          <a:r>
            <a:rPr kumimoji="1" lang="ja-JP" altLang="en-US" sz="1100">
              <a:latin typeface="ＭＳ Ｐゴシック" panose="020B0600070205080204" pitchFamily="50" charset="-128"/>
              <a:ea typeface="ＭＳ Ｐゴシック" panose="020B0600070205080204" pitchFamily="50" charset="-128"/>
            </a:rPr>
            <a:t>円となっており、過去に実施した大型整備事業に係る地方債の元利償還が続いていることから、類似団体平均を上回る水準にある。地方債現在高は令和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かけて着実に縮減しており、今後は元利償還金の減少が見込まれる。引き続き新規地方債の発行を抑制し、補助事業の積極的な活用により一般財源の持ち出しを最小化することで、住民一人当たり公債費を縮減することを目標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21,314
20,952
280.25
14,885,753
14,295,322
513,103
7,932,391
12,847,287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149416</xdr:rowOff>
    </xdr:from>
    <xdr:to>
      <xdr:col>24</xdr:col>
      <xdr:colOff>63500</xdr:colOff>
      <xdr:row>35</xdr:row>
      <xdr:rowOff>3111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78716"/>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3111</xdr:rowOff>
    </xdr:from>
    <xdr:to>
      <xdr:col>19</xdr:col>
      <xdr:colOff>177800</xdr:colOff>
      <xdr:row>35</xdr:row>
      <xdr:rowOff>31686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38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31686</xdr:rowOff>
    </xdr:from>
    <xdr:to>
      <xdr:col>15</xdr:col>
      <xdr:colOff>50800</xdr:colOff>
      <xdr:row>35</xdr:row>
      <xdr:rowOff>54166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2436"/>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41783</xdr:rowOff>
    </xdr:from>
    <xdr:to>
      <xdr:col>10</xdr:col>
      <xdr:colOff>114300</xdr:colOff>
      <xdr:row>35</xdr:row>
      <xdr:rowOff>54166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2533"/>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98616</xdr:rowOff>
    </xdr:from>
    <xdr:to>
      <xdr:col>24</xdr:col>
      <xdr:colOff>114300</xdr:colOff>
      <xdr:row>35</xdr:row>
      <xdr:rowOff>28766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121493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123761</xdr:rowOff>
    </xdr:from>
    <xdr:to>
      <xdr:col>20</xdr:col>
      <xdr:colOff>38100</xdr:colOff>
      <xdr:row>35</xdr:row>
      <xdr:rowOff>53911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70438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152336</xdr:rowOff>
    </xdr:from>
    <xdr:to>
      <xdr:col>15</xdr:col>
      <xdr:colOff>101600</xdr:colOff>
      <xdr:row>35</xdr:row>
      <xdr:rowOff>82486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99013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3366</xdr:rowOff>
    </xdr:from>
    <xdr:to>
      <xdr:col>10</xdr:col>
      <xdr:colOff>165100</xdr:colOff>
      <xdr:row>35</xdr:row>
      <xdr:rowOff>104966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121493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162433</xdr:rowOff>
    </xdr:from>
    <xdr:to>
      <xdr:col>6</xdr:col>
      <xdr:colOff>38100</xdr:colOff>
      <xdr:row>35</xdr:row>
      <xdr:rowOff>92583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109110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97261</xdr:rowOff>
    </xdr:from>
    <xdr:to>
      <xdr:col>24</xdr:col>
      <xdr:colOff>63500</xdr:colOff>
      <xdr:row>56</xdr:row>
      <xdr:rowOff>104991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27011"/>
          <a:ext cx="838200" cy="17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104991</xdr:rowOff>
    </xdr:from>
    <xdr:to>
      <xdr:col>19</xdr:col>
      <xdr:colOff>177800</xdr:colOff>
      <xdr:row>56</xdr:row>
      <xdr:rowOff>140683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06191"/>
          <a:ext cx="889000" cy="3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3973</xdr:rowOff>
    </xdr:from>
    <xdr:to>
      <xdr:col>15</xdr:col>
      <xdr:colOff>50800</xdr:colOff>
      <xdr:row>56</xdr:row>
      <xdr:rowOff>140683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05173"/>
          <a:ext cx="889000" cy="13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44576</xdr:rowOff>
    </xdr:from>
    <xdr:to>
      <xdr:col>10</xdr:col>
      <xdr:colOff>114300</xdr:colOff>
      <xdr:row>56</xdr:row>
      <xdr:rowOff>3973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2876"/>
          <a:ext cx="889000" cy="30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46461</xdr:rowOff>
    </xdr:from>
    <xdr:to>
      <xdr:col>24</xdr:col>
      <xdr:colOff>114300</xdr:colOff>
      <xdr:row>55</xdr:row>
      <xdr:rowOff>148061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69338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2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54191</xdr:rowOff>
    </xdr:from>
    <xdr:to>
      <xdr:col>20</xdr:col>
      <xdr:colOff>38100</xdr:colOff>
      <xdr:row>56</xdr:row>
      <xdr:rowOff>155791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3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89883</xdr:rowOff>
    </xdr:from>
    <xdr:to>
      <xdr:col>15</xdr:col>
      <xdr:colOff>101600</xdr:colOff>
      <xdr:row>57</xdr:row>
      <xdr:rowOff>20033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36560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124623</xdr:rowOff>
    </xdr:from>
    <xdr:to>
      <xdr:col>10</xdr:col>
      <xdr:colOff>165100</xdr:colOff>
      <xdr:row>56</xdr:row>
      <xdr:rowOff>54773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5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71300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2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165226</xdr:rowOff>
    </xdr:from>
    <xdr:to>
      <xdr:col>6</xdr:col>
      <xdr:colOff>38100</xdr:colOff>
      <xdr:row>54</xdr:row>
      <xdr:rowOff>95376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111903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0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75702</xdr:rowOff>
    </xdr:from>
    <xdr:to>
      <xdr:col>24</xdr:col>
      <xdr:colOff>63500</xdr:colOff>
      <xdr:row>78</xdr:row>
      <xdr:rowOff>34708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7352"/>
          <a:ext cx="838200" cy="13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153470</xdr:rowOff>
    </xdr:from>
    <xdr:to>
      <xdr:col>19</xdr:col>
      <xdr:colOff>177800</xdr:colOff>
      <xdr:row>78</xdr:row>
      <xdr:rowOff>34708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55120"/>
          <a:ext cx="889000" cy="5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153470</xdr:rowOff>
    </xdr:from>
    <xdr:to>
      <xdr:col>15</xdr:col>
      <xdr:colOff>50800</xdr:colOff>
      <xdr:row>78</xdr:row>
      <xdr:rowOff>109350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55120"/>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109350</xdr:rowOff>
    </xdr:from>
    <xdr:to>
      <xdr:col>10</xdr:col>
      <xdr:colOff>114300</xdr:colOff>
      <xdr:row>79</xdr:row>
      <xdr:rowOff>132614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82450"/>
          <a:ext cx="889000" cy="19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24902</xdr:rowOff>
    </xdr:from>
    <xdr:to>
      <xdr:col>24</xdr:col>
      <xdr:colOff>114300</xdr:colOff>
      <xdr:row>77</xdr:row>
      <xdr:rowOff>126502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3329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155358</xdr:rowOff>
    </xdr:from>
    <xdr:to>
      <xdr:col>20</xdr:col>
      <xdr:colOff>38100</xdr:colOff>
      <xdr:row>78</xdr:row>
      <xdr:rowOff>85508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5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76635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102670</xdr:rowOff>
    </xdr:from>
    <xdr:to>
      <xdr:col>15</xdr:col>
      <xdr:colOff>101600</xdr:colOff>
      <xdr:row>78</xdr:row>
      <xdr:rowOff>32820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0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49347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7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58550</xdr:rowOff>
    </xdr:from>
    <xdr:to>
      <xdr:col>10</xdr:col>
      <xdr:colOff>165100</xdr:colOff>
      <xdr:row>78</xdr:row>
      <xdr:rowOff>160150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151277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2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81814</xdr:rowOff>
    </xdr:from>
    <xdr:to>
      <xdr:col>6</xdr:col>
      <xdr:colOff>38100</xdr:colOff>
      <xdr:row>80</xdr:row>
      <xdr:rowOff>11964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3091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1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154279</xdr:rowOff>
    </xdr:from>
    <xdr:to>
      <xdr:col>24</xdr:col>
      <xdr:colOff>63500</xdr:colOff>
      <xdr:row>95</xdr:row>
      <xdr:rowOff>145414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70579"/>
          <a:ext cx="838200" cy="1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154279</xdr:rowOff>
    </xdr:from>
    <xdr:to>
      <xdr:col>19</xdr:col>
      <xdr:colOff>177800</xdr:colOff>
      <xdr:row>95</xdr:row>
      <xdr:rowOff>12128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70579"/>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12128</xdr:rowOff>
    </xdr:from>
    <xdr:to>
      <xdr:col>15</xdr:col>
      <xdr:colOff>50800</xdr:colOff>
      <xdr:row>95</xdr:row>
      <xdr:rowOff>55918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99878"/>
          <a:ext cx="889000" cy="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55918</xdr:rowOff>
    </xdr:from>
    <xdr:to>
      <xdr:col>10</xdr:col>
      <xdr:colOff>114300</xdr:colOff>
      <xdr:row>95</xdr:row>
      <xdr:rowOff>151155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343668"/>
          <a:ext cx="889000" cy="9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94614</xdr:rowOff>
    </xdr:from>
    <xdr:to>
      <xdr:col>24</xdr:col>
      <xdr:colOff>114300</xdr:colOff>
      <xdr:row>96</xdr:row>
      <xdr:rowOff>24764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117491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3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103479</xdr:rowOff>
    </xdr:from>
    <xdr:to>
      <xdr:col>20</xdr:col>
      <xdr:colOff>38100</xdr:colOff>
      <xdr:row>95</xdr:row>
      <xdr:rowOff>33629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50156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9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132778</xdr:rowOff>
    </xdr:from>
    <xdr:to>
      <xdr:col>15</xdr:col>
      <xdr:colOff>101600</xdr:colOff>
      <xdr:row>95</xdr:row>
      <xdr:rowOff>62928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79455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5118</xdr:rowOff>
    </xdr:from>
    <xdr:to>
      <xdr:col>10</xdr:col>
      <xdr:colOff>165100</xdr:colOff>
      <xdr:row>95</xdr:row>
      <xdr:rowOff>106718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2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123245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0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100355</xdr:rowOff>
    </xdr:from>
    <xdr:to>
      <xdr:col>6</xdr:col>
      <xdr:colOff>38100</xdr:colOff>
      <xdr:row>96</xdr:row>
      <xdr:rowOff>30505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47032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31278</xdr:rowOff>
    </xdr:from>
    <xdr:to>
      <xdr:col>55</xdr:col>
      <xdr:colOff>0</xdr:colOff>
      <xdr:row>38</xdr:row>
      <xdr:rowOff>44668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46378"/>
          <a:ext cx="8382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44668</xdr:rowOff>
    </xdr:from>
    <xdr:to>
      <xdr:col>50</xdr:col>
      <xdr:colOff>114300</xdr:colOff>
      <xdr:row>38</xdr:row>
      <xdr:rowOff>46300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5976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46300</xdr:rowOff>
    </xdr:from>
    <xdr:to>
      <xdr:col>45</xdr:col>
      <xdr:colOff>177800</xdr:colOff>
      <xdr:row>38</xdr:row>
      <xdr:rowOff>54139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61400"/>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54139</xdr:rowOff>
    </xdr:from>
    <xdr:to>
      <xdr:col>41</xdr:col>
      <xdr:colOff>50800</xdr:colOff>
      <xdr:row>38</xdr:row>
      <xdr:rowOff>69487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69239"/>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151928</xdr:rowOff>
    </xdr:from>
    <xdr:to>
      <xdr:col>55</xdr:col>
      <xdr:colOff>50800</xdr:colOff>
      <xdr:row>38</xdr:row>
      <xdr:rowOff>82079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130355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74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165318</xdr:rowOff>
    </xdr:from>
    <xdr:to>
      <xdr:col>50</xdr:col>
      <xdr:colOff>165100</xdr:colOff>
      <xdr:row>38</xdr:row>
      <xdr:rowOff>95468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0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86595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01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166950</xdr:rowOff>
    </xdr:from>
    <xdr:to>
      <xdr:col>46</xdr:col>
      <xdr:colOff>38100</xdr:colOff>
      <xdr:row>38</xdr:row>
      <xdr:rowOff>97100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88227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3339</xdr:rowOff>
    </xdr:from>
    <xdr:to>
      <xdr:col>41</xdr:col>
      <xdr:colOff>101600</xdr:colOff>
      <xdr:row>38</xdr:row>
      <xdr:rowOff>104939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96066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11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18687</xdr:rowOff>
    </xdr:from>
    <xdr:to>
      <xdr:col>36</xdr:col>
      <xdr:colOff>165100</xdr:colOff>
      <xdr:row>38</xdr:row>
      <xdr:rowOff>120287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111414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2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140329</xdr:rowOff>
    </xdr:from>
    <xdr:to>
      <xdr:col>55</xdr:col>
      <xdr:colOff>0</xdr:colOff>
      <xdr:row>58</xdr:row>
      <xdr:rowOff>8845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12979"/>
          <a:ext cx="8382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119126</xdr:rowOff>
    </xdr:from>
    <xdr:to>
      <xdr:col>50</xdr:col>
      <xdr:colOff>114300</xdr:colOff>
      <xdr:row>58</xdr:row>
      <xdr:rowOff>8845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91776"/>
          <a:ext cx="889000" cy="6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119126</xdr:rowOff>
    </xdr:from>
    <xdr:to>
      <xdr:col>45</xdr:col>
      <xdr:colOff>177800</xdr:colOff>
      <xdr:row>58</xdr:row>
      <xdr:rowOff>28277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91776"/>
          <a:ext cx="889000" cy="8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28277</xdr:rowOff>
    </xdr:from>
    <xdr:to>
      <xdr:col>41</xdr:col>
      <xdr:colOff>50800</xdr:colOff>
      <xdr:row>58</xdr:row>
      <xdr:rowOff>97180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72377"/>
          <a:ext cx="889000" cy="6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89529</xdr:rowOff>
    </xdr:from>
    <xdr:to>
      <xdr:col>55</xdr:col>
      <xdr:colOff>50800</xdr:colOff>
      <xdr:row>58</xdr:row>
      <xdr:rowOff>19679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67956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4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129495</xdr:rowOff>
    </xdr:from>
    <xdr:to>
      <xdr:col>50</xdr:col>
      <xdr:colOff>165100</xdr:colOff>
      <xdr:row>58</xdr:row>
      <xdr:rowOff>59645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50772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9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68326</xdr:rowOff>
    </xdr:from>
    <xdr:to>
      <xdr:col>46</xdr:col>
      <xdr:colOff>38100</xdr:colOff>
      <xdr:row>57</xdr:row>
      <xdr:rowOff>169926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4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161053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148927</xdr:rowOff>
    </xdr:from>
    <xdr:to>
      <xdr:col>41</xdr:col>
      <xdr:colOff>101600</xdr:colOff>
      <xdr:row>58</xdr:row>
      <xdr:rowOff>79077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70204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1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46380</xdr:rowOff>
    </xdr:from>
    <xdr:to>
      <xdr:col>36</xdr:col>
      <xdr:colOff>165100</xdr:colOff>
      <xdr:row>58</xdr:row>
      <xdr:rowOff>147980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139107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131966</xdr:rowOff>
    </xdr:from>
    <xdr:to>
      <xdr:col>55</xdr:col>
      <xdr:colOff>0</xdr:colOff>
      <xdr:row>78</xdr:row>
      <xdr:rowOff>147301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05066"/>
          <a:ext cx="838200" cy="1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45555</xdr:rowOff>
    </xdr:from>
    <xdr:to>
      <xdr:col>50</xdr:col>
      <xdr:colOff>114300</xdr:colOff>
      <xdr:row>78</xdr:row>
      <xdr:rowOff>131966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18655"/>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45555</xdr:rowOff>
    </xdr:from>
    <xdr:to>
      <xdr:col>45</xdr:col>
      <xdr:colOff>177800</xdr:colOff>
      <xdr:row>78</xdr:row>
      <xdr:rowOff>134956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18655"/>
          <a:ext cx="889000" cy="8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76491</xdr:rowOff>
    </xdr:from>
    <xdr:to>
      <xdr:col>41</xdr:col>
      <xdr:colOff>50800</xdr:colOff>
      <xdr:row>78</xdr:row>
      <xdr:rowOff>134956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49591"/>
          <a:ext cx="8890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96501</xdr:rowOff>
    </xdr:from>
    <xdr:to>
      <xdr:col>55</xdr:col>
      <xdr:colOff>50800</xdr:colOff>
      <xdr:row>79</xdr:row>
      <xdr:rowOff>26651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11428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8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81166</xdr:rowOff>
    </xdr:from>
    <xdr:to>
      <xdr:col>50</xdr:col>
      <xdr:colOff>165100</xdr:colOff>
      <xdr:row>79</xdr:row>
      <xdr:rowOff>11316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2443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166205</xdr:rowOff>
    </xdr:from>
    <xdr:to>
      <xdr:col>46</xdr:col>
      <xdr:colOff>38100</xdr:colOff>
      <xdr:row>78</xdr:row>
      <xdr:rowOff>96355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87482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84156</xdr:rowOff>
    </xdr:from>
    <xdr:to>
      <xdr:col>41</xdr:col>
      <xdr:colOff>101600</xdr:colOff>
      <xdr:row>79</xdr:row>
      <xdr:rowOff>14306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5433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25691</xdr:rowOff>
    </xdr:from>
    <xdr:to>
      <xdr:col>36</xdr:col>
      <xdr:colOff>165100</xdr:colOff>
      <xdr:row>78</xdr:row>
      <xdr:rowOff>127291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9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118418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166688</xdr:rowOff>
    </xdr:from>
    <xdr:to>
      <xdr:col>55</xdr:col>
      <xdr:colOff>0</xdr:colOff>
      <xdr:row>98</xdr:row>
      <xdr:rowOff>673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54438"/>
          <a:ext cx="838200" cy="34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166688</xdr:rowOff>
    </xdr:from>
    <xdr:to>
      <xdr:col>50</xdr:col>
      <xdr:colOff>114300</xdr:colOff>
      <xdr:row>97</xdr:row>
      <xdr:rowOff>126530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54438"/>
          <a:ext cx="889000" cy="3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126530</xdr:rowOff>
    </xdr:from>
    <xdr:to>
      <xdr:col>45</xdr:col>
      <xdr:colOff>177800</xdr:colOff>
      <xdr:row>98</xdr:row>
      <xdr:rowOff>98755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57180"/>
          <a:ext cx="889000" cy="14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98755</xdr:rowOff>
    </xdr:from>
    <xdr:to>
      <xdr:col>41</xdr:col>
      <xdr:colOff>50800</xdr:colOff>
      <xdr:row>98</xdr:row>
      <xdr:rowOff>145656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00855"/>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121323</xdr:rowOff>
    </xdr:from>
    <xdr:to>
      <xdr:col>55</xdr:col>
      <xdr:colOff>50800</xdr:colOff>
      <xdr:row>98</xdr:row>
      <xdr:rowOff>51473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5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99750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3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115888</xdr:rowOff>
    </xdr:from>
    <xdr:to>
      <xdr:col>50</xdr:col>
      <xdr:colOff>165100</xdr:colOff>
      <xdr:row>96</xdr:row>
      <xdr:rowOff>46038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62565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75730</xdr:rowOff>
    </xdr:from>
    <xdr:to>
      <xdr:col>46</xdr:col>
      <xdr:colOff>38100</xdr:colOff>
      <xdr:row>98</xdr:row>
      <xdr:rowOff>5880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168457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9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47955</xdr:rowOff>
    </xdr:from>
    <xdr:to>
      <xdr:col>41</xdr:col>
      <xdr:colOff>101600</xdr:colOff>
      <xdr:row>98</xdr:row>
      <xdr:rowOff>149555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140682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4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94856</xdr:rowOff>
    </xdr:from>
    <xdr:to>
      <xdr:col>36</xdr:col>
      <xdr:colOff>165100</xdr:colOff>
      <xdr:row>99</xdr:row>
      <xdr:rowOff>25006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16133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8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131775</xdr:rowOff>
    </xdr:from>
    <xdr:to>
      <xdr:col>85</xdr:col>
      <xdr:colOff>127000</xdr:colOff>
      <xdr:row>35</xdr:row>
      <xdr:rowOff>37554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789625"/>
          <a:ext cx="838200" cy="2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156273</xdr:rowOff>
    </xdr:from>
    <xdr:to>
      <xdr:col>81</xdr:col>
      <xdr:colOff>50800</xdr:colOff>
      <xdr:row>35</xdr:row>
      <xdr:rowOff>37554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985573"/>
          <a:ext cx="8890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7836</xdr:rowOff>
    </xdr:from>
    <xdr:to>
      <xdr:col>76</xdr:col>
      <xdr:colOff>114300</xdr:colOff>
      <xdr:row>34</xdr:row>
      <xdr:rowOff>156273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837136"/>
          <a:ext cx="889000" cy="14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32029</xdr:rowOff>
    </xdr:from>
    <xdr:to>
      <xdr:col>71</xdr:col>
      <xdr:colOff>177800</xdr:colOff>
      <xdr:row>34</xdr:row>
      <xdr:rowOff>7836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346979"/>
          <a:ext cx="889000" cy="49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80975</xdr:rowOff>
    </xdr:from>
    <xdr:to>
      <xdr:col>85</xdr:col>
      <xdr:colOff>177800</xdr:colOff>
      <xdr:row>34</xdr:row>
      <xdr:rowOff>11125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7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103852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59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158204</xdr:rowOff>
    </xdr:from>
    <xdr:to>
      <xdr:col>81</xdr:col>
      <xdr:colOff>101600</xdr:colOff>
      <xdr:row>35</xdr:row>
      <xdr:rowOff>88354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9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104881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76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105473</xdr:rowOff>
    </xdr:from>
    <xdr:to>
      <xdr:col>76</xdr:col>
      <xdr:colOff>165100</xdr:colOff>
      <xdr:row>35</xdr:row>
      <xdr:rowOff>35623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9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52150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71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128486</xdr:rowOff>
    </xdr:from>
    <xdr:to>
      <xdr:col>72</xdr:col>
      <xdr:colOff>38100</xdr:colOff>
      <xdr:row>34</xdr:row>
      <xdr:rowOff>58636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7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75163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152679</xdr:rowOff>
    </xdr:from>
    <xdr:to>
      <xdr:col>67</xdr:col>
      <xdr:colOff>101600</xdr:colOff>
      <xdr:row>31</xdr:row>
      <xdr:rowOff>82829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2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99356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0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60865</xdr:rowOff>
    </xdr:from>
    <xdr:to>
      <xdr:col>85</xdr:col>
      <xdr:colOff>127000</xdr:colOff>
      <xdr:row>57</xdr:row>
      <xdr:rowOff>101719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33515"/>
          <a:ext cx="838200" cy="4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101719</xdr:rowOff>
    </xdr:from>
    <xdr:to>
      <xdr:col>81</xdr:col>
      <xdr:colOff>50800</xdr:colOff>
      <xdr:row>57</xdr:row>
      <xdr:rowOff>133321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74369"/>
          <a:ext cx="889000" cy="3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105432</xdr:rowOff>
    </xdr:from>
    <xdr:to>
      <xdr:col>76</xdr:col>
      <xdr:colOff>114300</xdr:colOff>
      <xdr:row>57</xdr:row>
      <xdr:rowOff>133321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878082"/>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54018</xdr:rowOff>
    </xdr:from>
    <xdr:to>
      <xdr:col>71</xdr:col>
      <xdr:colOff>177800</xdr:colOff>
      <xdr:row>57</xdr:row>
      <xdr:rowOff>105432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26668"/>
          <a:ext cx="889000" cy="5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10065</xdr:rowOff>
    </xdr:from>
    <xdr:to>
      <xdr:col>85</xdr:col>
      <xdr:colOff>177800</xdr:colOff>
      <xdr:row>57</xdr:row>
      <xdr:rowOff>111665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159942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50919</xdr:rowOff>
    </xdr:from>
    <xdr:to>
      <xdr:col>81</xdr:col>
      <xdr:colOff>101600</xdr:colOff>
      <xdr:row>57</xdr:row>
      <xdr:rowOff>152519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143646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1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82521</xdr:rowOff>
    </xdr:from>
    <xdr:to>
      <xdr:col>76</xdr:col>
      <xdr:colOff>165100</xdr:colOff>
      <xdr:row>58</xdr:row>
      <xdr:rowOff>12671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3798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54632</xdr:rowOff>
    </xdr:from>
    <xdr:to>
      <xdr:col>72</xdr:col>
      <xdr:colOff>38100</xdr:colOff>
      <xdr:row>57</xdr:row>
      <xdr:rowOff>156232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2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1309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60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3218</xdr:rowOff>
    </xdr:from>
    <xdr:to>
      <xdr:col>67</xdr:col>
      <xdr:colOff>101600</xdr:colOff>
      <xdr:row>57</xdr:row>
      <xdr:rowOff>104818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121345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128270</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299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77470</xdr:rowOff>
    </xdr:from>
    <xdr:to>
      <xdr:col>67</xdr:col>
      <xdr:colOff>101600</xdr:colOff>
      <xdr:row>78</xdr:row>
      <xdr:rowOff>7620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24147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05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58286</xdr:rowOff>
    </xdr:from>
    <xdr:to>
      <xdr:col>85</xdr:col>
      <xdr:colOff>127000</xdr:colOff>
      <xdr:row>94</xdr:row>
      <xdr:rowOff>101817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174586"/>
          <a:ext cx="8382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101817</xdr:rowOff>
    </xdr:from>
    <xdr:to>
      <xdr:col>81</xdr:col>
      <xdr:colOff>50800</xdr:colOff>
      <xdr:row>94</xdr:row>
      <xdr:rowOff>152290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218117"/>
          <a:ext cx="889000" cy="5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152290</xdr:rowOff>
    </xdr:from>
    <xdr:to>
      <xdr:col>76</xdr:col>
      <xdr:colOff>114300</xdr:colOff>
      <xdr:row>94</xdr:row>
      <xdr:rowOff>164911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268590"/>
          <a:ext cx="8890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164911</xdr:rowOff>
    </xdr:from>
    <xdr:to>
      <xdr:col>71</xdr:col>
      <xdr:colOff>177800</xdr:colOff>
      <xdr:row>94</xdr:row>
      <xdr:rowOff>166478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281211"/>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7486</xdr:rowOff>
    </xdr:from>
    <xdr:to>
      <xdr:col>85</xdr:col>
      <xdr:colOff>177800</xdr:colOff>
      <xdr:row>94</xdr:row>
      <xdr:rowOff>109086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1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30363</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97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51017</xdr:rowOff>
    </xdr:from>
    <xdr:to>
      <xdr:col>81</xdr:col>
      <xdr:colOff>101600</xdr:colOff>
      <xdr:row>94</xdr:row>
      <xdr:rowOff>152617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1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169144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94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101490</xdr:rowOff>
    </xdr:from>
    <xdr:to>
      <xdr:col>76</xdr:col>
      <xdr:colOff>165100</xdr:colOff>
      <xdr:row>95</xdr:row>
      <xdr:rowOff>31640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21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48167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99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114111</xdr:rowOff>
    </xdr:from>
    <xdr:to>
      <xdr:col>72</xdr:col>
      <xdr:colOff>38100</xdr:colOff>
      <xdr:row>95</xdr:row>
      <xdr:rowOff>44261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23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60788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0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115678</xdr:rowOff>
    </xdr:from>
    <xdr:to>
      <xdr:col>67</xdr:col>
      <xdr:colOff>101600</xdr:colOff>
      <xdr:row>95</xdr:row>
      <xdr:rowOff>45828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2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62355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00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総務費は住民一人当たり約</a:t>
          </a:r>
          <a:r>
            <a:rPr kumimoji="1" lang="en-US" altLang="ja-JP" sz="1300">
              <a:latin typeface="ＭＳ Ｐゴシック" panose="020B0600070205080204" pitchFamily="50" charset="-128"/>
              <a:ea typeface="ＭＳ Ｐゴシック" panose="020B0600070205080204" pitchFamily="50" charset="-128"/>
            </a:rPr>
            <a:t>166,100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円となっており、類似団体平均と比較して高い水準にある。これは、市の面積が広大（</a:t>
          </a:r>
          <a:r>
            <a:rPr kumimoji="1" lang="en-US" altLang="ja-JP" sz="1300">
              <a:latin typeface="ＭＳ Ｐゴシック" panose="020B0600070205080204" pitchFamily="50" charset="-128"/>
              <a:ea typeface="ＭＳ Ｐゴシック" panose="020B0600070205080204" pitchFamily="50" charset="-128"/>
            </a:rPr>
            <a:t>280.25㎢</a:t>
          </a:r>
          <a:r>
            <a:rPr kumimoji="1" lang="ja-JP" altLang="en-US" sz="1300">
              <a:latin typeface="ＭＳ Ｐゴシック" panose="020B0600070205080204" pitchFamily="50" charset="-128"/>
              <a:ea typeface="ＭＳ Ｐゴシック" panose="020B0600070205080204" pitchFamily="50" charset="-128"/>
            </a:rPr>
            <a:t>）で支所等を多く配置していることに加え、令和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年度においては財政調整基金等への積立金（</a:t>
          </a:r>
          <a:r>
            <a:rPr kumimoji="1" lang="en-US" altLang="ja-JP" sz="1300">
              <a:latin typeface="ＭＳ Ｐゴシック" panose="020B0600070205080204" pitchFamily="50" charset="-128"/>
              <a:ea typeface="ＭＳ Ｐゴシック" panose="020B0600070205080204" pitchFamily="50" charset="-128"/>
            </a:rPr>
            <a:t>1,626,483</a:t>
          </a:r>
          <a:r>
            <a:rPr kumimoji="1" lang="ja-JP" altLang="en-US" sz="1300">
              <a:latin typeface="ＭＳ Ｐゴシック" panose="020B0600070205080204" pitchFamily="50" charset="-128"/>
              <a:ea typeface="ＭＳ Ｐゴシック" panose="020B0600070205080204" pitchFamily="50" charset="-128"/>
            </a:rPr>
            <a:t>千円）が総務費を押し上げていることが主な要因である。今後は、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の活用や窓口業務の集約化・デジタル化を推進することで内部管理事務の効率化を図り、住民サービスの質を維持しつつ経費の縮減に努める。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民生費は住民一人当たり約</a:t>
          </a:r>
          <a:r>
            <a:rPr kumimoji="1" lang="en-US" altLang="ja-JP" sz="1300">
              <a:latin typeface="ＭＳ Ｐゴシック" panose="020B0600070205080204" pitchFamily="50" charset="-128"/>
              <a:ea typeface="ＭＳ Ｐゴシック" panose="020B0600070205080204" pitchFamily="50" charset="-128"/>
            </a:rPr>
            <a:t>183,600</a:t>
          </a:r>
          <a:r>
            <a:rPr kumimoji="1" lang="ja-JP" altLang="en-US" sz="1300">
              <a:latin typeface="ＭＳ Ｐゴシック" panose="020B0600070205080204" pitchFamily="50" charset="-128"/>
              <a:ea typeface="ＭＳ Ｐゴシック" panose="020B0600070205080204" pitchFamily="50" charset="-128"/>
            </a:rPr>
            <a:t>円となっており、歳出総額の</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を占める最大の費目である。高齢化の進展（人口減少が続く中で高齢者人口の割合が増加）に伴う介護・医療関係給付の増加や、障害福祉サービス費の増加が主な要因であり、今後も上昇圧力が続くことが見込まれる。介護予防・健康増進施策の充実や、資格審査等の適正化による給付の適正化を図るとともに、子育て環境の充実にも重点的に取り組み、住民一人当たり民生費の増加抑制を目標として取り組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衛生費は住民一人当たり約</a:t>
          </a:r>
          <a:r>
            <a:rPr kumimoji="1" lang="en-US" altLang="ja-JP" sz="1300">
              <a:latin typeface="ＭＳ Ｐゴシック" panose="020B0600070205080204" pitchFamily="50" charset="-128"/>
              <a:ea typeface="ＭＳ Ｐゴシック" panose="020B0600070205080204" pitchFamily="50" charset="-128"/>
            </a:rPr>
            <a:t>76,100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水準にある。これは、一部事務組合への負担金が衛生費の大部分を占めていることが主な要因である。病院事業については、経営改善計画に基づく収支改善を進めており、今後は医師・看護師の確保と診療体制の充実による収益向上を図ることで、一般会計からの負担金の縮減を目標として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行財政改革を着実に進めていることから、実質収支額は</a:t>
          </a:r>
          <a:r>
            <a:rPr kumimoji="1" lang="en-US" altLang="ja-JP" sz="1000">
              <a:latin typeface="ＭＳ ゴシック" pitchFamily="49" charset="-128"/>
              <a:ea typeface="ＭＳ ゴシック" pitchFamily="49" charset="-128"/>
            </a:rPr>
            <a:t>513,103</a:t>
          </a:r>
          <a:r>
            <a:rPr kumimoji="1" lang="ja-JP" altLang="en-US" sz="1000">
              <a:latin typeface="ＭＳ ゴシック" pitchFamily="49" charset="-128"/>
              <a:ea typeface="ＭＳ ゴシック" pitchFamily="49" charset="-128"/>
            </a:rPr>
            <a:t>千円と継続的に黒字を確保している。ただし、前年度（</a:t>
          </a:r>
          <a:r>
            <a:rPr kumimoji="1" lang="en-US" altLang="ja-JP" sz="1000">
              <a:latin typeface="ＭＳ ゴシック" pitchFamily="49" charset="-128"/>
              <a:ea typeface="ＭＳ ゴシック" pitchFamily="49" charset="-128"/>
            </a:rPr>
            <a:t>717,627</a:t>
          </a:r>
          <a:r>
            <a:rPr kumimoji="1" lang="ja-JP" altLang="en-US" sz="1000">
              <a:latin typeface="ＭＳ ゴシック" pitchFamily="49" charset="-128"/>
              <a:ea typeface="ＭＳ ゴシック" pitchFamily="49" charset="-128"/>
            </a:rPr>
            <a:t>千円）と比較すると</a:t>
          </a:r>
          <a:r>
            <a:rPr kumimoji="1" lang="en-US" altLang="ja-JP" sz="1000">
              <a:latin typeface="ＭＳ ゴシック" pitchFamily="49" charset="-128"/>
              <a:ea typeface="ＭＳ ゴシック" pitchFamily="49" charset="-128"/>
            </a:rPr>
            <a:t>204,524</a:t>
          </a:r>
          <a:r>
            <a:rPr kumimoji="1" lang="ja-JP" altLang="en-US" sz="1000">
              <a:latin typeface="ＭＳ ゴシック" pitchFamily="49" charset="-128"/>
              <a:ea typeface="ＭＳ ゴシック" pitchFamily="49" charset="-128"/>
            </a:rPr>
            <a:t>千円減少しており、実質収支比率も</a:t>
          </a:r>
          <a:r>
            <a:rPr kumimoji="1" lang="en-US" altLang="ja-JP" sz="1000">
              <a:latin typeface="ＭＳ ゴシック" pitchFamily="49" charset="-128"/>
              <a:ea typeface="ＭＳ ゴシック" pitchFamily="49" charset="-128"/>
            </a:rPr>
            <a:t>9.1%</a:t>
          </a:r>
          <a:r>
            <a:rPr kumimoji="1" lang="ja-JP" altLang="en-US" sz="1000">
              <a:latin typeface="ＭＳ ゴシック" pitchFamily="49" charset="-128"/>
              <a:ea typeface="ＭＳ ゴシック" pitchFamily="49" charset="-128"/>
            </a:rPr>
            <a:t>から</a:t>
          </a:r>
          <a:r>
            <a:rPr kumimoji="1" lang="en-US" altLang="ja-JP" sz="1000">
              <a:latin typeface="ＭＳ ゴシック" pitchFamily="49" charset="-128"/>
              <a:ea typeface="ＭＳ ゴシック" pitchFamily="49" charset="-128"/>
            </a:rPr>
            <a:t>6.5%</a:t>
          </a:r>
          <a:r>
            <a:rPr kumimoji="1" lang="ja-JP" altLang="en-US" sz="1000">
              <a:latin typeface="ＭＳ ゴシック" pitchFamily="49" charset="-128"/>
              <a:ea typeface="ＭＳ ゴシック" pitchFamily="49" charset="-128"/>
            </a:rPr>
            <a:t>へと</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ポイント低下している。これは、歳出の増加が主な要因である。</a:t>
          </a:r>
        </a:p>
        <a:p>
          <a:r>
            <a:rPr kumimoji="1" lang="ja-JP" altLang="en-US" sz="1000">
              <a:latin typeface="ＭＳ ゴシック" pitchFamily="49" charset="-128"/>
              <a:ea typeface="ＭＳ ゴシック" pitchFamily="49" charset="-128"/>
            </a:rPr>
            <a:t>　単年度収支は▲</a:t>
          </a:r>
          <a:r>
            <a:rPr kumimoji="1" lang="en-US" altLang="ja-JP" sz="1000">
              <a:latin typeface="ＭＳ ゴシック" pitchFamily="49" charset="-128"/>
              <a:ea typeface="ＭＳ ゴシック" pitchFamily="49" charset="-128"/>
            </a:rPr>
            <a:t>204,524</a:t>
          </a:r>
          <a:r>
            <a:rPr kumimoji="1" lang="ja-JP" altLang="en-US" sz="1000">
              <a:latin typeface="ＭＳ ゴシック" pitchFamily="49" charset="-128"/>
              <a:ea typeface="ＭＳ ゴシック" pitchFamily="49" charset="-128"/>
            </a:rPr>
            <a:t>千円と赤字となっているが、実質単年度収支は▲</a:t>
          </a:r>
          <a:r>
            <a:rPr kumimoji="1" lang="en-US" altLang="ja-JP" sz="1000">
              <a:latin typeface="ＭＳ ゴシック" pitchFamily="49" charset="-128"/>
              <a:ea typeface="ＭＳ ゴシック" pitchFamily="49" charset="-128"/>
            </a:rPr>
            <a:t>104,003</a:t>
          </a:r>
          <a:r>
            <a:rPr kumimoji="1" lang="ja-JP" altLang="en-US" sz="1000">
              <a:latin typeface="ＭＳ ゴシック" pitchFamily="49" charset="-128"/>
              <a:ea typeface="ＭＳ ゴシック" pitchFamily="49" charset="-128"/>
            </a:rPr>
            <a:t>千円と前年度（▲</a:t>
          </a:r>
          <a:r>
            <a:rPr kumimoji="1" lang="en-US" altLang="ja-JP" sz="1000">
              <a:latin typeface="ＭＳ ゴシック" pitchFamily="49" charset="-128"/>
              <a:ea typeface="ＭＳ ゴシック" pitchFamily="49" charset="-128"/>
            </a:rPr>
            <a:t>221,746</a:t>
          </a:r>
          <a:r>
            <a:rPr kumimoji="1" lang="ja-JP" altLang="en-US" sz="1000">
              <a:latin typeface="ＭＳ ゴシック" pitchFamily="49" charset="-128"/>
              <a:ea typeface="ＭＳ ゴシック" pitchFamily="49" charset="-128"/>
            </a:rPr>
            <a:t>千円）から</a:t>
          </a:r>
          <a:r>
            <a:rPr kumimoji="1" lang="en-US" altLang="ja-JP" sz="1000">
              <a:latin typeface="ＭＳ ゴシック" pitchFamily="49" charset="-128"/>
              <a:ea typeface="ＭＳ ゴシック" pitchFamily="49" charset="-128"/>
            </a:rPr>
            <a:t>117,743</a:t>
          </a:r>
          <a:r>
            <a:rPr kumimoji="1" lang="ja-JP" altLang="en-US" sz="1000">
              <a:latin typeface="ＭＳ ゴシック" pitchFamily="49" charset="-128"/>
              <a:ea typeface="ＭＳ ゴシック" pitchFamily="49" charset="-128"/>
            </a:rPr>
            <a:t>千円改善しており、財政健全化の取り組みの効果が徐々に現れている。</a:t>
          </a:r>
        </a:p>
        <a:p>
          <a:r>
            <a:rPr kumimoji="1" lang="ja-JP" altLang="en-US" sz="1000">
              <a:latin typeface="ＭＳ ゴシック" pitchFamily="49" charset="-128"/>
              <a:ea typeface="ＭＳ ゴシック" pitchFamily="49" charset="-128"/>
            </a:rPr>
            <a:t>　財政調整基金残高は、前年度決算剰余金の積立等に伴い</a:t>
          </a:r>
          <a:r>
            <a:rPr kumimoji="1" lang="en-US" altLang="ja-JP" sz="1000">
              <a:latin typeface="ＭＳ ゴシック" pitchFamily="49" charset="-128"/>
              <a:ea typeface="ＭＳ ゴシック" pitchFamily="49" charset="-128"/>
            </a:rPr>
            <a:t>1,228,384</a:t>
          </a:r>
          <a:r>
            <a:rPr kumimoji="1" lang="ja-JP" altLang="en-US" sz="1000">
              <a:latin typeface="ＭＳ ゴシック" pitchFamily="49" charset="-128"/>
              <a:ea typeface="ＭＳ ゴシック" pitchFamily="49" charset="-128"/>
            </a:rPr>
            <a:t>千円から</a:t>
          </a:r>
          <a:r>
            <a:rPr kumimoji="1" lang="en-US" altLang="ja-JP" sz="1000">
              <a:latin typeface="ＭＳ ゴシック" pitchFamily="49" charset="-128"/>
              <a:ea typeface="ＭＳ ゴシック" pitchFamily="49" charset="-128"/>
            </a:rPr>
            <a:t>1,328,905</a:t>
          </a:r>
          <a:r>
            <a:rPr kumimoji="1" lang="ja-JP" altLang="en-US" sz="1000">
              <a:latin typeface="ＭＳ ゴシック" pitchFamily="49" charset="-128"/>
              <a:ea typeface="ＭＳ ゴシック" pitchFamily="49" charset="-128"/>
            </a:rPr>
            <a:t>千円へと</a:t>
          </a:r>
          <a:r>
            <a:rPr kumimoji="1" lang="en-US" altLang="ja-JP" sz="1000">
              <a:latin typeface="ＭＳ ゴシック" pitchFamily="49" charset="-128"/>
              <a:ea typeface="ＭＳ ゴシック" pitchFamily="49" charset="-128"/>
            </a:rPr>
            <a:t>100,521</a:t>
          </a:r>
          <a:r>
            <a:rPr kumimoji="1" lang="ja-JP" altLang="en-US" sz="1000">
              <a:latin typeface="ＭＳ ゴシック" pitchFamily="49" charset="-128"/>
              <a:ea typeface="ＭＳ ゴシック" pitchFamily="49" charset="-128"/>
            </a:rPr>
            <a:t>千円増加しており、標準財政規模比は約</a:t>
          </a:r>
          <a:r>
            <a:rPr kumimoji="1" lang="en-US" altLang="ja-JP" sz="1000">
              <a:latin typeface="ＭＳ ゴシック" pitchFamily="49" charset="-128"/>
              <a:ea typeface="ＭＳ ゴシック" pitchFamily="49" charset="-128"/>
            </a:rPr>
            <a:t>16.8%</a:t>
          </a:r>
          <a:r>
            <a:rPr kumimoji="1" lang="ja-JP" altLang="en-US" sz="1000">
              <a:latin typeface="ＭＳ ゴシック" pitchFamily="49" charset="-128"/>
              <a:ea typeface="ＭＳ ゴシック" pitchFamily="49" charset="-128"/>
            </a:rPr>
            <a:t>となっている。今後も、事務事業の見直し・統廃合など歳出の合理化等行財政改革を推進するとともに、決算剰余金を中心とした財政調整基金の積立てを継続し、健全な行財政運営に努めていく。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年度決算においては、一般会計（</a:t>
          </a:r>
          <a:r>
            <a:rPr kumimoji="1" lang="en-US" altLang="ja-JP" sz="1200">
              <a:latin typeface="ＭＳ ゴシック" pitchFamily="49" charset="-128"/>
              <a:ea typeface="ＭＳ ゴシック" pitchFamily="49" charset="-128"/>
            </a:rPr>
            <a:t>499</a:t>
          </a:r>
          <a:r>
            <a:rPr kumimoji="1" lang="ja-JP" altLang="en-US" sz="1200">
              <a:latin typeface="ＭＳ ゴシック" pitchFamily="49" charset="-128"/>
              <a:ea typeface="ＭＳ ゴシック" pitchFamily="49" charset="-128"/>
            </a:rPr>
            <a:t>百万円）をはじめ、大月短期大学特別会計（</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百万円）、国民健康保険特別会計（</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百万円）、介護保険特別会計（</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百万円）、後期高齢者医療特別会計（</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百万円）、介護サービス特別会計（</a:t>
          </a:r>
          <a:r>
            <a:rPr kumimoji="1" lang="en-US" altLang="ja-JP" sz="1200">
              <a:latin typeface="ＭＳ ゴシック" pitchFamily="49" charset="-128"/>
              <a:ea typeface="ＭＳ ゴシック" pitchFamily="49" charset="-128"/>
            </a:rPr>
            <a:t>0</a:t>
          </a:r>
          <a:r>
            <a:rPr kumimoji="1" lang="ja-JP" altLang="en-US" sz="1200">
              <a:latin typeface="ＭＳ ゴシック" pitchFamily="49" charset="-128"/>
              <a:ea typeface="ＭＳ ゴシック" pitchFamily="49" charset="-128"/>
            </a:rPr>
            <a:t>百万円）、簡易水道事業会計（</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百万円）、下水道事業会計（</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百万円）のすべての会計において黒字を確保しており、連結実質赤字額は生じていない。</a:t>
          </a:r>
        </a:p>
        <a:p>
          <a:r>
            <a:rPr kumimoji="1" lang="ja-JP" altLang="en-US" sz="1200">
              <a:latin typeface="ＭＳ ゴシック" pitchFamily="49" charset="-128"/>
              <a:ea typeface="ＭＳ ゴシック" pitchFamily="49" charset="-128"/>
            </a:rPr>
            <a:t>　特別会計については、国民健康保険特別会計において保険税（料）収入の適正な確保と給付の適正化に努めた結果、黒字を維持している。介護保険特別会計についても、介護予防の推進や給付の適正化により健全な財政運営を維持している。</a:t>
          </a:r>
        </a:p>
        <a:p>
          <a:r>
            <a:rPr kumimoji="1" lang="ja-JP" altLang="en-US" sz="1200">
              <a:latin typeface="ＭＳ ゴシック" pitchFamily="49" charset="-128"/>
              <a:ea typeface="ＭＳ ゴシック" pitchFamily="49" charset="-128"/>
            </a:rPr>
            <a:t>　公営企業会計については、下水道事業会計（</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百万円の黒字）及び簡易水道事業会計（</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百万円の黒字）ともに黒字を確保しているが、いずれも一般会計からの繰出金に依存している部分が大きく、独立採算の観点から引き続き経営改善が必要な状況にある。今後は、下水道事業・簡易水道事業ともに経費の節減と料金の適正化を進め、一般会計からの繰出金の縮減を目標として経営健全化に取り組む。</a:t>
          </a:r>
        </a:p>
        <a:p>
          <a:r>
            <a:rPr kumimoji="1" lang="ja-JP" altLang="en-US" sz="1200">
              <a:latin typeface="ＭＳ ゴシック" pitchFamily="49" charset="-128"/>
              <a:ea typeface="ＭＳ ゴシック" pitchFamily="49" charset="-128"/>
            </a:rPr>
            <a:t>　引き続き、すべての会計において健全な財政運営を維持するとともに、各公営企業会計の経営改善を推進し、連結ベースでの財政の健全化に努めていく。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14885753</v>
      </c>
      <c r="BO4" s="358"/>
      <c r="BP4" s="358"/>
      <c r="BQ4" s="358"/>
      <c r="BR4" s="358"/>
      <c r="BS4" s="358"/>
      <c r="BT4" s="358"/>
      <c r="BU4" s="359"/>
      <c r="BV4" s="357">
        <v>14626678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6.5</v>
      </c>
      <c r="CU4" s="364"/>
      <c r="CV4" s="364"/>
      <c r="CW4" s="364"/>
      <c r="CX4" s="364"/>
      <c r="CY4" s="364"/>
      <c r="CZ4" s="364"/>
      <c r="DA4" s="365"/>
      <c r="DB4" s="363">
        <v>9.1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14295322</v>
      </c>
      <c r="BO5" s="395"/>
      <c r="BP5" s="395"/>
      <c r="BQ5" s="395"/>
      <c r="BR5" s="395"/>
      <c r="BS5" s="395"/>
      <c r="BT5" s="395"/>
      <c r="BU5" s="396"/>
      <c r="BV5" s="394">
        <v>13860651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90.9</v>
      </c>
      <c r="CU5" s="392"/>
      <c r="CV5" s="392"/>
      <c r="CW5" s="392"/>
      <c r="CX5" s="392"/>
      <c r="CY5" s="392"/>
      <c r="CZ5" s="392"/>
      <c r="DA5" s="393"/>
      <c r="DB5" s="391">
        <v>92.1</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590431</v>
      </c>
      <c r="BO6" s="395"/>
      <c r="BP6" s="395"/>
      <c r="BQ6" s="395"/>
      <c r="BR6" s="395"/>
      <c r="BS6" s="395"/>
      <c r="BT6" s="395"/>
      <c r="BU6" s="396"/>
      <c r="BV6" s="394">
        <v>766027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91.3</v>
      </c>
      <c r="CU6" s="432"/>
      <c r="CV6" s="432"/>
      <c r="CW6" s="432"/>
      <c r="CX6" s="432"/>
      <c r="CY6" s="432"/>
      <c r="CZ6" s="432"/>
      <c r="DA6" s="433"/>
      <c r="DB6" s="431">
        <v>92.9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77328</v>
      </c>
      <c r="BO7" s="395"/>
      <c r="BP7" s="395"/>
      <c r="BQ7" s="395"/>
      <c r="BR7" s="395"/>
      <c r="BS7" s="395"/>
      <c r="BT7" s="395"/>
      <c r="BU7" s="396"/>
      <c r="BV7" s="394">
        <v>48400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7932391</v>
      </c>
      <c r="CU7" s="395"/>
      <c r="CV7" s="395"/>
      <c r="CW7" s="395"/>
      <c r="CX7" s="395"/>
      <c r="CY7" s="395"/>
      <c r="CZ7" s="395"/>
      <c r="DA7" s="396"/>
      <c r="DB7" s="394">
        <v>7865187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513103</v>
      </c>
      <c r="BO8" s="395"/>
      <c r="BP8" s="395"/>
      <c r="BQ8" s="395"/>
      <c r="BR8" s="395"/>
      <c r="BS8" s="395"/>
      <c r="BT8" s="395"/>
      <c r="BU8" s="396"/>
      <c r="BV8" s="394">
        <v>717627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v>
      </c>
      <c r="CU8" s="435"/>
      <c r="CV8" s="435"/>
      <c r="CW8" s="435"/>
      <c r="CX8" s="435"/>
      <c r="CY8" s="435"/>
      <c r="CZ8" s="435"/>
      <c r="DA8" s="436"/>
      <c r="DB8" s="434">
        <v>0.6</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22512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-204524</v>
      </c>
      <c r="BO9" s="395"/>
      <c r="BP9" s="395"/>
      <c r="BQ9" s="395"/>
      <c r="BR9" s="395"/>
      <c r="BS9" s="395"/>
      <c r="BT9" s="395"/>
      <c r="BU9" s="396"/>
      <c r="BV9" s="394">
        <v>107724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14.6</v>
      </c>
      <c r="CU9" s="392"/>
      <c r="CV9" s="392"/>
      <c r="CW9" s="392"/>
      <c r="CX9" s="392"/>
      <c r="CY9" s="392"/>
      <c r="CZ9" s="392"/>
      <c r="DA9" s="393"/>
      <c r="DB9" s="391">
        <v>15.2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25419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646096</v>
      </c>
      <c r="BO10" s="395"/>
      <c r="BP10" s="395"/>
      <c r="BQ10" s="395"/>
      <c r="BR10" s="395"/>
      <c r="BS10" s="395"/>
      <c r="BT10" s="395"/>
      <c r="BU10" s="396"/>
      <c r="BV10" s="394">
        <v>2248</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21314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545575</v>
      </c>
      <c r="BO12" s="395"/>
      <c r="BP12" s="395"/>
      <c r="BQ12" s="395"/>
      <c r="BR12" s="395"/>
      <c r="BS12" s="395"/>
      <c r="BT12" s="395"/>
      <c r="BU12" s="396"/>
      <c r="BV12" s="394">
        <v>331718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20952</v>
      </c>
      <c r="S13" s="479"/>
      <c r="T13" s="479"/>
      <c r="U13" s="479"/>
      <c r="V13" s="480"/>
      <c r="W13" s="410" t="s">
        <v>131</v>
      </c>
      <c r="X13" s="411"/>
      <c r="Y13" s="411"/>
      <c r="Z13" s="411"/>
      <c r="AA13" s="411"/>
      <c r="AB13" s="401"/>
      <c r="AC13" s="445">
        <v>186</v>
      </c>
      <c r="AD13" s="446"/>
      <c r="AE13" s="446"/>
      <c r="AF13" s="446"/>
      <c r="AG13" s="488"/>
      <c r="AH13" s="445">
        <v>207</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-104003</v>
      </c>
      <c r="BO13" s="395"/>
      <c r="BP13" s="395"/>
      <c r="BQ13" s="395"/>
      <c r="BR13" s="395"/>
      <c r="BS13" s="395"/>
      <c r="BT13" s="395"/>
      <c r="BU13" s="396"/>
      <c r="BV13" s="394">
        <v>-221746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15</v>
      </c>
      <c r="CU13" s="392"/>
      <c r="CV13" s="392"/>
      <c r="CW13" s="392"/>
      <c r="CX13" s="392"/>
      <c r="CY13" s="392"/>
      <c r="CZ13" s="392"/>
      <c r="DA13" s="393"/>
      <c r="DB13" s="391">
        <v>14.7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21742</v>
      </c>
      <c r="S14" s="479"/>
      <c r="T14" s="479"/>
      <c r="U14" s="479"/>
      <c r="V14" s="480"/>
      <c r="W14" s="384"/>
      <c r="X14" s="385"/>
      <c r="Y14" s="385"/>
      <c r="Z14" s="385"/>
      <c r="AA14" s="385"/>
      <c r="AB14" s="374"/>
      <c r="AC14" s="481">
        <v>1.9</v>
      </c>
      <c r="AD14" s="482"/>
      <c r="AE14" s="482"/>
      <c r="AF14" s="482"/>
      <c r="AG14" s="483"/>
      <c r="AH14" s="481">
        <v>1.8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60.3</v>
      </c>
      <c r="CU14" s="493"/>
      <c r="CV14" s="493"/>
      <c r="CW14" s="493"/>
      <c r="CX14" s="493"/>
      <c r="CY14" s="493"/>
      <c r="CZ14" s="493"/>
      <c r="DA14" s="494"/>
      <c r="DB14" s="492">
        <v>72.3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21410</v>
      </c>
      <c r="S15" s="479"/>
      <c r="T15" s="479"/>
      <c r="U15" s="479"/>
      <c r="V15" s="480"/>
      <c r="W15" s="410" t="s">
        <v>137</v>
      </c>
      <c r="X15" s="411"/>
      <c r="Y15" s="411"/>
      <c r="Z15" s="411"/>
      <c r="AA15" s="411"/>
      <c r="AB15" s="401"/>
      <c r="AC15" s="445">
        <v>3150</v>
      </c>
      <c r="AD15" s="446"/>
      <c r="AE15" s="446"/>
      <c r="AF15" s="446"/>
      <c r="AG15" s="488"/>
      <c r="AH15" s="445">
        <v>3740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3950418</v>
      </c>
      <c r="BO15" s="358"/>
      <c r="BP15" s="358"/>
      <c r="BQ15" s="358"/>
      <c r="BR15" s="358"/>
      <c r="BS15" s="358"/>
      <c r="BT15" s="358"/>
      <c r="BU15" s="359"/>
      <c r="BV15" s="357">
        <v>4041798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31.7</v>
      </c>
      <c r="AD16" s="482"/>
      <c r="AE16" s="482"/>
      <c r="AF16" s="482"/>
      <c r="AG16" s="483"/>
      <c r="AH16" s="481">
        <v>32.700000000000003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6800263</v>
      </c>
      <c r="BO16" s="395"/>
      <c r="BP16" s="395"/>
      <c r="BQ16" s="395"/>
      <c r="BR16" s="395"/>
      <c r="BS16" s="395"/>
      <c r="BT16" s="395"/>
      <c r="BU16" s="396"/>
      <c r="BV16" s="394">
        <v>6643373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6587</v>
      </c>
      <c r="AD17" s="446"/>
      <c r="AE17" s="446"/>
      <c r="AF17" s="446"/>
      <c r="AG17" s="488"/>
      <c r="AH17" s="445">
        <v>7486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5049234</v>
      </c>
      <c r="BO17" s="395"/>
      <c r="BP17" s="395"/>
      <c r="BQ17" s="395"/>
      <c r="BR17" s="395"/>
      <c r="BS17" s="395"/>
      <c r="BT17" s="395"/>
      <c r="BU17" s="396"/>
      <c r="BV17" s="394">
        <v>5176275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280.25</v>
      </c>
      <c r="M18" s="518"/>
      <c r="N18" s="518"/>
      <c r="O18" s="518"/>
      <c r="P18" s="518"/>
      <c r="Q18" s="518"/>
      <c r="R18" s="519"/>
      <c r="S18" s="519"/>
      <c r="T18" s="519"/>
      <c r="U18" s="519"/>
      <c r="V18" s="520"/>
      <c r="W18" s="412"/>
      <c r="X18" s="413"/>
      <c r="Y18" s="413"/>
      <c r="Z18" s="413"/>
      <c r="AA18" s="413"/>
      <c r="AB18" s="404"/>
      <c r="AC18" s="521">
        <v>66.400000000000006</v>
      </c>
      <c r="AD18" s="522"/>
      <c r="AE18" s="522"/>
      <c r="AF18" s="522"/>
      <c r="AG18" s="523"/>
      <c r="AH18" s="521">
        <v>65.5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7304289</v>
      </c>
      <c r="BO18" s="395"/>
      <c r="BP18" s="395"/>
      <c r="BQ18" s="395"/>
      <c r="BR18" s="395"/>
      <c r="BS18" s="395"/>
      <c r="BT18" s="395"/>
      <c r="BU18" s="396"/>
      <c r="BV18" s="394">
        <v>7228032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10367112</v>
      </c>
      <c r="BO19" s="395"/>
      <c r="BP19" s="395"/>
      <c r="BQ19" s="395"/>
      <c r="BR19" s="395"/>
      <c r="BS19" s="395"/>
      <c r="BT19" s="395"/>
      <c r="BU19" s="396"/>
      <c r="BV19" s="394">
        <v>9879665</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9254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12847287</v>
      </c>
      <c r="BO22" s="358"/>
      <c r="BP22" s="358"/>
      <c r="BQ22" s="358"/>
      <c r="BR22" s="358"/>
      <c r="BS22" s="358"/>
      <c r="BT22" s="358"/>
      <c r="BU22" s="359"/>
      <c r="BV22" s="357">
        <v>13918203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10781072</v>
      </c>
      <c r="BO23" s="395"/>
      <c r="BP23" s="395"/>
      <c r="BQ23" s="395"/>
      <c r="BR23" s="395"/>
      <c r="BS23" s="395"/>
      <c r="BT23" s="395"/>
      <c r="BU23" s="396"/>
      <c r="BV23" s="394">
        <v>11765044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8100</v>
      </c>
      <c r="R24" s="446"/>
      <c r="S24" s="446"/>
      <c r="T24" s="446"/>
      <c r="U24" s="446"/>
      <c r="V24" s="488"/>
      <c r="W24" s="540"/>
      <c r="X24" s="541"/>
      <c r="Y24" s="542"/>
      <c r="Z24" s="444" t="s">
        <v>162</v>
      </c>
      <c r="AA24" s="424"/>
      <c r="AB24" s="424"/>
      <c r="AC24" s="424"/>
      <c r="AD24" s="424"/>
      <c r="AE24" s="424"/>
      <c r="AF24" s="424"/>
      <c r="AG24" s="425"/>
      <c r="AH24" s="445">
        <v>249</v>
      </c>
      <c r="AI24" s="446"/>
      <c r="AJ24" s="446"/>
      <c r="AK24" s="446"/>
      <c r="AL24" s="488"/>
      <c r="AM24" s="445">
        <v>741771</v>
      </c>
      <c r="AN24" s="446"/>
      <c r="AO24" s="446"/>
      <c r="AP24" s="446"/>
      <c r="AQ24" s="446"/>
      <c r="AR24" s="488"/>
      <c r="AS24" s="445">
        <v>2979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7677784</v>
      </c>
      <c r="BO24" s="395"/>
      <c r="BP24" s="395"/>
      <c r="BQ24" s="395"/>
      <c r="BR24" s="395"/>
      <c r="BS24" s="395"/>
      <c r="BT24" s="395"/>
      <c r="BU24" s="396"/>
      <c r="BV24" s="394">
        <v>8234200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6400</v>
      </c>
      <c r="R25" s="446"/>
      <c r="S25" s="446"/>
      <c r="T25" s="446"/>
      <c r="U25" s="446"/>
      <c r="V25" s="488"/>
      <c r="W25" s="540"/>
      <c r="X25" s="541"/>
      <c r="Y25" s="542"/>
      <c r="Z25" s="444" t="s">
        <v>165</v>
      </c>
      <c r="AA25" s="424"/>
      <c r="AB25" s="424"/>
      <c r="AC25" s="424"/>
      <c r="AD25" s="424"/>
      <c r="AE25" s="424"/>
      <c r="AF25" s="424"/>
      <c r="AG25" s="425"/>
      <c r="AH25" s="445">
        <v>73</v>
      </c>
      <c r="AI25" s="446"/>
      <c r="AJ25" s="446"/>
      <c r="AK25" s="446"/>
      <c r="AL25" s="488"/>
      <c r="AM25" s="445">
        <v>198633</v>
      </c>
      <c r="AN25" s="446"/>
      <c r="AO25" s="446"/>
      <c r="AP25" s="446"/>
      <c r="AQ25" s="446"/>
      <c r="AR25" s="488"/>
      <c r="AS25" s="445">
        <v>2721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1548661</v>
      </c>
      <c r="BO25" s="358"/>
      <c r="BP25" s="358"/>
      <c r="BQ25" s="358"/>
      <c r="BR25" s="358"/>
      <c r="BS25" s="358"/>
      <c r="BT25" s="358"/>
      <c r="BU25" s="359"/>
      <c r="BV25" s="357">
        <v>1853978</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5650</v>
      </c>
      <c r="R26" s="446"/>
      <c r="S26" s="446"/>
      <c r="T26" s="446"/>
      <c r="U26" s="446"/>
      <c r="V26" s="488"/>
      <c r="W26" s="540"/>
      <c r="X26" s="541"/>
      <c r="Y26" s="542"/>
      <c r="Z26" s="444" t="s">
        <v>168</v>
      </c>
      <c r="AA26" s="546"/>
      <c r="AB26" s="546"/>
      <c r="AC26" s="546"/>
      <c r="AD26" s="546"/>
      <c r="AE26" s="546"/>
      <c r="AF26" s="546"/>
      <c r="AG26" s="547"/>
      <c r="AH26" s="445">
        <v>8</v>
      </c>
      <c r="AI26" s="446"/>
      <c r="AJ26" s="446"/>
      <c r="AK26" s="446"/>
      <c r="AL26" s="488"/>
      <c r="AM26" s="445">
        <v>22672</v>
      </c>
      <c r="AN26" s="446"/>
      <c r="AO26" s="446"/>
      <c r="AP26" s="446"/>
      <c r="AQ26" s="446"/>
      <c r="AR26" s="488"/>
      <c r="AS26" s="445">
        <v>2834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3750</v>
      </c>
      <c r="R27" s="446"/>
      <c r="S27" s="446"/>
      <c r="T27" s="446"/>
      <c r="U27" s="446"/>
      <c r="V27" s="488"/>
      <c r="W27" s="540"/>
      <c r="X27" s="541"/>
      <c r="Y27" s="542"/>
      <c r="Z27" s="444" t="s">
        <v>171</v>
      </c>
      <c r="AA27" s="424"/>
      <c r="AB27" s="424"/>
      <c r="AC27" s="424"/>
      <c r="AD27" s="424"/>
      <c r="AE27" s="424"/>
      <c r="AF27" s="424"/>
      <c r="AG27" s="425"/>
      <c r="AH27" s="445">
        <v>17</v>
      </c>
      <c r="AI27" s="446"/>
      <c r="AJ27" s="446"/>
      <c r="AK27" s="446"/>
      <c r="AL27" s="488"/>
      <c r="AM27" s="445">
        <v>76840</v>
      </c>
      <c r="AN27" s="446"/>
      <c r="AO27" s="446"/>
      <c r="AP27" s="446"/>
      <c r="AQ27" s="446"/>
      <c r="AR27" s="488"/>
      <c r="AS27" s="445">
        <v>4520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407565</v>
      </c>
      <c r="BO27" s="514"/>
      <c r="BP27" s="514"/>
      <c r="BQ27" s="514"/>
      <c r="BR27" s="514"/>
      <c r="BS27" s="514"/>
      <c r="BT27" s="514"/>
      <c r="BU27" s="515"/>
      <c r="BV27" s="513">
        <v>407552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3550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1328905</v>
      </c>
      <c r="BO28" s="358"/>
      <c r="BP28" s="358"/>
      <c r="BQ28" s="358"/>
      <c r="BR28" s="358"/>
      <c r="BS28" s="358"/>
      <c r="BT28" s="358"/>
      <c r="BU28" s="359"/>
      <c r="BV28" s="357">
        <v>1228384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12</v>
      </c>
      <c r="M29" s="446"/>
      <c r="N29" s="446"/>
      <c r="O29" s="446"/>
      <c r="P29" s="488"/>
      <c r="Q29" s="445">
        <v>3450</v>
      </c>
      <c r="R29" s="446"/>
      <c r="S29" s="446"/>
      <c r="T29" s="446"/>
      <c r="U29" s="446"/>
      <c r="V29" s="488"/>
      <c r="W29" s="543"/>
      <c r="X29" s="544"/>
      <c r="Y29" s="545"/>
      <c r="Z29" s="444" t="s">
        <v>177</v>
      </c>
      <c r="AA29" s="424"/>
      <c r="AB29" s="424"/>
      <c r="AC29" s="424"/>
      <c r="AD29" s="424"/>
      <c r="AE29" s="424"/>
      <c r="AF29" s="424"/>
      <c r="AG29" s="425"/>
      <c r="AH29" s="445">
        <v>266</v>
      </c>
      <c r="AI29" s="446"/>
      <c r="AJ29" s="446"/>
      <c r="AK29" s="446"/>
      <c r="AL29" s="488"/>
      <c r="AM29" s="445">
        <v>818611</v>
      </c>
      <c r="AN29" s="446"/>
      <c r="AO29" s="446"/>
      <c r="AP29" s="446"/>
      <c r="AQ29" s="446"/>
      <c r="AR29" s="488"/>
      <c r="AS29" s="445">
        <v>3077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400198</v>
      </c>
      <c r="BO29" s="395"/>
      <c r="BP29" s="395"/>
      <c r="BQ29" s="395"/>
      <c r="BR29" s="395"/>
      <c r="BS29" s="395"/>
      <c r="BT29" s="395"/>
      <c r="BU29" s="396"/>
      <c r="BV29" s="394">
        <v>328216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3492475</v>
      </c>
      <c r="BO30" s="514"/>
      <c r="BP30" s="514"/>
      <c r="BQ30" s="514"/>
      <c r="BR30" s="514"/>
      <c r="BS30" s="514"/>
      <c r="BT30" s="514"/>
      <c r="BU30" s="515"/>
      <c r="BV30" s="513">
        <v>3287664</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大月都留広域事務組合（一般会計）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（地独）大月市立中央病院</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大月短期大学特別会計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東部地域広域水道企業団（水道事業会計）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山梨県市町村総合事務組合（一般会計）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介護サービス特別会計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山梨県市町村総合事務組合（電子化事業及び会館管理・研修事業特別会計）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山梨県市町村総合事務組合（一般廃棄物最終処分場事業特別会計）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山梨県市町村総合事務組合（入札参加資格審査事業特別会計）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山梨県市町村総合事務組合（交通災害共済事業特別会計）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山梨県後期高齢者医療広域連合（一般会計）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山梨県後期高齢者医療広域連合（後期高齢者医療特別会計）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富士・東部広域環境事務組合（一般会計）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dWnw1cCh0zjptlu94/v49HgmI8Pio6Z62ei0d54kuIwm4RNtEEjAvigHfocpIt3T5HS93QIZWhJC7cVv8TzTg==" saltValue="eC1x4dK68qwpRJAV0cOI0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4.7300000000000004</v>
      </c>
      <c r="G34" s="33">
        <v>5.68</v>
      </c>
      <c r="H34" s="33">
        <v>7.63</v>
      </c>
      <c r="I34" s="33">
        <v>8.93</v>
      </c>
      <c r="J34" s="34">
        <v>6.28</v>
      </c>
      <c r="K34" s="22"/>
      <c r="L34" s="22"/>
      <c r="M34" s="22"/>
      <c r="N34" s="22"/>
      <c r="O34" s="22"/>
      <c r="P34" s="22"/>
    </row>
    <row r="35" spans="1:16" ht="39" customHeight="1" x14ac:dyDescent="0.2">
      <c r="A35" s="22"/>
      <c r="B35" s="35"/>
      <c r="C35" s="1132" t="s">
        <v>534</v>
      </c>
      <c r="D35" s="1132"/>
      <c r="E35" s="1133"/>
      <c r="F35" s="36" t="s">
        <v>488</v>
      </c>
      <c r="G35" s="37" t="s">
        <v>488</v>
      </c>
      <c r="H35" s="37" t="s">
        <v>488</v>
      </c>
      <c r="I35" s="37" t="s">
        <v>488</v>
      </c>
      <c r="J35" s="38">
        <v>1.19</v>
      </c>
      <c r="K35" s="22"/>
      <c r="L35" s="22"/>
      <c r="M35" s="22"/>
      <c r="N35" s="22"/>
      <c r="O35" s="22"/>
      <c r="P35" s="22"/>
    </row>
    <row r="36" spans="1:16" ht="39" customHeight="1" x14ac:dyDescent="0.2">
      <c r="A36" s="22"/>
      <c r="B36" s="35"/>
      <c r="C36" s="1132" t="s">
        <v>535</v>
      </c>
      <c r="D36" s="1132"/>
      <c r="E36" s="1133"/>
      <c r="F36" s="36" t="s">
        <v>488</v>
      </c>
      <c r="G36" s="37" t="s">
        <v>488</v>
      </c>
      <c r="H36" s="37" t="s">
        <v>488</v>
      </c>
      <c r="I36" s="37" t="s">
        <v>488</v>
      </c>
      <c r="J36" s="38">
        <v>0.69</v>
      </c>
      <c r="K36" s="22"/>
      <c r="L36" s="22"/>
      <c r="M36" s="22"/>
      <c r="N36" s="22"/>
      <c r="O36" s="22"/>
      <c r="P36" s="22"/>
    </row>
    <row r="37" spans="1:16" ht="39" customHeight="1" x14ac:dyDescent="0.2">
      <c r="A37" s="22"/>
      <c r="B37" s="35"/>
      <c r="C37" s="1132" t="s">
        <v>536</v>
      </c>
      <c r="D37" s="1132"/>
      <c r="E37" s="1133"/>
      <c r="F37" s="36">
        <v>0.8</v>
      </c>
      <c r="G37" s="37">
        <v>1.36</v>
      </c>
      <c r="H37" s="37">
        <v>1.81</v>
      </c>
      <c r="I37" s="37">
        <v>0.27</v>
      </c>
      <c r="J37" s="38">
        <v>0.21</v>
      </c>
      <c r="K37" s="22"/>
      <c r="L37" s="22"/>
      <c r="M37" s="22"/>
      <c r="N37" s="22"/>
      <c r="O37" s="22"/>
      <c r="P37" s="22"/>
    </row>
    <row r="38" spans="1:16" ht="39" customHeight="1" x14ac:dyDescent="0.2">
      <c r="A38" s="22"/>
      <c r="B38" s="35"/>
      <c r="C38" s="1132" t="s">
        <v>537</v>
      </c>
      <c r="D38" s="1132"/>
      <c r="E38" s="1133"/>
      <c r="F38" s="36">
        <v>0.08</v>
      </c>
      <c r="G38" s="37">
        <v>0.16</v>
      </c>
      <c r="H38" s="37">
        <v>0.11</v>
      </c>
      <c r="I38" s="37">
        <v>0.19</v>
      </c>
      <c r="J38" s="38">
        <v>0.18</v>
      </c>
      <c r="K38" s="22"/>
      <c r="L38" s="22"/>
      <c r="M38" s="22"/>
      <c r="N38" s="22"/>
      <c r="O38" s="22"/>
      <c r="P38" s="22"/>
    </row>
    <row r="39" spans="1:16" ht="39" customHeight="1" x14ac:dyDescent="0.2">
      <c r="A39" s="22"/>
      <c r="B39" s="35"/>
      <c r="C39" s="1132" t="s">
        <v>538</v>
      </c>
      <c r="D39" s="1132"/>
      <c r="E39" s="1133"/>
      <c r="F39" s="36">
        <v>0.44</v>
      </c>
      <c r="G39" s="37">
        <v>1.17</v>
      </c>
      <c r="H39" s="37">
        <v>0.55000000000000004</v>
      </c>
      <c r="I39" s="37">
        <v>0.03</v>
      </c>
      <c r="J39" s="38">
        <v>7.0000000000000007E-2</v>
      </c>
      <c r="K39" s="22"/>
      <c r="L39" s="22"/>
      <c r="M39" s="22"/>
      <c r="N39" s="22"/>
      <c r="O39" s="22"/>
      <c r="P39" s="22"/>
    </row>
    <row r="40" spans="1:16" ht="39" customHeight="1" x14ac:dyDescent="0.2">
      <c r="A40" s="22"/>
      <c r="B40" s="35"/>
      <c r="C40" s="1132" t="s">
        <v>539</v>
      </c>
      <c r="D40" s="1132"/>
      <c r="E40" s="1133"/>
      <c r="F40" s="36">
        <v>0</v>
      </c>
      <c r="G40" s="37">
        <v>0</v>
      </c>
      <c r="H40" s="37">
        <v>0.01</v>
      </c>
      <c r="I40" s="37">
        <v>0</v>
      </c>
      <c r="J40" s="38">
        <v>0</v>
      </c>
      <c r="K40" s="22"/>
      <c r="L40" s="22"/>
      <c r="M40" s="22"/>
      <c r="N40" s="22"/>
      <c r="O40" s="22"/>
      <c r="P40" s="22"/>
    </row>
    <row r="41" spans="1:16" ht="39" customHeight="1" x14ac:dyDescent="0.2">
      <c r="A41" s="22"/>
      <c r="B41" s="35"/>
      <c r="C41" s="1132" t="s">
        <v>540</v>
      </c>
      <c r="D41" s="1132"/>
      <c r="E41" s="1133"/>
      <c r="F41" s="36">
        <v>0.01</v>
      </c>
      <c r="G41" s="37">
        <v>0.01</v>
      </c>
      <c r="H41" s="37">
        <v>0</v>
      </c>
      <c r="I41" s="37">
        <v>0</v>
      </c>
      <c r="J41" s="38">
        <v>0</v>
      </c>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v>0.14000000000000001</v>
      </c>
      <c r="G43" s="42">
        <v>0.12</v>
      </c>
      <c r="H43" s="42">
        <v>0.13</v>
      </c>
      <c r="I43" s="42">
        <v>0.61</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85cudP74Ywsau367JzzI71LUl5B+m4InSXoAaK/qx9prY0PawrGoE7BSrd70CsN8IGYlUvTb3ckvfxsj6h6fQ==" saltValue="RJO60yLrt+BD6OUg+LaL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1735</v>
      </c>
      <c r="L45" s="58">
        <v>1690</v>
      </c>
      <c r="M45" s="58">
        <v>1675</v>
      </c>
      <c r="N45" s="58">
        <v>1700</v>
      </c>
      <c r="O45" s="59">
        <v>1682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308</v>
      </c>
      <c r="L48" s="62">
        <v>329</v>
      </c>
      <c r="M48" s="62">
        <v>321</v>
      </c>
      <c r="N48" s="62">
        <v>333</v>
      </c>
      <c r="O48" s="63">
        <v>311</v>
      </c>
      <c r="P48" s="46"/>
      <c r="Q48" s="46"/>
      <c r="R48" s="46"/>
      <c r="S48" s="46"/>
      <c r="T48" s="46"/>
      <c r="U48" s="46"/>
    </row>
    <row r="49" spans="1:21" ht="30.75" customHeight="1" x14ac:dyDescent="0.2">
      <c r="A49" s="46"/>
      <c r="B49" s="1140"/>
      <c r="C49" s="1141"/>
      <c r="D49" s="60"/>
      <c r="E49" s="1146" t="s">
        <v>14</v>
      </c>
      <c r="F49" s="1146"/>
      <c r="G49" s="1146"/>
      <c r="H49" s="1146"/>
      <c r="I49" s="1146"/>
      <c r="J49" s="1147"/>
      <c r="K49" s="61">
        <v>223</v>
      </c>
      <c r="L49" s="62">
        <v>215</v>
      </c>
      <c r="M49" s="62">
        <v>206</v>
      </c>
      <c r="N49" s="62">
        <v>227</v>
      </c>
      <c r="O49" s="63">
        <v>150</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488</v>
      </c>
      <c r="L50" s="62" t="s">
        <v>488</v>
      </c>
      <c r="M50" s="62" t="s">
        <v>488</v>
      </c>
      <c r="N50" s="62" t="s">
        <v>488</v>
      </c>
      <c r="O50" s="63">
        <v>30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1274</v>
      </c>
      <c r="L52" s="62">
        <v>1261</v>
      </c>
      <c r="M52" s="62">
        <v>1194</v>
      </c>
      <c r="N52" s="62">
        <v>1192</v>
      </c>
      <c r="O52" s="63">
        <v>1189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992</v>
      </c>
      <c r="L53" s="67">
        <v>973</v>
      </c>
      <c r="M53" s="67">
        <v>1008</v>
      </c>
      <c r="N53" s="67">
        <v>1068</v>
      </c>
      <c r="O53" s="68">
        <v>984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561</v>
      </c>
      <c r="L58" s="82" t="s">
        <v>561</v>
      </c>
      <c r="M58" s="82" t="s">
        <v>561</v>
      </c>
      <c r="N58" s="82" t="s">
        <v>561</v>
      </c>
      <c r="O58" s="83" t="s">
        <v>561</v>
      </c>
    </row>
    <row r="59" spans="1:21" ht="31.5" customHeight="1" x14ac:dyDescent="0.2">
      <c r="B59" s="1156"/>
      <c r="C59" s="1157"/>
      <c r="D59" s="1163" t="s">
        <v>26</v>
      </c>
      <c r="E59" s="1164"/>
      <c r="F59" s="1164"/>
      <c r="G59" s="1164"/>
      <c r="H59" s="1164"/>
      <c r="I59" s="1164"/>
      <c r="J59" s="1165"/>
      <c r="K59" s="84" t="s">
        <v>561</v>
      </c>
      <c r="L59" s="85" t="s">
        <v>561</v>
      </c>
      <c r="M59" s="85" t="s">
        <v>561</v>
      </c>
      <c r="N59" s="85" t="s">
        <v>561</v>
      </c>
      <c r="O59" s="86" t="s">
        <v>561</v>
      </c>
    </row>
    <row r="60" spans="1:21" ht="31.5" customHeight="1" thickBot="1" x14ac:dyDescent="0.25">
      <c r="B60" s="1158"/>
      <c r="C60" s="1159"/>
      <c r="D60" s="1166" t="s">
        <v>27</v>
      </c>
      <c r="E60" s="1167"/>
      <c r="F60" s="1167"/>
      <c r="G60" s="1167"/>
      <c r="H60" s="1167"/>
      <c r="I60" s="1167"/>
      <c r="J60" s="1168"/>
      <c r="K60" s="87" t="s">
        <v>561</v>
      </c>
      <c r="L60" s="88" t="s">
        <v>561</v>
      </c>
      <c r="M60" s="88" t="s">
        <v>561</v>
      </c>
      <c r="N60" s="88" t="s">
        <v>561</v>
      </c>
      <c r="O60" s="89" t="s">
        <v>561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A6K6lMjHDC2fvSvyo0xBD9mVnSGAhI5Tb/Oq1pa/dydu/9K4nQzQO7rxy+fnK3BQHKe8L4PypDkyz1vbfPljw==" saltValue="UkdgpRjGjLpwgN7FjEQQt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17600</v>
      </c>
      <c r="J41" s="331">
        <v>16873</v>
      </c>
      <c r="K41" s="331">
        <v>16205</v>
      </c>
      <c r="L41" s="331">
        <v>15135</v>
      </c>
      <c r="M41" s="332">
        <v>13995</v>
      </c>
    </row>
    <row r="42" spans="2:13" ht="27.75" customHeight="1" x14ac:dyDescent="0.2">
      <c r="B42" s="1171"/>
      <c r="C42" s="1172"/>
      <c r="D42" s="104"/>
      <c r="E42" s="1177" t="s">
        <v>32</v>
      </c>
      <c r="F42" s="1177"/>
      <c r="G42" s="1177"/>
      <c r="H42" s="1178"/>
      <c r="I42" s="333" t="s">
        <v>488</v>
      </c>
      <c r="J42" s="334" t="s">
        <v>488</v>
      </c>
      <c r="K42" s="334" t="s">
        <v>488</v>
      </c>
      <c r="L42" s="334">
        <v>1016</v>
      </c>
      <c r="M42" s="335">
        <v>869</v>
      </c>
    </row>
    <row r="43" spans="2:13" ht="27.75" customHeight="1" x14ac:dyDescent="0.2">
      <c r="B43" s="1171"/>
      <c r="C43" s="1172"/>
      <c r="D43" s="104"/>
      <c r="E43" s="1177" t="s">
        <v>33</v>
      </c>
      <c r="F43" s="1177"/>
      <c r="G43" s="1177"/>
      <c r="H43" s="1178"/>
      <c r="I43" s="333">
        <v>3353</v>
      </c>
      <c r="J43" s="334">
        <v>3567</v>
      </c>
      <c r="K43" s="334">
        <v>3476</v>
      </c>
      <c r="L43" s="334">
        <v>3384</v>
      </c>
      <c r="M43" s="335">
        <v>3426</v>
      </c>
    </row>
    <row r="44" spans="2:13" ht="27.75" customHeight="1" x14ac:dyDescent="0.2">
      <c r="B44" s="1171"/>
      <c r="C44" s="1172"/>
      <c r="D44" s="104"/>
      <c r="E44" s="1177" t="s">
        <v>34</v>
      </c>
      <c r="F44" s="1177"/>
      <c r="G44" s="1177"/>
      <c r="H44" s="1178"/>
      <c r="I44" s="333">
        <v>2188</v>
      </c>
      <c r="J44" s="334">
        <v>2184</v>
      </c>
      <c r="K44" s="334">
        <v>2173</v>
      </c>
      <c r="L44" s="334">
        <v>2018</v>
      </c>
      <c r="M44" s="335">
        <v>1744</v>
      </c>
    </row>
    <row r="45" spans="2:13" ht="27.75" customHeight="1" x14ac:dyDescent="0.2">
      <c r="B45" s="1171"/>
      <c r="C45" s="1172"/>
      <c r="D45" s="104"/>
      <c r="E45" s="1177" t="s">
        <v>35</v>
      </c>
      <c r="F45" s="1177"/>
      <c r="G45" s="1177"/>
      <c r="H45" s="1178"/>
      <c r="I45" s="333">
        <v>2100</v>
      </c>
      <c r="J45" s="334">
        <v>2075</v>
      </c>
      <c r="K45" s="334">
        <v>2098</v>
      </c>
      <c r="L45" s="334">
        <v>2042</v>
      </c>
      <c r="M45" s="335">
        <v>2065</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4110</v>
      </c>
      <c r="J50" s="334">
        <v>5039</v>
      </c>
      <c r="K50" s="334">
        <v>5431</v>
      </c>
      <c r="L50" s="334">
        <v>5716</v>
      </c>
      <c r="M50" s="335">
        <v>5975</v>
      </c>
    </row>
    <row r="51" spans="2:13" ht="27.75" customHeight="1" x14ac:dyDescent="0.2">
      <c r="B51" s="1171"/>
      <c r="C51" s="1172"/>
      <c r="D51" s="104"/>
      <c r="E51" s="1177" t="s">
        <v>42</v>
      </c>
      <c r="F51" s="1177"/>
      <c r="G51" s="1177"/>
      <c r="H51" s="1178"/>
      <c r="I51" s="333">
        <v>660</v>
      </c>
      <c r="J51" s="334">
        <v>626</v>
      </c>
      <c r="K51" s="334">
        <v>653</v>
      </c>
      <c r="L51" s="334">
        <v>1663</v>
      </c>
      <c r="M51" s="335">
        <v>1527</v>
      </c>
    </row>
    <row r="52" spans="2:13" ht="27.75" customHeight="1" x14ac:dyDescent="0.2">
      <c r="B52" s="1173"/>
      <c r="C52" s="1174"/>
      <c r="D52" s="104"/>
      <c r="E52" s="1177" t="s">
        <v>43</v>
      </c>
      <c r="F52" s="1177"/>
      <c r="G52" s="1177"/>
      <c r="H52" s="1178"/>
      <c r="I52" s="333">
        <v>13375</v>
      </c>
      <c r="J52" s="334">
        <v>12804</v>
      </c>
      <c r="K52" s="334">
        <v>12109</v>
      </c>
      <c r="L52" s="334">
        <v>11322</v>
      </c>
      <c r="M52" s="335">
        <v>10459</v>
      </c>
    </row>
    <row r="53" spans="2:13" ht="27.75" customHeight="1" thickBot="1" x14ac:dyDescent="0.25">
      <c r="B53" s="1184" t="s">
        <v>19</v>
      </c>
      <c r="C53" s="1185"/>
      <c r="D53" s="108"/>
      <c r="E53" s="1186" t="s">
        <v>44</v>
      </c>
      <c r="F53" s="1186"/>
      <c r="G53" s="1186"/>
      <c r="H53" s="1187"/>
      <c r="I53" s="336">
        <v>7096</v>
      </c>
      <c r="J53" s="337">
        <v>6230</v>
      </c>
      <c r="K53" s="337">
        <v>5759</v>
      </c>
      <c r="L53" s="337">
        <v>4895</v>
      </c>
      <c r="M53" s="338">
        <v>4137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JvRSVT3Bz0AX0EgiAIX/49X1MdXEuM+jcdhi9OnnLLVJpcWo3jTJG2zhGnDms0pl33aeXGiXiPv/549d0q2Pg==" saltValue="wGFQRKi91b3MZ5T4pL5S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1558</v>
      </c>
      <c r="G55" s="339">
        <v>1228</v>
      </c>
      <c r="H55" s="340">
        <v>1329</v>
      </c>
    </row>
    <row r="56" spans="2:8" ht="52.5" customHeight="1" x14ac:dyDescent="0.2">
      <c r="B56" s="120"/>
      <c r="C56" s="1198" t="s">
        <v>47</v>
      </c>
      <c r="D56" s="1198"/>
      <c r="E56" s="1199"/>
      <c r="F56" s="341">
        <v>273</v>
      </c>
      <c r="G56" s="341">
        <v>328</v>
      </c>
      <c r="H56" s="342">
        <v>400</v>
      </c>
    </row>
    <row r="57" spans="2:8" ht="53.25" customHeight="1" x14ac:dyDescent="0.2">
      <c r="B57" s="120"/>
      <c r="C57" s="1200" t="s">
        <v>48</v>
      </c>
      <c r="D57" s="1200"/>
      <c r="E57" s="1201"/>
      <c r="F57" s="343">
        <v>2796</v>
      </c>
      <c r="G57" s="343">
        <v>3288</v>
      </c>
      <c r="H57" s="344">
        <v>3492</v>
      </c>
    </row>
    <row r="58" spans="2:8" ht="45.75" customHeight="1" x14ac:dyDescent="0.2">
      <c r="B58" s="121"/>
      <c r="C58" s="1188" t="s">
        <v>562</v>
      </c>
      <c r="D58" s="1189"/>
      <c r="E58" s="1190"/>
      <c r="F58" s="349">
        <v>1252</v>
      </c>
      <c r="G58" s="345">
        <v>1485</v>
      </c>
      <c r="H58" s="345">
        <v>1546</v>
      </c>
    </row>
    <row r="59" spans="2:8" ht="45.75" customHeight="1" x14ac:dyDescent="0.2">
      <c r="B59" s="121"/>
      <c r="C59" s="1188" t="s">
        <v>566</v>
      </c>
      <c r="D59" s="1189"/>
      <c r="E59" s="1190"/>
      <c r="F59" s="349">
        <v>523</v>
      </c>
      <c r="G59" s="345">
        <v>750</v>
      </c>
      <c r="H59" s="345">
        <v>869</v>
      </c>
    </row>
    <row r="60" spans="2:8" ht="45.75" customHeight="1" x14ac:dyDescent="0.2">
      <c r="B60" s="121"/>
      <c r="C60" s="1188" t="s">
        <v>563</v>
      </c>
      <c r="D60" s="1189"/>
      <c r="E60" s="1190"/>
      <c r="F60" s="349">
        <v>422</v>
      </c>
      <c r="G60" s="345">
        <v>425</v>
      </c>
      <c r="H60" s="345">
        <v>424</v>
      </c>
    </row>
    <row r="61" spans="2:8" ht="45.75" customHeight="1" x14ac:dyDescent="0.2">
      <c r="B61" s="121"/>
      <c r="C61" s="1188" t="s">
        <v>564</v>
      </c>
      <c r="D61" s="1189"/>
      <c r="E61" s="1190"/>
      <c r="F61" s="349">
        <v>203</v>
      </c>
      <c r="G61" s="345">
        <v>206</v>
      </c>
      <c r="H61" s="345">
        <v>208</v>
      </c>
    </row>
    <row r="62" spans="2:8" ht="45.75" customHeight="1" thickBot="1" x14ac:dyDescent="0.25">
      <c r="B62" s="122"/>
      <c r="C62" s="1191" t="s">
        <v>565</v>
      </c>
      <c r="D62" s="1192"/>
      <c r="E62" s="1193"/>
      <c r="F62" s="350">
        <v>138</v>
      </c>
      <c r="G62" s="346">
        <v>149</v>
      </c>
      <c r="H62" s="346">
        <v>161</v>
      </c>
    </row>
    <row r="63" spans="2:8" ht="52.5" customHeight="1" thickBot="1" x14ac:dyDescent="0.25">
      <c r="B63" s="123"/>
      <c r="C63" s="1194" t="s">
        <v>49</v>
      </c>
      <c r="D63" s="1194"/>
      <c r="E63" s="1195"/>
      <c r="F63" s="347">
        <v>4627</v>
      </c>
      <c r="G63" s="347">
        <v>4844</v>
      </c>
      <c r="H63" s="348">
        <v>5222</v>
      </c>
    </row>
    <row r="64" spans="2:8" ht="13.2" x14ac:dyDescent="0.2"/>
  </sheetData>
  <sheetProtection algorithmName="SHA-512" hashValue="6GQmn5/UwPzC8O36+nKkKpNEqrD1EVlQmKhuVW4N81t4UXYUlnVfVbMHvZVwfTVv3tJX/udJxKSiN8uFfCGRVA==" saltValue="GlZzmumZGFLiK1Mt6T4T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47667</v>
      </c>
      <c r="E3" s="142"/>
      <c r="F3" s="143">
        <v>76347</v>
      </c>
      <c r="G3" s="144"/>
      <c r="H3" s="145"/>
    </row>
    <row r="4" spans="1:8" x14ac:dyDescent="0.2">
      <c r="A4" s="146"/>
      <c r="B4" s="147"/>
      <c r="C4" s="148"/>
      <c r="D4" s="149">
        <v>27867</v>
      </c>
      <c r="E4" s="150"/>
      <c r="F4" s="151">
        <v>41762</v>
      </c>
      <c r="G4" s="152"/>
      <c r="H4" s="153"/>
    </row>
    <row r="5" spans="1:8" x14ac:dyDescent="0.2">
      <c r="A5" s="134" t="s">
        <v>520</v>
      </c>
      <c r="B5" s="139"/>
      <c r="C5" s="140"/>
      <c r="D5" s="141">
        <v>38282</v>
      </c>
      <c r="E5" s="142"/>
      <c r="F5" s="143">
        <v>69604</v>
      </c>
      <c r="G5" s="144"/>
      <c r="H5" s="145"/>
    </row>
    <row r="6" spans="1:8" x14ac:dyDescent="0.2">
      <c r="A6" s="146"/>
      <c r="B6" s="147"/>
      <c r="C6" s="148"/>
      <c r="D6" s="149">
        <v>19384</v>
      </c>
      <c r="E6" s="150"/>
      <c r="F6" s="151">
        <v>36247</v>
      </c>
      <c r="G6" s="152"/>
      <c r="H6" s="153"/>
    </row>
    <row r="7" spans="1:8" x14ac:dyDescent="0.2">
      <c r="A7" s="134" t="s">
        <v>521</v>
      </c>
      <c r="B7" s="139"/>
      <c r="C7" s="140"/>
      <c r="D7" s="141">
        <v>53068</v>
      </c>
      <c r="E7" s="142"/>
      <c r="F7" s="143">
        <v>68410</v>
      </c>
      <c r="G7" s="144"/>
      <c r="H7" s="145"/>
    </row>
    <row r="8" spans="1:8" x14ac:dyDescent="0.2">
      <c r="A8" s="146"/>
      <c r="B8" s="147"/>
      <c r="C8" s="148"/>
      <c r="D8" s="149">
        <v>11470</v>
      </c>
      <c r="E8" s="150"/>
      <c r="F8" s="151">
        <v>35086</v>
      </c>
      <c r="G8" s="152"/>
      <c r="H8" s="153"/>
    </row>
    <row r="9" spans="1:8" x14ac:dyDescent="0.2">
      <c r="A9" s="134" t="s">
        <v>522</v>
      </c>
      <c r="B9" s="139"/>
      <c r="C9" s="140"/>
      <c r="D9" s="141">
        <v>57935</v>
      </c>
      <c r="E9" s="142"/>
      <c r="F9" s="143">
        <v>73019</v>
      </c>
      <c r="G9" s="144"/>
      <c r="H9" s="145"/>
    </row>
    <row r="10" spans="1:8" x14ac:dyDescent="0.2">
      <c r="A10" s="146"/>
      <c r="B10" s="147"/>
      <c r="C10" s="148"/>
      <c r="D10" s="149">
        <v>10979</v>
      </c>
      <c r="E10" s="150"/>
      <c r="F10" s="151">
        <v>39427</v>
      </c>
      <c r="G10" s="152"/>
      <c r="H10" s="153"/>
    </row>
    <row r="11" spans="1:8" x14ac:dyDescent="0.2">
      <c r="A11" s="134" t="s">
        <v>523</v>
      </c>
      <c r="B11" s="139"/>
      <c r="C11" s="140"/>
      <c r="D11" s="141">
        <v>32442</v>
      </c>
      <c r="E11" s="142"/>
      <c r="F11" s="143">
        <v>76590</v>
      </c>
      <c r="G11" s="144"/>
      <c r="H11" s="145"/>
    </row>
    <row r="12" spans="1:8" x14ac:dyDescent="0.2">
      <c r="A12" s="146"/>
      <c r="B12" s="147"/>
      <c r="C12" s="154"/>
      <c r="D12" s="149">
        <v>12076</v>
      </c>
      <c r="E12" s="150"/>
      <c r="F12" s="151">
        <v>42387</v>
      </c>
      <c r="G12" s="152"/>
      <c r="H12" s="153"/>
    </row>
    <row r="13" spans="1:8" x14ac:dyDescent="0.2">
      <c r="A13" s="134"/>
      <c r="B13" s="139"/>
      <c r="C13" s="140"/>
      <c r="D13" s="141">
        <v>45879</v>
      </c>
      <c r="E13" s="142"/>
      <c r="F13" s="143">
        <v>72794</v>
      </c>
      <c r="G13" s="155"/>
      <c r="H13" s="145"/>
    </row>
    <row r="14" spans="1:8" x14ac:dyDescent="0.2">
      <c r="A14" s="146"/>
      <c r="B14" s="147"/>
      <c r="C14" s="148"/>
      <c r="D14" s="149">
        <v>16355</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4.82</v>
      </c>
      <c r="C19" s="156">
        <f>ROUND(VALUE(SUBSTITUTE(実質収支比率等に係る経年分析!G$48,"▲","-")),2)</f>
        <v>5.85</v>
      </c>
      <c r="D19" s="156">
        <f>ROUND(VALUE(SUBSTITUTE(実質収支比率等に係る経年分析!H$48,"▲","-")),2)</f>
        <v>7.74</v>
      </c>
      <c r="E19" s="156">
        <f>ROUND(VALUE(SUBSTITUTE(実質収支比率等に係る経年分析!I$48,"▲","-")),2)</f>
        <v>9.1199999999999992</v>
      </c>
      <c r="F19" s="156">
        <f>ROUND(VALUE(SUBSTITUTE(実質収支比率等に係る経年分析!J$48,"▲","-")),2)</f>
        <v>6.47</v>
      </c>
    </row>
    <row r="20" spans="1:11" x14ac:dyDescent="0.2">
      <c r="A20" s="156" t="s">
        <v>53</v>
      </c>
      <c r="B20" s="156">
        <f>ROUND(VALUE(SUBSTITUTE(実質収支比率等に係る経年分析!F$47,"▲","-")),2)</f>
        <v>9.8699999999999992</v>
      </c>
      <c r="C20" s="156">
        <f>ROUND(VALUE(SUBSTITUTE(実質収支比率等に係る経年分析!G$47,"▲","-")),2)</f>
        <v>15.23</v>
      </c>
      <c r="D20" s="156">
        <f>ROUND(VALUE(SUBSTITUTE(実質収支比率等に係る経年分析!H$47,"▲","-")),2)</f>
        <v>19.78</v>
      </c>
      <c r="E20" s="156">
        <f>ROUND(VALUE(SUBSTITUTE(実質収支比率等に係る経年分析!I$47,"▲","-")),2)</f>
        <v>15.62</v>
      </c>
      <c r="F20" s="156">
        <f>ROUND(VALUE(SUBSTITUTE(実質収支比率等に係る経年分析!J$47,"▲","-")),2)</f>
        <v>16.75</v>
      </c>
    </row>
    <row r="21" spans="1:11" x14ac:dyDescent="0.2">
      <c r="A21" s="156" t="s">
        <v>54</v>
      </c>
      <c r="B21" s="156">
        <f>IF(ISNUMBER(VALUE(SUBSTITUTE(実質収支比率等に係る経年分析!F$49,"▲","-"))),ROUND(VALUE(SUBSTITUTE(実質収支比率等に係る経年分析!F$49,"▲","-")),2),NA())</f>
        <v>4.8</v>
      </c>
      <c r="C21" s="156">
        <f>IF(ISNUMBER(VALUE(SUBSTITUTE(実質収支比率等に係る経年分析!G$49,"▲","-"))),ROUND(VALUE(SUBSTITUTE(実質収支比率等に係る経年分析!G$49,"▲","-")),2),NA())</f>
        <v>7</v>
      </c>
      <c r="D21" s="156">
        <f>IF(ISNUMBER(VALUE(SUBSTITUTE(実質収支比率等に係る経年分析!H$49,"▲","-"))),ROUND(VALUE(SUBSTITUTE(実質収支比率等に係る経年分析!H$49,"▲","-")),2),NA())</f>
        <v>5.15</v>
      </c>
      <c r="E21" s="156">
        <f>IF(ISNUMBER(VALUE(SUBSTITUTE(実質収支比率等に係る経年分析!I$49,"▲","-"))),ROUND(VALUE(SUBSTITUTE(実質収支比率等に係る経年分析!I$49,"▲","-")),2),NA())</f>
        <v>-2.82</v>
      </c>
      <c r="F21" s="156">
        <f>IF(ISNUMBER(VALUE(SUBSTITUTE(実質収支比率等に係る経年分析!J$49,"▲","-"))),ROUND(VALUE(SUBSTITUTE(実質収支比率等に係る経年分析!J$49,"▲","-")),2),NA())</f>
        <v>-1.31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0.14000000000000001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介護サービス特別会計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0.55000000000000004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2">
      <c r="A32" s="157" t="str">
        <f>IF(連結実質赤字比率に係る赤字・黒字の構成分析!C$38="",NA(),連結実質赤字比率に係る赤字・黒字の構成分析!C$38)</f>
        <v>大月短期大学特別会計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0.18</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1.81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0.69</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4.7300000000000004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6.28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1274</v>
      </c>
      <c r="E42" s="158"/>
      <c r="F42" s="158"/>
      <c r="G42" s="158">
        <f>'実質公債費比率（分子）の構造'!L$52</f>
        <v>1261</v>
      </c>
      <c r="H42" s="158"/>
      <c r="I42" s="158"/>
      <c r="J42" s="158">
        <f>'実質公債費比率（分子）の構造'!M$52</f>
        <v>1194</v>
      </c>
      <c r="K42" s="158"/>
      <c r="L42" s="158"/>
      <c r="M42" s="158">
        <f>'実質公債費比率（分子）の構造'!N$52</f>
        <v>1192</v>
      </c>
      <c r="N42" s="158"/>
      <c r="O42" s="158"/>
      <c r="P42" s="158">
        <f>'実質公債費比率（分子）の構造'!O$52</f>
        <v>1189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f>'実質公債費比率（分子）の構造'!O$50</f>
        <v>30</v>
      </c>
      <c r="O44" s="158"/>
      <c r="P44" s="158"/>
    </row>
    <row r="45" spans="1:16" x14ac:dyDescent="0.2">
      <c r="A45" s="158" t="s">
        <v>63</v>
      </c>
      <c r="B45" s="158">
        <f>'実質公債費比率（分子）の構造'!K$49</f>
        <v>223</v>
      </c>
      <c r="C45" s="158"/>
      <c r="D45" s="158"/>
      <c r="E45" s="158">
        <f>'実質公債費比率（分子）の構造'!L$49</f>
        <v>215</v>
      </c>
      <c r="F45" s="158"/>
      <c r="G45" s="158"/>
      <c r="H45" s="158">
        <f>'実質公債費比率（分子）の構造'!M$49</f>
        <v>206</v>
      </c>
      <c r="I45" s="158"/>
      <c r="J45" s="158"/>
      <c r="K45" s="158">
        <f>'実質公債費比率（分子）の構造'!N$49</f>
        <v>227</v>
      </c>
      <c r="L45" s="158"/>
      <c r="M45" s="158"/>
      <c r="N45" s="158">
        <f>'実質公債費比率（分子）の構造'!O$49</f>
        <v>150</v>
      </c>
      <c r="O45" s="158"/>
      <c r="P45" s="158"/>
    </row>
    <row r="46" spans="1:16" x14ac:dyDescent="0.2">
      <c r="A46" s="158" t="s">
        <v>64</v>
      </c>
      <c r="B46" s="158">
        <f>'実質公債費比率（分子）の構造'!K$48</f>
        <v>308</v>
      </c>
      <c r="C46" s="158"/>
      <c r="D46" s="158"/>
      <c r="E46" s="158">
        <f>'実質公債費比率（分子）の構造'!L$48</f>
        <v>329</v>
      </c>
      <c r="F46" s="158"/>
      <c r="G46" s="158"/>
      <c r="H46" s="158">
        <f>'実質公債費比率（分子）の構造'!M$48</f>
        <v>321</v>
      </c>
      <c r="I46" s="158"/>
      <c r="J46" s="158"/>
      <c r="K46" s="158">
        <f>'実質公債費比率（分子）の構造'!N$48</f>
        <v>333</v>
      </c>
      <c r="L46" s="158"/>
      <c r="M46" s="158"/>
      <c r="N46" s="158">
        <f>'実質公債費比率（分子）の構造'!O$48</f>
        <v>311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1735</v>
      </c>
      <c r="C49" s="158"/>
      <c r="D49" s="158"/>
      <c r="E49" s="158">
        <f>'実質公債費比率（分子）の構造'!L$45</f>
        <v>1690</v>
      </c>
      <c r="F49" s="158"/>
      <c r="G49" s="158"/>
      <c r="H49" s="158">
        <f>'実質公債費比率（分子）の構造'!M$45</f>
        <v>1675</v>
      </c>
      <c r="I49" s="158"/>
      <c r="J49" s="158"/>
      <c r="K49" s="158">
        <f>'実質公債費比率（分子）の構造'!N$45</f>
        <v>1700</v>
      </c>
      <c r="L49" s="158"/>
      <c r="M49" s="158"/>
      <c r="N49" s="158">
        <f>'実質公債費比率（分子）の構造'!O$45</f>
        <v>1682</v>
      </c>
      <c r="O49" s="158"/>
      <c r="P49" s="158"/>
    </row>
    <row r="50" spans="1:16" x14ac:dyDescent="0.2">
      <c r="A50" s="158" t="s">
        <v>67</v>
      </c>
      <c r="B50" s="158" t="e">
        <f>NA()</f>
        <v>#N/A</v>
      </c>
      <c r="C50" s="158">
        <f>IF(ISNUMBER('実質公債費比率（分子）の構造'!K$53),'実質公債費比率（分子）の構造'!K$53,NA())</f>
        <v>992</v>
      </c>
      <c r="D50" s="158" t="e">
        <f>NA()</f>
        <v>#N/A</v>
      </c>
      <c r="E50" s="158" t="e">
        <f>NA()</f>
        <v>#N/A</v>
      </c>
      <c r="F50" s="158">
        <f>IF(ISNUMBER('実質公債費比率（分子）の構造'!L$53),'実質公債費比率（分子）の構造'!L$53,NA())</f>
        <v>973</v>
      </c>
      <c r="G50" s="158" t="e">
        <f>NA()</f>
        <v>#N/A</v>
      </c>
      <c r="H50" s="158" t="e">
        <f>NA()</f>
        <v>#N/A</v>
      </c>
      <c r="I50" s="158">
        <f>IF(ISNUMBER('実質公債費比率（分子）の構造'!M$53),'実質公債費比率（分子）の構造'!M$53,NA())</f>
        <v>1008</v>
      </c>
      <c r="J50" s="158" t="e">
        <f>NA()</f>
        <v>#N/A</v>
      </c>
      <c r="K50" s="158" t="e">
        <f>NA()</f>
        <v>#N/A</v>
      </c>
      <c r="L50" s="158">
        <f>IF(ISNUMBER('実質公債費比率（分子）の構造'!N$53),'実質公債費比率（分子）の構造'!N$53,NA())</f>
        <v>1068</v>
      </c>
      <c r="M50" s="158" t="e">
        <f>NA()</f>
        <v>#N/A</v>
      </c>
      <c r="N50" s="158" t="e">
        <f>NA()</f>
        <v>#N/A</v>
      </c>
      <c r="O50" s="158">
        <f>IF(ISNUMBER('実質公債費比率（分子）の構造'!O$53),'実質公債費比率（分子）の構造'!O$53,NA())</f>
        <v>984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13375</v>
      </c>
      <c r="E56" s="157"/>
      <c r="F56" s="157"/>
      <c r="G56" s="157">
        <f>'将来負担比率（分子）の構造'!J$52</f>
        <v>12804</v>
      </c>
      <c r="H56" s="157"/>
      <c r="I56" s="157"/>
      <c r="J56" s="157">
        <f>'将来負担比率（分子）の構造'!K$52</f>
        <v>12109</v>
      </c>
      <c r="K56" s="157"/>
      <c r="L56" s="157"/>
      <c r="M56" s="157">
        <f>'将来負担比率（分子）の構造'!L$52</f>
        <v>11322</v>
      </c>
      <c r="N56" s="157"/>
      <c r="O56" s="157"/>
      <c r="P56" s="157">
        <f>'将来負担比率（分子）の構造'!M$52</f>
        <v>10459</v>
      </c>
    </row>
    <row r="57" spans="1:16" x14ac:dyDescent="0.2">
      <c r="A57" s="157" t="s">
        <v>42</v>
      </c>
      <c r="B57" s="157"/>
      <c r="C57" s="157"/>
      <c r="D57" s="157">
        <f>'将来負担比率（分子）の構造'!I$51</f>
        <v>660</v>
      </c>
      <c r="E57" s="157"/>
      <c r="F57" s="157"/>
      <c r="G57" s="157">
        <f>'将来負担比率（分子）の構造'!J$51</f>
        <v>626</v>
      </c>
      <c r="H57" s="157"/>
      <c r="I57" s="157"/>
      <c r="J57" s="157">
        <f>'将来負担比率（分子）の構造'!K$51</f>
        <v>653</v>
      </c>
      <c r="K57" s="157"/>
      <c r="L57" s="157"/>
      <c r="M57" s="157">
        <f>'将来負担比率（分子）の構造'!L$51</f>
        <v>1663</v>
      </c>
      <c r="N57" s="157"/>
      <c r="O57" s="157"/>
      <c r="P57" s="157">
        <f>'将来負担比率（分子）の構造'!M$51</f>
        <v>1527</v>
      </c>
    </row>
    <row r="58" spans="1:16" x14ac:dyDescent="0.2">
      <c r="A58" s="157" t="s">
        <v>41</v>
      </c>
      <c r="B58" s="157"/>
      <c r="C58" s="157"/>
      <c r="D58" s="157">
        <f>'将来負担比率（分子）の構造'!I$50</f>
        <v>4110</v>
      </c>
      <c r="E58" s="157"/>
      <c r="F58" s="157"/>
      <c r="G58" s="157">
        <f>'将来負担比率（分子）の構造'!J$50</f>
        <v>5039</v>
      </c>
      <c r="H58" s="157"/>
      <c r="I58" s="157"/>
      <c r="J58" s="157">
        <f>'将来負担比率（分子）の構造'!K$50</f>
        <v>5431</v>
      </c>
      <c r="K58" s="157"/>
      <c r="L58" s="157"/>
      <c r="M58" s="157">
        <f>'将来負担比率（分子）の構造'!L$50</f>
        <v>5716</v>
      </c>
      <c r="N58" s="157"/>
      <c r="O58" s="157"/>
      <c r="P58" s="157">
        <f>'将来負担比率（分子）の構造'!M$50</f>
        <v>5975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2100</v>
      </c>
      <c r="C62" s="157"/>
      <c r="D62" s="157"/>
      <c r="E62" s="157">
        <f>'将来負担比率（分子）の構造'!J$45</f>
        <v>2075</v>
      </c>
      <c r="F62" s="157"/>
      <c r="G62" s="157"/>
      <c r="H62" s="157">
        <f>'将来負担比率（分子）の構造'!K$45</f>
        <v>2098</v>
      </c>
      <c r="I62" s="157"/>
      <c r="J62" s="157"/>
      <c r="K62" s="157">
        <f>'将来負担比率（分子）の構造'!L$45</f>
        <v>2042</v>
      </c>
      <c r="L62" s="157"/>
      <c r="M62" s="157"/>
      <c r="N62" s="157">
        <f>'将来負担比率（分子）の構造'!M$45</f>
        <v>2065</v>
      </c>
      <c r="O62" s="157"/>
      <c r="P62" s="157"/>
    </row>
    <row r="63" spans="1:16" x14ac:dyDescent="0.2">
      <c r="A63" s="157" t="s">
        <v>34</v>
      </c>
      <c r="B63" s="157">
        <f>'将来負担比率（分子）の構造'!I$44</f>
        <v>2188</v>
      </c>
      <c r="C63" s="157"/>
      <c r="D63" s="157"/>
      <c r="E63" s="157">
        <f>'将来負担比率（分子）の構造'!J$44</f>
        <v>2184</v>
      </c>
      <c r="F63" s="157"/>
      <c r="G63" s="157"/>
      <c r="H63" s="157">
        <f>'将来負担比率（分子）の構造'!K$44</f>
        <v>2173</v>
      </c>
      <c r="I63" s="157"/>
      <c r="J63" s="157"/>
      <c r="K63" s="157">
        <f>'将来負担比率（分子）の構造'!L$44</f>
        <v>2018</v>
      </c>
      <c r="L63" s="157"/>
      <c r="M63" s="157"/>
      <c r="N63" s="157">
        <f>'将来負担比率（分子）の構造'!M$44</f>
        <v>1744</v>
      </c>
      <c r="O63" s="157"/>
      <c r="P63" s="157"/>
    </row>
    <row r="64" spans="1:16" x14ac:dyDescent="0.2">
      <c r="A64" s="157" t="s">
        <v>33</v>
      </c>
      <c r="B64" s="157">
        <f>'将来負担比率（分子）の構造'!I$43</f>
        <v>3353</v>
      </c>
      <c r="C64" s="157"/>
      <c r="D64" s="157"/>
      <c r="E64" s="157">
        <f>'将来負担比率（分子）の構造'!J$43</f>
        <v>3567</v>
      </c>
      <c r="F64" s="157"/>
      <c r="G64" s="157"/>
      <c r="H64" s="157">
        <f>'将来負担比率（分子）の構造'!K$43</f>
        <v>3476</v>
      </c>
      <c r="I64" s="157"/>
      <c r="J64" s="157"/>
      <c r="K64" s="157">
        <f>'将来負担比率（分子）の構造'!L$43</f>
        <v>3384</v>
      </c>
      <c r="L64" s="157"/>
      <c r="M64" s="157"/>
      <c r="N64" s="157">
        <f>'将来負担比率（分子）の構造'!M$43</f>
        <v>3426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f>'将来負担比率（分子）の構造'!L$42</f>
        <v>1016</v>
      </c>
      <c r="L65" s="157"/>
      <c r="M65" s="157"/>
      <c r="N65" s="157">
        <f>'将来負担比率（分子）の構造'!M$42</f>
        <v>869</v>
      </c>
      <c r="O65" s="157"/>
      <c r="P65" s="157"/>
    </row>
    <row r="66" spans="1:16" x14ac:dyDescent="0.2">
      <c r="A66" s="157" t="s">
        <v>31</v>
      </c>
      <c r="B66" s="157">
        <f>'将来負担比率（分子）の構造'!I$41</f>
        <v>17600</v>
      </c>
      <c r="C66" s="157"/>
      <c r="D66" s="157"/>
      <c r="E66" s="157">
        <f>'将来負担比率（分子）の構造'!J$41</f>
        <v>16873</v>
      </c>
      <c r="F66" s="157"/>
      <c r="G66" s="157"/>
      <c r="H66" s="157">
        <f>'将来負担比率（分子）の構造'!K$41</f>
        <v>16205</v>
      </c>
      <c r="I66" s="157"/>
      <c r="J66" s="157"/>
      <c r="K66" s="157">
        <f>'将来負担比率（分子）の構造'!L$41</f>
        <v>15135</v>
      </c>
      <c r="L66" s="157"/>
      <c r="M66" s="157"/>
      <c r="N66" s="157">
        <f>'将来負担比率（分子）の構造'!M$41</f>
        <v>13995</v>
      </c>
      <c r="O66" s="157"/>
      <c r="P66" s="157"/>
    </row>
    <row r="67" spans="1:16" x14ac:dyDescent="0.2">
      <c r="A67" s="157" t="s">
        <v>71</v>
      </c>
      <c r="B67" s="157" t="e">
        <f>NA()</f>
        <v>#N/A</v>
      </c>
      <c r="C67" s="157">
        <f>IF(ISNUMBER('将来負担比率（分子）の構造'!I$53), IF('将来負担比率（分子）の構造'!I$53 &lt; 0, 0, '将来負担比率（分子）の構造'!I$53), NA())</f>
        <v>7096</v>
      </c>
      <c r="D67" s="157" t="e">
        <f>NA()</f>
        <v>#N/A</v>
      </c>
      <c r="E67" s="157" t="e">
        <f>NA()</f>
        <v>#N/A</v>
      </c>
      <c r="F67" s="157">
        <f>IF(ISNUMBER('将来負担比率（分子）の構造'!J$53), IF('将来負担比率（分子）の構造'!J$53 &lt; 0, 0, '将来負担比率（分子）の構造'!J$53), NA())</f>
        <v>6230</v>
      </c>
      <c r="G67" s="157" t="e">
        <f>NA()</f>
        <v>#N/A</v>
      </c>
      <c r="H67" s="157" t="e">
        <f>NA()</f>
        <v>#N/A</v>
      </c>
      <c r="I67" s="157">
        <f>IF(ISNUMBER('将来負担比率（分子）の構造'!K$53), IF('将来負担比率（分子）の構造'!K$53 &lt; 0, 0, '将来負担比率（分子）の構造'!K$53), NA())</f>
        <v>5759</v>
      </c>
      <c r="J67" s="157" t="e">
        <f>NA()</f>
        <v>#N/A</v>
      </c>
      <c r="K67" s="157" t="e">
        <f>NA()</f>
        <v>#N/A</v>
      </c>
      <c r="L67" s="157">
        <f>IF(ISNUMBER('将来負担比率（分子）の構造'!L$53), IF('将来負担比率（分子）の構造'!L$53 &lt; 0, 0, '将来負担比率（分子）の構造'!L$53), NA())</f>
        <v>4895</v>
      </c>
      <c r="M67" s="157" t="e">
        <f>NA()</f>
        <v>#N/A</v>
      </c>
      <c r="N67" s="157" t="e">
        <f>NA()</f>
        <v>#N/A</v>
      </c>
      <c r="O67" s="157">
        <f>IF(ISNUMBER('将来負担比率（分子）の構造'!M$53), IF('将来負担比率（分子）の構造'!M$53 &lt; 0, 0, '将来負担比率（分子）の構造'!M$53), NA())</f>
        <v>4137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1558</v>
      </c>
      <c r="C72" s="161">
        <f>基金残高に係る経年分析!G55</f>
        <v>1228</v>
      </c>
      <c r="D72" s="161">
        <f>基金残高に係る経年分析!H55</f>
        <v>1329</v>
      </c>
    </row>
    <row r="73" spans="1:16" x14ac:dyDescent="0.2">
      <c r="A73" s="160" t="s">
        <v>74</v>
      </c>
      <c r="B73" s="161">
        <f>基金残高に係る経年分析!F56</f>
        <v>273</v>
      </c>
      <c r="C73" s="161">
        <f>基金残高に係る経年分析!G56</f>
        <v>328</v>
      </c>
      <c r="D73" s="161">
        <f>基金残高に係る経年分析!H56</f>
        <v>400</v>
      </c>
    </row>
    <row r="74" spans="1:16" x14ac:dyDescent="0.2">
      <c r="A74" s="160" t="s">
        <v>75</v>
      </c>
      <c r="B74" s="161">
        <f>基金残高に係る経年分析!F57</f>
        <v>2796</v>
      </c>
      <c r="C74" s="161">
        <f>基金残高に係る経年分析!G57</f>
        <v>3288</v>
      </c>
      <c r="D74" s="161">
        <f>基金残高に係る経年分析!H57</f>
        <v>3492</v>
      </c>
    </row>
  </sheetData>
  <sheetProtection algorithmName="SHA-512" hashValue="nRL0k8pwzrr836vFpGSd6XRKOi3E7NEO0DugDuSOUqKJtjQCpDqsCDwccrKv95/Sa4CY9uNevNbyQBZZUCyqOQ==" saltValue="ZZQcCMQKkTJ/qzt++m78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4185094</v>
      </c>
      <c r="S5" s="600"/>
      <c r="T5" s="600"/>
      <c r="U5" s="600"/>
      <c r="V5" s="600"/>
      <c r="W5" s="600"/>
      <c r="X5" s="600"/>
      <c r="Y5" s="601"/>
      <c r="Z5" s="602">
        <v>28.1</v>
      </c>
      <c r="AA5" s="602"/>
      <c r="AB5" s="602"/>
      <c r="AC5" s="602"/>
      <c r="AD5" s="603">
        <v>4185094</v>
      </c>
      <c r="AE5" s="603"/>
      <c r="AF5" s="603"/>
      <c r="AG5" s="603"/>
      <c r="AH5" s="603"/>
      <c r="AI5" s="603"/>
      <c r="AJ5" s="603"/>
      <c r="AK5" s="603"/>
      <c r="AL5" s="604">
        <v>52.3</v>
      </c>
      <c r="AM5" s="605"/>
      <c r="AN5" s="605"/>
      <c r="AO5" s="606"/>
      <c r="AP5" s="596" t="s">
        <v>216</v>
      </c>
      <c r="AQ5" s="597"/>
      <c r="AR5" s="597"/>
      <c r="AS5" s="597"/>
      <c r="AT5" s="597"/>
      <c r="AU5" s="597"/>
      <c r="AV5" s="597"/>
      <c r="AW5" s="597"/>
      <c r="AX5" s="597"/>
      <c r="AY5" s="597"/>
      <c r="AZ5" s="597"/>
      <c r="BA5" s="597"/>
      <c r="BB5" s="597"/>
      <c r="BC5" s="597"/>
      <c r="BD5" s="597"/>
      <c r="BE5" s="597"/>
      <c r="BF5" s="598"/>
      <c r="BG5" s="610">
        <v>4184723</v>
      </c>
      <c r="BH5" s="611"/>
      <c r="BI5" s="611"/>
      <c r="BJ5" s="611"/>
      <c r="BK5" s="611"/>
      <c r="BL5" s="611"/>
      <c r="BM5" s="611"/>
      <c r="BN5" s="612"/>
      <c r="BO5" s="613">
        <v>100</v>
      </c>
      <c r="BP5" s="613"/>
      <c r="BQ5" s="613"/>
      <c r="BR5" s="613"/>
      <c r="BS5" s="614">
        <v>13361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124068</v>
      </c>
      <c r="S6" s="611"/>
      <c r="T6" s="611"/>
      <c r="U6" s="611"/>
      <c r="V6" s="611"/>
      <c r="W6" s="611"/>
      <c r="X6" s="611"/>
      <c r="Y6" s="612"/>
      <c r="Z6" s="613">
        <v>0.8</v>
      </c>
      <c r="AA6" s="613"/>
      <c r="AB6" s="613"/>
      <c r="AC6" s="613"/>
      <c r="AD6" s="614">
        <v>124068</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4184723</v>
      </c>
      <c r="BH6" s="611"/>
      <c r="BI6" s="611"/>
      <c r="BJ6" s="611"/>
      <c r="BK6" s="611"/>
      <c r="BL6" s="611"/>
      <c r="BM6" s="611"/>
      <c r="BN6" s="612"/>
      <c r="BO6" s="613">
        <v>100</v>
      </c>
      <c r="BP6" s="613"/>
      <c r="BQ6" s="613"/>
      <c r="BR6" s="613"/>
      <c r="BS6" s="614">
        <v>13361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126798</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126798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1202</v>
      </c>
      <c r="S7" s="611"/>
      <c r="T7" s="611"/>
      <c r="U7" s="611"/>
      <c r="V7" s="611"/>
      <c r="W7" s="611"/>
      <c r="X7" s="611"/>
      <c r="Y7" s="612"/>
      <c r="Z7" s="613">
        <v>0</v>
      </c>
      <c r="AA7" s="613"/>
      <c r="AB7" s="613"/>
      <c r="AC7" s="613"/>
      <c r="AD7" s="614">
        <v>1202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1139301</v>
      </c>
      <c r="BH7" s="611"/>
      <c r="BI7" s="611"/>
      <c r="BJ7" s="611"/>
      <c r="BK7" s="611"/>
      <c r="BL7" s="611"/>
      <c r="BM7" s="611"/>
      <c r="BN7" s="612"/>
      <c r="BO7" s="613">
        <v>27.2</v>
      </c>
      <c r="BP7" s="613"/>
      <c r="BQ7" s="613"/>
      <c r="BR7" s="613"/>
      <c r="BS7" s="614">
        <v>13361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3541085</v>
      </c>
      <c r="CS7" s="611"/>
      <c r="CT7" s="611"/>
      <c r="CU7" s="611"/>
      <c r="CV7" s="611"/>
      <c r="CW7" s="611"/>
      <c r="CX7" s="611"/>
      <c r="CY7" s="612"/>
      <c r="CZ7" s="613">
        <v>24.8</v>
      </c>
      <c r="DA7" s="613"/>
      <c r="DB7" s="613"/>
      <c r="DC7" s="613"/>
      <c r="DD7" s="619">
        <v>42582</v>
      </c>
      <c r="DE7" s="611"/>
      <c r="DF7" s="611"/>
      <c r="DG7" s="611"/>
      <c r="DH7" s="611"/>
      <c r="DI7" s="611"/>
      <c r="DJ7" s="611"/>
      <c r="DK7" s="611"/>
      <c r="DL7" s="611"/>
      <c r="DM7" s="611"/>
      <c r="DN7" s="611"/>
      <c r="DO7" s="611"/>
      <c r="DP7" s="612"/>
      <c r="DQ7" s="619">
        <v>2234362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21663</v>
      </c>
      <c r="S8" s="611"/>
      <c r="T8" s="611"/>
      <c r="U8" s="611"/>
      <c r="V8" s="611"/>
      <c r="W8" s="611"/>
      <c r="X8" s="611"/>
      <c r="Y8" s="612"/>
      <c r="Z8" s="613">
        <v>0.1</v>
      </c>
      <c r="AA8" s="613"/>
      <c r="AB8" s="613"/>
      <c r="AC8" s="613"/>
      <c r="AD8" s="614">
        <v>21663</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34454</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3913878</v>
      </c>
      <c r="CS8" s="611"/>
      <c r="CT8" s="611"/>
      <c r="CU8" s="611"/>
      <c r="CV8" s="611"/>
      <c r="CW8" s="611"/>
      <c r="CX8" s="611"/>
      <c r="CY8" s="612"/>
      <c r="CZ8" s="613">
        <v>27.4</v>
      </c>
      <c r="DA8" s="613"/>
      <c r="DB8" s="613"/>
      <c r="DC8" s="613"/>
      <c r="DD8" s="619">
        <v>22929</v>
      </c>
      <c r="DE8" s="611"/>
      <c r="DF8" s="611"/>
      <c r="DG8" s="611"/>
      <c r="DH8" s="611"/>
      <c r="DI8" s="611"/>
      <c r="DJ8" s="611"/>
      <c r="DK8" s="611"/>
      <c r="DL8" s="611"/>
      <c r="DM8" s="611"/>
      <c r="DN8" s="611"/>
      <c r="DO8" s="611"/>
      <c r="DP8" s="612"/>
      <c r="DQ8" s="619">
        <v>2210408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29907</v>
      </c>
      <c r="S9" s="611"/>
      <c r="T9" s="611"/>
      <c r="U9" s="611"/>
      <c r="V9" s="611"/>
      <c r="W9" s="611"/>
      <c r="X9" s="611"/>
      <c r="Y9" s="612"/>
      <c r="Z9" s="613">
        <v>0.2</v>
      </c>
      <c r="AA9" s="613"/>
      <c r="AB9" s="613"/>
      <c r="AC9" s="613"/>
      <c r="AD9" s="614">
        <v>29907</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922655</v>
      </c>
      <c r="BH9" s="611"/>
      <c r="BI9" s="611"/>
      <c r="BJ9" s="611"/>
      <c r="BK9" s="611"/>
      <c r="BL9" s="611"/>
      <c r="BM9" s="611"/>
      <c r="BN9" s="612"/>
      <c r="BO9" s="613">
        <v>22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1620932</v>
      </c>
      <c r="CS9" s="611"/>
      <c r="CT9" s="611"/>
      <c r="CU9" s="611"/>
      <c r="CV9" s="611"/>
      <c r="CW9" s="611"/>
      <c r="CX9" s="611"/>
      <c r="CY9" s="612"/>
      <c r="CZ9" s="613">
        <v>11.3</v>
      </c>
      <c r="DA9" s="613"/>
      <c r="DB9" s="613"/>
      <c r="DC9" s="613"/>
      <c r="DD9" s="619">
        <v>5210</v>
      </c>
      <c r="DE9" s="611"/>
      <c r="DF9" s="611"/>
      <c r="DG9" s="611"/>
      <c r="DH9" s="611"/>
      <c r="DI9" s="611"/>
      <c r="DJ9" s="611"/>
      <c r="DK9" s="611"/>
      <c r="DL9" s="611"/>
      <c r="DM9" s="611"/>
      <c r="DN9" s="611"/>
      <c r="DO9" s="611"/>
      <c r="DP9" s="612"/>
      <c r="DQ9" s="619">
        <v>1419826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68237</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15600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5200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584696</v>
      </c>
      <c r="S11" s="611"/>
      <c r="T11" s="611"/>
      <c r="U11" s="611"/>
      <c r="V11" s="611"/>
      <c r="W11" s="611"/>
      <c r="X11" s="611"/>
      <c r="Y11" s="612"/>
      <c r="Z11" s="615">
        <v>3.9</v>
      </c>
      <c r="AA11" s="616"/>
      <c r="AB11" s="616"/>
      <c r="AC11" s="622"/>
      <c r="AD11" s="619">
        <v>584696</v>
      </c>
      <c r="AE11" s="611"/>
      <c r="AF11" s="611"/>
      <c r="AG11" s="611"/>
      <c r="AH11" s="611"/>
      <c r="AI11" s="611"/>
      <c r="AJ11" s="611"/>
      <c r="AK11" s="612"/>
      <c r="AL11" s="615">
        <v>7.3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113955</v>
      </c>
      <c r="BH11" s="611"/>
      <c r="BI11" s="611"/>
      <c r="BJ11" s="611"/>
      <c r="BK11" s="611"/>
      <c r="BL11" s="611"/>
      <c r="BM11" s="611"/>
      <c r="BN11" s="612"/>
      <c r="BO11" s="613">
        <v>2.7</v>
      </c>
      <c r="BP11" s="613"/>
      <c r="BQ11" s="613"/>
      <c r="BR11" s="613"/>
      <c r="BS11" s="614">
        <v>13361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276380</v>
      </c>
      <c r="CS11" s="611"/>
      <c r="CT11" s="611"/>
      <c r="CU11" s="611"/>
      <c r="CV11" s="611"/>
      <c r="CW11" s="611"/>
      <c r="CX11" s="611"/>
      <c r="CY11" s="612"/>
      <c r="CZ11" s="613">
        <v>1.9</v>
      </c>
      <c r="DA11" s="613"/>
      <c r="DB11" s="613"/>
      <c r="DC11" s="613"/>
      <c r="DD11" s="619">
        <v>83727</v>
      </c>
      <c r="DE11" s="611"/>
      <c r="DF11" s="611"/>
      <c r="DG11" s="611"/>
      <c r="DH11" s="611"/>
      <c r="DI11" s="611"/>
      <c r="DJ11" s="611"/>
      <c r="DK11" s="611"/>
      <c r="DL11" s="611"/>
      <c r="DM11" s="611"/>
      <c r="DN11" s="611"/>
      <c r="DO11" s="611"/>
      <c r="DP11" s="612"/>
      <c r="DQ11" s="619">
        <v>135727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32163</v>
      </c>
      <c r="S12" s="611"/>
      <c r="T12" s="611"/>
      <c r="U12" s="611"/>
      <c r="V12" s="611"/>
      <c r="W12" s="611"/>
      <c r="X12" s="611"/>
      <c r="Y12" s="612"/>
      <c r="Z12" s="613">
        <v>0.2</v>
      </c>
      <c r="AA12" s="613"/>
      <c r="AB12" s="613"/>
      <c r="AC12" s="613"/>
      <c r="AD12" s="614">
        <v>32163</v>
      </c>
      <c r="AE12" s="614"/>
      <c r="AF12" s="614"/>
      <c r="AG12" s="614"/>
      <c r="AH12" s="614"/>
      <c r="AI12" s="614"/>
      <c r="AJ12" s="614"/>
      <c r="AK12" s="614"/>
      <c r="AL12" s="615">
        <v>0.4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2816753</v>
      </c>
      <c r="BH12" s="611"/>
      <c r="BI12" s="611"/>
      <c r="BJ12" s="611"/>
      <c r="BK12" s="611"/>
      <c r="BL12" s="611"/>
      <c r="BM12" s="611"/>
      <c r="BN12" s="612"/>
      <c r="BO12" s="613">
        <v>67.3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76752</v>
      </c>
      <c r="CS12" s="611"/>
      <c r="CT12" s="611"/>
      <c r="CU12" s="611"/>
      <c r="CV12" s="611"/>
      <c r="CW12" s="611"/>
      <c r="CX12" s="611"/>
      <c r="CY12" s="612"/>
      <c r="CZ12" s="613">
        <v>0.5</v>
      </c>
      <c r="DA12" s="613"/>
      <c r="DB12" s="613"/>
      <c r="DC12" s="613"/>
      <c r="DD12" s="619">
        <v>473</v>
      </c>
      <c r="DE12" s="611"/>
      <c r="DF12" s="611"/>
      <c r="DG12" s="611"/>
      <c r="DH12" s="611"/>
      <c r="DI12" s="611"/>
      <c r="DJ12" s="611"/>
      <c r="DK12" s="611"/>
      <c r="DL12" s="611"/>
      <c r="DM12" s="611"/>
      <c r="DN12" s="611"/>
      <c r="DO12" s="611"/>
      <c r="DP12" s="612"/>
      <c r="DQ12" s="619">
        <v>63521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2809224</v>
      </c>
      <c r="BH13" s="611"/>
      <c r="BI13" s="611"/>
      <c r="BJ13" s="611"/>
      <c r="BK13" s="611"/>
      <c r="BL13" s="611"/>
      <c r="BM13" s="611"/>
      <c r="BN13" s="612"/>
      <c r="BO13" s="613">
        <v>67.099999999999994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1000631</v>
      </c>
      <c r="CS13" s="611"/>
      <c r="CT13" s="611"/>
      <c r="CU13" s="611"/>
      <c r="CV13" s="611"/>
      <c r="CW13" s="611"/>
      <c r="CX13" s="611"/>
      <c r="CY13" s="612"/>
      <c r="CZ13" s="613">
        <v>7</v>
      </c>
      <c r="DA13" s="613"/>
      <c r="DB13" s="613"/>
      <c r="DC13" s="613"/>
      <c r="DD13" s="619">
        <v>417348</v>
      </c>
      <c r="DE13" s="611"/>
      <c r="DF13" s="611"/>
      <c r="DG13" s="611"/>
      <c r="DH13" s="611"/>
      <c r="DI13" s="611"/>
      <c r="DJ13" s="611"/>
      <c r="DK13" s="611"/>
      <c r="DL13" s="611"/>
      <c r="DM13" s="611"/>
      <c r="DN13" s="611"/>
      <c r="DO13" s="611"/>
      <c r="DP13" s="612"/>
      <c r="DQ13" s="619">
        <v>569300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93664</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739776</v>
      </c>
      <c r="CS14" s="611"/>
      <c r="CT14" s="611"/>
      <c r="CU14" s="611"/>
      <c r="CV14" s="611"/>
      <c r="CW14" s="611"/>
      <c r="CX14" s="611"/>
      <c r="CY14" s="612"/>
      <c r="CZ14" s="613">
        <v>5.2</v>
      </c>
      <c r="DA14" s="613"/>
      <c r="DB14" s="613"/>
      <c r="DC14" s="613"/>
      <c r="DD14" s="619">
        <v>102824</v>
      </c>
      <c r="DE14" s="611"/>
      <c r="DF14" s="611"/>
      <c r="DG14" s="611"/>
      <c r="DH14" s="611"/>
      <c r="DI14" s="611"/>
      <c r="DJ14" s="611"/>
      <c r="DK14" s="611"/>
      <c r="DL14" s="611"/>
      <c r="DM14" s="611"/>
      <c r="DN14" s="611"/>
      <c r="DO14" s="611"/>
      <c r="DP14" s="612"/>
      <c r="DQ14" s="619">
        <v>496433</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13388</v>
      </c>
      <c r="S15" s="611"/>
      <c r="T15" s="611"/>
      <c r="U15" s="611"/>
      <c r="V15" s="611"/>
      <c r="W15" s="611"/>
      <c r="X15" s="611"/>
      <c r="Y15" s="612"/>
      <c r="Z15" s="613">
        <v>0.1</v>
      </c>
      <c r="AA15" s="613"/>
      <c r="AB15" s="613"/>
      <c r="AC15" s="613"/>
      <c r="AD15" s="614">
        <v>13388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135005</v>
      </c>
      <c r="BH15" s="611"/>
      <c r="BI15" s="611"/>
      <c r="BJ15" s="611"/>
      <c r="BK15" s="611"/>
      <c r="BL15" s="611"/>
      <c r="BM15" s="611"/>
      <c r="BN15" s="612"/>
      <c r="BO15" s="613">
        <v>3.2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1385233</v>
      </c>
      <c r="CS15" s="611"/>
      <c r="CT15" s="611"/>
      <c r="CU15" s="611"/>
      <c r="CV15" s="611"/>
      <c r="CW15" s="611"/>
      <c r="CX15" s="611"/>
      <c r="CY15" s="612"/>
      <c r="CZ15" s="613">
        <v>9.6999999999999993</v>
      </c>
      <c r="DA15" s="613"/>
      <c r="DB15" s="613"/>
      <c r="DC15" s="613"/>
      <c r="DD15" s="619">
        <v>16373</v>
      </c>
      <c r="DE15" s="611"/>
      <c r="DF15" s="611"/>
      <c r="DG15" s="611"/>
      <c r="DH15" s="611"/>
      <c r="DI15" s="611"/>
      <c r="DJ15" s="611"/>
      <c r="DK15" s="611"/>
      <c r="DL15" s="611"/>
      <c r="DM15" s="611"/>
      <c r="DN15" s="611"/>
      <c r="DO15" s="611"/>
      <c r="DP15" s="612"/>
      <c r="DQ15" s="619">
        <v>1004040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48758</v>
      </c>
      <c r="S16" s="611"/>
      <c r="T16" s="611"/>
      <c r="U16" s="611"/>
      <c r="V16" s="611"/>
      <c r="W16" s="611"/>
      <c r="X16" s="611"/>
      <c r="Y16" s="612"/>
      <c r="Z16" s="613">
        <v>0.3</v>
      </c>
      <c r="AA16" s="613"/>
      <c r="AB16" s="613"/>
      <c r="AC16" s="613"/>
      <c r="AD16" s="614">
        <v>48758</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103420</v>
      </c>
      <c r="S17" s="611"/>
      <c r="T17" s="611"/>
      <c r="U17" s="611"/>
      <c r="V17" s="611"/>
      <c r="W17" s="611"/>
      <c r="X17" s="611"/>
      <c r="Y17" s="612"/>
      <c r="Z17" s="613">
        <v>0.7</v>
      </c>
      <c r="AA17" s="613"/>
      <c r="AB17" s="613"/>
      <c r="AC17" s="613"/>
      <c r="AD17" s="614">
        <v>103420</v>
      </c>
      <c r="AE17" s="614"/>
      <c r="AF17" s="614"/>
      <c r="AG17" s="614"/>
      <c r="AH17" s="614"/>
      <c r="AI17" s="614"/>
      <c r="AJ17" s="614"/>
      <c r="AK17" s="614"/>
      <c r="AL17" s="615">
        <v>1.3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1598257</v>
      </c>
      <c r="CS17" s="611"/>
      <c r="CT17" s="611"/>
      <c r="CU17" s="611"/>
      <c r="CV17" s="611"/>
      <c r="CW17" s="611"/>
      <c r="CX17" s="611"/>
      <c r="CY17" s="612"/>
      <c r="CZ17" s="613">
        <v>11.2</v>
      </c>
      <c r="DA17" s="613"/>
      <c r="DB17" s="613"/>
      <c r="DC17" s="613"/>
      <c r="DD17" s="619" t="s">
        <v>122</v>
      </c>
      <c r="DE17" s="611"/>
      <c r="DF17" s="611"/>
      <c r="DG17" s="611"/>
      <c r="DH17" s="611"/>
      <c r="DI17" s="611"/>
      <c r="DJ17" s="611"/>
      <c r="DK17" s="611"/>
      <c r="DL17" s="611"/>
      <c r="DM17" s="611"/>
      <c r="DN17" s="611"/>
      <c r="DO17" s="611"/>
      <c r="DP17" s="612"/>
      <c r="DQ17" s="619">
        <v>1511066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9008</v>
      </c>
      <c r="S18" s="611"/>
      <c r="T18" s="611"/>
      <c r="U18" s="611"/>
      <c r="V18" s="611"/>
      <c r="W18" s="611"/>
      <c r="X18" s="611"/>
      <c r="Y18" s="612"/>
      <c r="Z18" s="613">
        <v>0.1</v>
      </c>
      <c r="AA18" s="613"/>
      <c r="AB18" s="613"/>
      <c r="AC18" s="613"/>
      <c r="AD18" s="614">
        <v>9008</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91364</v>
      </c>
      <c r="S19" s="611"/>
      <c r="T19" s="611"/>
      <c r="U19" s="611"/>
      <c r="V19" s="611"/>
      <c r="W19" s="611"/>
      <c r="X19" s="611"/>
      <c r="Y19" s="612"/>
      <c r="Z19" s="613">
        <v>0.6</v>
      </c>
      <c r="AA19" s="613"/>
      <c r="AB19" s="613"/>
      <c r="AC19" s="613"/>
      <c r="AD19" s="614">
        <v>91364</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371</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3048</v>
      </c>
      <c r="S20" s="611"/>
      <c r="T20" s="611"/>
      <c r="U20" s="611"/>
      <c r="V20" s="611"/>
      <c r="W20" s="611"/>
      <c r="X20" s="611"/>
      <c r="Y20" s="612"/>
      <c r="Z20" s="613">
        <v>0</v>
      </c>
      <c r="AA20" s="613"/>
      <c r="AB20" s="613"/>
      <c r="AC20" s="613"/>
      <c r="AD20" s="614">
        <v>3048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371</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14295322</v>
      </c>
      <c r="CS20" s="611"/>
      <c r="CT20" s="611"/>
      <c r="CU20" s="611"/>
      <c r="CV20" s="611"/>
      <c r="CW20" s="611"/>
      <c r="CX20" s="611"/>
      <c r="CY20" s="612"/>
      <c r="CZ20" s="613">
        <v>100</v>
      </c>
      <c r="DA20" s="613"/>
      <c r="DB20" s="613"/>
      <c r="DC20" s="613"/>
      <c r="DD20" s="619">
        <v>691466</v>
      </c>
      <c r="DE20" s="611"/>
      <c r="DF20" s="611"/>
      <c r="DG20" s="611"/>
      <c r="DH20" s="611"/>
      <c r="DI20" s="611"/>
      <c r="DJ20" s="611"/>
      <c r="DK20" s="611"/>
      <c r="DL20" s="611"/>
      <c r="DM20" s="611"/>
      <c r="DN20" s="611"/>
      <c r="DO20" s="611"/>
      <c r="DP20" s="612"/>
      <c r="DQ20" s="619">
        <v>9776681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3316255</v>
      </c>
      <c r="S21" s="611"/>
      <c r="T21" s="611"/>
      <c r="U21" s="611"/>
      <c r="V21" s="611"/>
      <c r="W21" s="611"/>
      <c r="X21" s="611"/>
      <c r="Y21" s="612"/>
      <c r="Z21" s="613">
        <v>22.3</v>
      </c>
      <c r="AA21" s="613"/>
      <c r="AB21" s="613"/>
      <c r="AC21" s="613"/>
      <c r="AD21" s="614">
        <v>2849845</v>
      </c>
      <c r="AE21" s="614"/>
      <c r="AF21" s="614"/>
      <c r="AG21" s="614"/>
      <c r="AH21" s="614"/>
      <c r="AI21" s="614"/>
      <c r="AJ21" s="614"/>
      <c r="AK21" s="614"/>
      <c r="AL21" s="615">
        <v>35.6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371</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2849845</v>
      </c>
      <c r="S22" s="611"/>
      <c r="T22" s="611"/>
      <c r="U22" s="611"/>
      <c r="V22" s="611"/>
      <c r="W22" s="611"/>
      <c r="X22" s="611"/>
      <c r="Y22" s="612"/>
      <c r="Z22" s="613">
        <v>19.100000000000001</v>
      </c>
      <c r="AA22" s="613"/>
      <c r="AB22" s="613"/>
      <c r="AC22" s="613"/>
      <c r="AD22" s="614">
        <v>2849845</v>
      </c>
      <c r="AE22" s="614"/>
      <c r="AF22" s="614"/>
      <c r="AG22" s="614"/>
      <c r="AH22" s="614"/>
      <c r="AI22" s="614"/>
      <c r="AJ22" s="614"/>
      <c r="AK22" s="614"/>
      <c r="AL22" s="615">
        <v>35.6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466410</v>
      </c>
      <c r="S23" s="611"/>
      <c r="T23" s="611"/>
      <c r="U23" s="611"/>
      <c r="V23" s="611"/>
      <c r="W23" s="611"/>
      <c r="X23" s="611"/>
      <c r="Y23" s="612"/>
      <c r="Z23" s="613">
        <v>3.1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6555043</v>
      </c>
      <c r="CS24" s="600"/>
      <c r="CT24" s="600"/>
      <c r="CU24" s="600"/>
      <c r="CV24" s="600"/>
      <c r="CW24" s="600"/>
      <c r="CX24" s="600"/>
      <c r="CY24" s="601"/>
      <c r="CZ24" s="604">
        <v>45.9</v>
      </c>
      <c r="DA24" s="605"/>
      <c r="DB24" s="605"/>
      <c r="DC24" s="621"/>
      <c r="DD24" s="640">
        <v>4703024</v>
      </c>
      <c r="DE24" s="600"/>
      <c r="DF24" s="600"/>
      <c r="DG24" s="600"/>
      <c r="DH24" s="600"/>
      <c r="DI24" s="600"/>
      <c r="DJ24" s="600"/>
      <c r="DK24" s="601"/>
      <c r="DL24" s="640">
        <v>4321447</v>
      </c>
      <c r="DM24" s="600"/>
      <c r="DN24" s="600"/>
      <c r="DO24" s="600"/>
      <c r="DP24" s="600"/>
      <c r="DQ24" s="600"/>
      <c r="DR24" s="600"/>
      <c r="DS24" s="600"/>
      <c r="DT24" s="600"/>
      <c r="DU24" s="600"/>
      <c r="DV24" s="601"/>
      <c r="DW24" s="604">
        <v>53.8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8460614</v>
      </c>
      <c r="S25" s="611"/>
      <c r="T25" s="611"/>
      <c r="U25" s="611"/>
      <c r="V25" s="611"/>
      <c r="W25" s="611"/>
      <c r="X25" s="611"/>
      <c r="Y25" s="612"/>
      <c r="Z25" s="613">
        <v>56.8</v>
      </c>
      <c r="AA25" s="613"/>
      <c r="AB25" s="613"/>
      <c r="AC25" s="613"/>
      <c r="AD25" s="614">
        <v>7994204</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2717979</v>
      </c>
      <c r="CS25" s="643"/>
      <c r="CT25" s="643"/>
      <c r="CU25" s="643"/>
      <c r="CV25" s="643"/>
      <c r="CW25" s="643"/>
      <c r="CX25" s="643"/>
      <c r="CY25" s="644"/>
      <c r="CZ25" s="615">
        <v>19</v>
      </c>
      <c r="DA25" s="641"/>
      <c r="DB25" s="641"/>
      <c r="DC25" s="645"/>
      <c r="DD25" s="619">
        <v>2350547</v>
      </c>
      <c r="DE25" s="643"/>
      <c r="DF25" s="643"/>
      <c r="DG25" s="643"/>
      <c r="DH25" s="643"/>
      <c r="DI25" s="643"/>
      <c r="DJ25" s="643"/>
      <c r="DK25" s="644"/>
      <c r="DL25" s="619">
        <v>2321855</v>
      </c>
      <c r="DM25" s="643"/>
      <c r="DN25" s="643"/>
      <c r="DO25" s="643"/>
      <c r="DP25" s="643"/>
      <c r="DQ25" s="643"/>
      <c r="DR25" s="643"/>
      <c r="DS25" s="643"/>
      <c r="DT25" s="643"/>
      <c r="DU25" s="643"/>
      <c r="DV25" s="644"/>
      <c r="DW25" s="615">
        <v>28.9</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1559</v>
      </c>
      <c r="S26" s="611"/>
      <c r="T26" s="611"/>
      <c r="U26" s="611"/>
      <c r="V26" s="611"/>
      <c r="W26" s="611"/>
      <c r="X26" s="611"/>
      <c r="Y26" s="612"/>
      <c r="Z26" s="613">
        <v>0</v>
      </c>
      <c r="AA26" s="613"/>
      <c r="AB26" s="613"/>
      <c r="AC26" s="613"/>
      <c r="AD26" s="614">
        <v>1559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1606793</v>
      </c>
      <c r="CS26" s="611"/>
      <c r="CT26" s="611"/>
      <c r="CU26" s="611"/>
      <c r="CV26" s="611"/>
      <c r="CW26" s="611"/>
      <c r="CX26" s="611"/>
      <c r="CY26" s="612"/>
      <c r="CZ26" s="615">
        <v>11.2</v>
      </c>
      <c r="DA26" s="641"/>
      <c r="DB26" s="641"/>
      <c r="DC26" s="645"/>
      <c r="DD26" s="619">
        <v>1296512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133110</v>
      </c>
      <c r="S27" s="611"/>
      <c r="T27" s="611"/>
      <c r="U27" s="611"/>
      <c r="V27" s="611"/>
      <c r="W27" s="611"/>
      <c r="X27" s="611"/>
      <c r="Y27" s="612"/>
      <c r="Z27" s="613">
        <v>0.9</v>
      </c>
      <c r="AA27" s="613"/>
      <c r="AB27" s="613"/>
      <c r="AC27" s="613"/>
      <c r="AD27" s="614">
        <v>1</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4185094</v>
      </c>
      <c r="BH27" s="611"/>
      <c r="BI27" s="611"/>
      <c r="BJ27" s="611"/>
      <c r="BK27" s="611"/>
      <c r="BL27" s="611"/>
      <c r="BM27" s="611"/>
      <c r="BN27" s="612"/>
      <c r="BO27" s="613">
        <v>100</v>
      </c>
      <c r="BP27" s="613"/>
      <c r="BQ27" s="613"/>
      <c r="BR27" s="613"/>
      <c r="BS27" s="614">
        <v>13361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2238807</v>
      </c>
      <c r="CS27" s="643"/>
      <c r="CT27" s="643"/>
      <c r="CU27" s="643"/>
      <c r="CV27" s="643"/>
      <c r="CW27" s="643"/>
      <c r="CX27" s="643"/>
      <c r="CY27" s="644"/>
      <c r="CZ27" s="615">
        <v>15.7</v>
      </c>
      <c r="DA27" s="641"/>
      <c r="DB27" s="641"/>
      <c r="DC27" s="645"/>
      <c r="DD27" s="619">
        <v>841411</v>
      </c>
      <c r="DE27" s="643"/>
      <c r="DF27" s="643"/>
      <c r="DG27" s="643"/>
      <c r="DH27" s="643"/>
      <c r="DI27" s="643"/>
      <c r="DJ27" s="643"/>
      <c r="DK27" s="644"/>
      <c r="DL27" s="619">
        <v>488526</v>
      </c>
      <c r="DM27" s="643"/>
      <c r="DN27" s="643"/>
      <c r="DO27" s="643"/>
      <c r="DP27" s="643"/>
      <c r="DQ27" s="643"/>
      <c r="DR27" s="643"/>
      <c r="DS27" s="643"/>
      <c r="DT27" s="643"/>
      <c r="DU27" s="643"/>
      <c r="DV27" s="644"/>
      <c r="DW27" s="615">
        <v>6.1</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304923</v>
      </c>
      <c r="S28" s="611"/>
      <c r="T28" s="611"/>
      <c r="U28" s="611"/>
      <c r="V28" s="611"/>
      <c r="W28" s="611"/>
      <c r="X28" s="611"/>
      <c r="Y28" s="612"/>
      <c r="Z28" s="613">
        <v>2</v>
      </c>
      <c r="AA28" s="613"/>
      <c r="AB28" s="613"/>
      <c r="AC28" s="613"/>
      <c r="AD28" s="614">
        <v>6329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1598257</v>
      </c>
      <c r="CS28" s="611"/>
      <c r="CT28" s="611"/>
      <c r="CU28" s="611"/>
      <c r="CV28" s="611"/>
      <c r="CW28" s="611"/>
      <c r="CX28" s="611"/>
      <c r="CY28" s="612"/>
      <c r="CZ28" s="615">
        <v>11.2</v>
      </c>
      <c r="DA28" s="641"/>
      <c r="DB28" s="641"/>
      <c r="DC28" s="645"/>
      <c r="DD28" s="619">
        <v>1511066</v>
      </c>
      <c r="DE28" s="611"/>
      <c r="DF28" s="611"/>
      <c r="DG28" s="611"/>
      <c r="DH28" s="611"/>
      <c r="DI28" s="611"/>
      <c r="DJ28" s="611"/>
      <c r="DK28" s="612"/>
      <c r="DL28" s="619">
        <v>1511066</v>
      </c>
      <c r="DM28" s="611"/>
      <c r="DN28" s="611"/>
      <c r="DO28" s="611"/>
      <c r="DP28" s="611"/>
      <c r="DQ28" s="611"/>
      <c r="DR28" s="611"/>
      <c r="DS28" s="611"/>
      <c r="DT28" s="611"/>
      <c r="DU28" s="611"/>
      <c r="DV28" s="612"/>
      <c r="DW28" s="615">
        <v>18.8</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15653</v>
      </c>
      <c r="S29" s="611"/>
      <c r="T29" s="611"/>
      <c r="U29" s="611"/>
      <c r="V29" s="611"/>
      <c r="W29" s="611"/>
      <c r="X29" s="611"/>
      <c r="Y29" s="612"/>
      <c r="Z29" s="613">
        <v>0.1</v>
      </c>
      <c r="AA29" s="613"/>
      <c r="AB29" s="613"/>
      <c r="AC29" s="613"/>
      <c r="AD29" s="614">
        <v>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1598257</v>
      </c>
      <c r="CS29" s="643"/>
      <c r="CT29" s="643"/>
      <c r="CU29" s="643"/>
      <c r="CV29" s="643"/>
      <c r="CW29" s="643"/>
      <c r="CX29" s="643"/>
      <c r="CY29" s="644"/>
      <c r="CZ29" s="615">
        <v>11.2</v>
      </c>
      <c r="DA29" s="641"/>
      <c r="DB29" s="641"/>
      <c r="DC29" s="645"/>
      <c r="DD29" s="619">
        <v>1511066</v>
      </c>
      <c r="DE29" s="643"/>
      <c r="DF29" s="643"/>
      <c r="DG29" s="643"/>
      <c r="DH29" s="643"/>
      <c r="DI29" s="643"/>
      <c r="DJ29" s="643"/>
      <c r="DK29" s="644"/>
      <c r="DL29" s="619">
        <v>1511066</v>
      </c>
      <c r="DM29" s="643"/>
      <c r="DN29" s="643"/>
      <c r="DO29" s="643"/>
      <c r="DP29" s="643"/>
      <c r="DQ29" s="643"/>
      <c r="DR29" s="643"/>
      <c r="DS29" s="643"/>
      <c r="DT29" s="643"/>
      <c r="DU29" s="643"/>
      <c r="DV29" s="644"/>
      <c r="DW29" s="615">
        <v>18.8</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1750097</v>
      </c>
      <c r="S30" s="611"/>
      <c r="T30" s="611"/>
      <c r="U30" s="611"/>
      <c r="V30" s="611"/>
      <c r="W30" s="611"/>
      <c r="X30" s="611"/>
      <c r="Y30" s="612"/>
      <c r="Z30" s="613">
        <v>11.8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1510216</v>
      </c>
      <c r="CS30" s="611"/>
      <c r="CT30" s="611"/>
      <c r="CU30" s="611"/>
      <c r="CV30" s="611"/>
      <c r="CW30" s="611"/>
      <c r="CX30" s="611"/>
      <c r="CY30" s="612"/>
      <c r="CZ30" s="615">
        <v>10.6</v>
      </c>
      <c r="DA30" s="641"/>
      <c r="DB30" s="641"/>
      <c r="DC30" s="645"/>
      <c r="DD30" s="619">
        <v>1424575</v>
      </c>
      <c r="DE30" s="611"/>
      <c r="DF30" s="611"/>
      <c r="DG30" s="611"/>
      <c r="DH30" s="611"/>
      <c r="DI30" s="611"/>
      <c r="DJ30" s="611"/>
      <c r="DK30" s="612"/>
      <c r="DL30" s="619">
        <v>1424575</v>
      </c>
      <c r="DM30" s="611"/>
      <c r="DN30" s="611"/>
      <c r="DO30" s="611"/>
      <c r="DP30" s="611"/>
      <c r="DQ30" s="611"/>
      <c r="DR30" s="611"/>
      <c r="DS30" s="611"/>
      <c r="DT30" s="611"/>
      <c r="DU30" s="611"/>
      <c r="DV30" s="612"/>
      <c r="DW30" s="615">
        <v>17.7</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98</v>
      </c>
      <c r="BN31" s="654"/>
      <c r="BO31" s="654"/>
      <c r="BP31" s="654"/>
      <c r="BQ31" s="655"/>
      <c r="BR31" s="666">
        <v>99.4</v>
      </c>
      <c r="BS31" s="654"/>
      <c r="BT31" s="654"/>
      <c r="BU31" s="654"/>
      <c r="BV31" s="654"/>
      <c r="BW31" s="654"/>
      <c r="BX31" s="605">
        <v>97.8</v>
      </c>
      <c r="BY31" s="654"/>
      <c r="BZ31" s="654"/>
      <c r="CA31" s="654"/>
      <c r="CB31" s="655"/>
      <c r="CD31" s="648"/>
      <c r="CE31" s="649"/>
      <c r="CF31" s="607" t="s">
        <v>300</v>
      </c>
      <c r="CG31" s="608"/>
      <c r="CH31" s="608"/>
      <c r="CI31" s="608"/>
      <c r="CJ31" s="608"/>
      <c r="CK31" s="608"/>
      <c r="CL31" s="608"/>
      <c r="CM31" s="608"/>
      <c r="CN31" s="608"/>
      <c r="CO31" s="608"/>
      <c r="CP31" s="608"/>
      <c r="CQ31" s="609"/>
      <c r="CR31" s="610">
        <v>88041</v>
      </c>
      <c r="CS31" s="643"/>
      <c r="CT31" s="643"/>
      <c r="CU31" s="643"/>
      <c r="CV31" s="643"/>
      <c r="CW31" s="643"/>
      <c r="CX31" s="643"/>
      <c r="CY31" s="644"/>
      <c r="CZ31" s="615">
        <v>0.6</v>
      </c>
      <c r="DA31" s="641"/>
      <c r="DB31" s="641"/>
      <c r="DC31" s="645"/>
      <c r="DD31" s="619">
        <v>86491</v>
      </c>
      <c r="DE31" s="643"/>
      <c r="DF31" s="643"/>
      <c r="DG31" s="643"/>
      <c r="DH31" s="643"/>
      <c r="DI31" s="643"/>
      <c r="DJ31" s="643"/>
      <c r="DK31" s="644"/>
      <c r="DL31" s="619">
        <v>86491</v>
      </c>
      <c r="DM31" s="643"/>
      <c r="DN31" s="643"/>
      <c r="DO31" s="643"/>
      <c r="DP31" s="643"/>
      <c r="DQ31" s="643"/>
      <c r="DR31" s="643"/>
      <c r="DS31" s="643"/>
      <c r="DT31" s="643"/>
      <c r="DU31" s="643"/>
      <c r="DV31" s="644"/>
      <c r="DW31" s="615">
        <v>1.1000000000000001</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670300</v>
      </c>
      <c r="S32" s="611"/>
      <c r="T32" s="611"/>
      <c r="U32" s="611"/>
      <c r="V32" s="611"/>
      <c r="W32" s="611"/>
      <c r="X32" s="611"/>
      <c r="Y32" s="612"/>
      <c r="Z32" s="613">
        <v>4.5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3"/>
      <c r="BI32" s="643"/>
      <c r="BJ32" s="643"/>
      <c r="BK32" s="643"/>
      <c r="BL32" s="643"/>
      <c r="BM32" s="616">
        <v>97.7</v>
      </c>
      <c r="BN32" s="643"/>
      <c r="BO32" s="643"/>
      <c r="BP32" s="643"/>
      <c r="BQ32" s="665"/>
      <c r="BR32" s="667">
        <v>99.2</v>
      </c>
      <c r="BS32" s="643"/>
      <c r="BT32" s="643"/>
      <c r="BU32" s="643"/>
      <c r="BV32" s="643"/>
      <c r="BW32" s="643"/>
      <c r="BX32" s="616">
        <v>97.4</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77520</v>
      </c>
      <c r="S33" s="611"/>
      <c r="T33" s="611"/>
      <c r="U33" s="611"/>
      <c r="V33" s="611"/>
      <c r="W33" s="611"/>
      <c r="X33" s="611"/>
      <c r="Y33" s="612"/>
      <c r="Z33" s="613">
        <v>0.5</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98.1</v>
      </c>
      <c r="BN33" s="669"/>
      <c r="BO33" s="669"/>
      <c r="BP33" s="669"/>
      <c r="BQ33" s="671"/>
      <c r="BR33" s="668">
        <v>99.5</v>
      </c>
      <c r="BS33" s="669"/>
      <c r="BT33" s="669"/>
      <c r="BU33" s="669"/>
      <c r="BV33" s="669"/>
      <c r="BW33" s="669"/>
      <c r="BX33" s="670">
        <v>98</v>
      </c>
      <c r="BY33" s="669"/>
      <c r="BZ33" s="669"/>
      <c r="CA33" s="669"/>
      <c r="CB33" s="671"/>
      <c r="CD33" s="607" t="s">
        <v>307</v>
      </c>
      <c r="CE33" s="608"/>
      <c r="CF33" s="608"/>
      <c r="CG33" s="608"/>
      <c r="CH33" s="608"/>
      <c r="CI33" s="608"/>
      <c r="CJ33" s="608"/>
      <c r="CK33" s="608"/>
      <c r="CL33" s="608"/>
      <c r="CM33" s="608"/>
      <c r="CN33" s="608"/>
      <c r="CO33" s="608"/>
      <c r="CP33" s="608"/>
      <c r="CQ33" s="609"/>
      <c r="CR33" s="610">
        <v>7048813</v>
      </c>
      <c r="CS33" s="643"/>
      <c r="CT33" s="643"/>
      <c r="CU33" s="643"/>
      <c r="CV33" s="643"/>
      <c r="CW33" s="643"/>
      <c r="CX33" s="643"/>
      <c r="CY33" s="644"/>
      <c r="CZ33" s="615">
        <v>49.3</v>
      </c>
      <c r="DA33" s="641"/>
      <c r="DB33" s="641"/>
      <c r="DC33" s="645"/>
      <c r="DD33" s="619">
        <v>5023976</v>
      </c>
      <c r="DE33" s="643"/>
      <c r="DF33" s="643"/>
      <c r="DG33" s="643"/>
      <c r="DH33" s="643"/>
      <c r="DI33" s="643"/>
      <c r="DJ33" s="643"/>
      <c r="DK33" s="644"/>
      <c r="DL33" s="619">
        <v>2982842</v>
      </c>
      <c r="DM33" s="643"/>
      <c r="DN33" s="643"/>
      <c r="DO33" s="643"/>
      <c r="DP33" s="643"/>
      <c r="DQ33" s="643"/>
      <c r="DR33" s="643"/>
      <c r="DS33" s="643"/>
      <c r="DT33" s="643"/>
      <c r="DU33" s="643"/>
      <c r="DV33" s="644"/>
      <c r="DW33" s="615">
        <v>37.1</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761002</v>
      </c>
      <c r="S34" s="611"/>
      <c r="T34" s="611"/>
      <c r="U34" s="611"/>
      <c r="V34" s="611"/>
      <c r="W34" s="611"/>
      <c r="X34" s="611"/>
      <c r="Y34" s="612"/>
      <c r="Z34" s="613">
        <v>5.0999999999999996</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2168383</v>
      </c>
      <c r="CS34" s="611"/>
      <c r="CT34" s="611"/>
      <c r="CU34" s="611"/>
      <c r="CV34" s="611"/>
      <c r="CW34" s="611"/>
      <c r="CX34" s="611"/>
      <c r="CY34" s="612"/>
      <c r="CZ34" s="615">
        <v>15.2</v>
      </c>
      <c r="DA34" s="641"/>
      <c r="DB34" s="641"/>
      <c r="DC34" s="645"/>
      <c r="DD34" s="619">
        <v>1441990</v>
      </c>
      <c r="DE34" s="611"/>
      <c r="DF34" s="611"/>
      <c r="DG34" s="611"/>
      <c r="DH34" s="611"/>
      <c r="DI34" s="611"/>
      <c r="DJ34" s="611"/>
      <c r="DK34" s="612"/>
      <c r="DL34" s="619">
        <v>1141630</v>
      </c>
      <c r="DM34" s="611"/>
      <c r="DN34" s="611"/>
      <c r="DO34" s="611"/>
      <c r="DP34" s="611"/>
      <c r="DQ34" s="611"/>
      <c r="DR34" s="611"/>
      <c r="DS34" s="611"/>
      <c r="DT34" s="611"/>
      <c r="DU34" s="611"/>
      <c r="DV34" s="612"/>
      <c r="DW34" s="615">
        <v>14.2</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1249792</v>
      </c>
      <c r="S35" s="611"/>
      <c r="T35" s="611"/>
      <c r="U35" s="611"/>
      <c r="V35" s="611"/>
      <c r="W35" s="611"/>
      <c r="X35" s="611"/>
      <c r="Y35" s="612"/>
      <c r="Z35" s="613">
        <v>8.4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75791</v>
      </c>
      <c r="CS35" s="643"/>
      <c r="CT35" s="643"/>
      <c r="CU35" s="643"/>
      <c r="CV35" s="643"/>
      <c r="CW35" s="643"/>
      <c r="CX35" s="643"/>
      <c r="CY35" s="644"/>
      <c r="CZ35" s="615">
        <v>0.5</v>
      </c>
      <c r="DA35" s="641"/>
      <c r="DB35" s="641"/>
      <c r="DC35" s="645"/>
      <c r="DD35" s="619">
        <v>51932</v>
      </c>
      <c r="DE35" s="643"/>
      <c r="DF35" s="643"/>
      <c r="DG35" s="643"/>
      <c r="DH35" s="643"/>
      <c r="DI35" s="643"/>
      <c r="DJ35" s="643"/>
      <c r="DK35" s="644"/>
      <c r="DL35" s="619">
        <v>25786</v>
      </c>
      <c r="DM35" s="643"/>
      <c r="DN35" s="643"/>
      <c r="DO35" s="643"/>
      <c r="DP35" s="643"/>
      <c r="DQ35" s="643"/>
      <c r="DR35" s="643"/>
      <c r="DS35" s="643"/>
      <c r="DT35" s="643"/>
      <c r="DU35" s="643"/>
      <c r="DV35" s="644"/>
      <c r="DW35" s="615">
        <v>0.3</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766027</v>
      </c>
      <c r="S36" s="611"/>
      <c r="T36" s="611"/>
      <c r="U36" s="611"/>
      <c r="V36" s="611"/>
      <c r="W36" s="611"/>
      <c r="X36" s="611"/>
      <c r="Y36" s="612"/>
      <c r="Z36" s="613">
        <v>5.0999999999999996</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2170560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6395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1989225</v>
      </c>
      <c r="CS36" s="611"/>
      <c r="CT36" s="611"/>
      <c r="CU36" s="611"/>
      <c r="CV36" s="611"/>
      <c r="CW36" s="611"/>
      <c r="CX36" s="611"/>
      <c r="CY36" s="612"/>
      <c r="CZ36" s="615">
        <v>13.9</v>
      </c>
      <c r="DA36" s="641"/>
      <c r="DB36" s="641"/>
      <c r="DC36" s="645"/>
      <c r="DD36" s="619">
        <v>1791330</v>
      </c>
      <c r="DE36" s="611"/>
      <c r="DF36" s="611"/>
      <c r="DG36" s="611"/>
      <c r="DH36" s="611"/>
      <c r="DI36" s="611"/>
      <c r="DJ36" s="611"/>
      <c r="DK36" s="612"/>
      <c r="DL36" s="619">
        <v>920331</v>
      </c>
      <c r="DM36" s="611"/>
      <c r="DN36" s="611"/>
      <c r="DO36" s="611"/>
      <c r="DP36" s="611"/>
      <c r="DQ36" s="611"/>
      <c r="DR36" s="611"/>
      <c r="DS36" s="611"/>
      <c r="DT36" s="611"/>
      <c r="DU36" s="611"/>
      <c r="DV36" s="612"/>
      <c r="DW36" s="615">
        <v>11.5</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255856</v>
      </c>
      <c r="S37" s="611"/>
      <c r="T37" s="611"/>
      <c r="U37" s="611"/>
      <c r="V37" s="611"/>
      <c r="W37" s="611"/>
      <c r="X37" s="611"/>
      <c r="Y37" s="612"/>
      <c r="Z37" s="613">
        <v>1.7</v>
      </c>
      <c r="AA37" s="613"/>
      <c r="AB37" s="613"/>
      <c r="AC37" s="613"/>
      <c r="AD37" s="614">
        <v>1837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471350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-22196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442012</v>
      </c>
      <c r="CS37" s="643"/>
      <c r="CT37" s="643"/>
      <c r="CU37" s="643"/>
      <c r="CV37" s="643"/>
      <c r="CW37" s="643"/>
      <c r="CX37" s="643"/>
      <c r="CY37" s="644"/>
      <c r="CZ37" s="615">
        <v>3.1</v>
      </c>
      <c r="DA37" s="641"/>
      <c r="DB37" s="641"/>
      <c r="DC37" s="645"/>
      <c r="DD37" s="619">
        <v>437535</v>
      </c>
      <c r="DE37" s="643"/>
      <c r="DF37" s="643"/>
      <c r="DG37" s="643"/>
      <c r="DH37" s="643"/>
      <c r="DI37" s="643"/>
      <c r="DJ37" s="643"/>
      <c r="DK37" s="644"/>
      <c r="DL37" s="619">
        <v>384290</v>
      </c>
      <c r="DM37" s="643"/>
      <c r="DN37" s="643"/>
      <c r="DO37" s="643"/>
      <c r="DP37" s="643"/>
      <c r="DQ37" s="643"/>
      <c r="DR37" s="643"/>
      <c r="DS37" s="643"/>
      <c r="DT37" s="643"/>
      <c r="DU37" s="643"/>
      <c r="DV37" s="644"/>
      <c r="DW37" s="615">
        <v>4.8</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439300</v>
      </c>
      <c r="S38" s="611"/>
      <c r="T38" s="611"/>
      <c r="U38" s="611"/>
      <c r="V38" s="611"/>
      <c r="W38" s="611"/>
      <c r="X38" s="611"/>
      <c r="Y38" s="612"/>
      <c r="Z38" s="613">
        <v>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339452</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3137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1094532</v>
      </c>
      <c r="CS38" s="611"/>
      <c r="CT38" s="611"/>
      <c r="CU38" s="611"/>
      <c r="CV38" s="611"/>
      <c r="CW38" s="611"/>
      <c r="CX38" s="611"/>
      <c r="CY38" s="612"/>
      <c r="CZ38" s="615">
        <v>7.7</v>
      </c>
      <c r="DA38" s="641"/>
      <c r="DB38" s="641"/>
      <c r="DC38" s="645"/>
      <c r="DD38" s="619">
        <v>903856</v>
      </c>
      <c r="DE38" s="611"/>
      <c r="DF38" s="611"/>
      <c r="DG38" s="611"/>
      <c r="DH38" s="611"/>
      <c r="DI38" s="611"/>
      <c r="DJ38" s="611"/>
      <c r="DK38" s="612"/>
      <c r="DL38" s="619">
        <v>895095</v>
      </c>
      <c r="DM38" s="611"/>
      <c r="DN38" s="611"/>
      <c r="DO38" s="611"/>
      <c r="DP38" s="611"/>
      <c r="DQ38" s="611"/>
      <c r="DR38" s="611"/>
      <c r="DS38" s="611"/>
      <c r="DT38" s="611"/>
      <c r="DU38" s="611"/>
      <c r="DV38" s="612"/>
      <c r="DW38" s="615">
        <v>11.1</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158069</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4471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1626483</v>
      </c>
      <c r="CS39" s="643"/>
      <c r="CT39" s="643"/>
      <c r="CU39" s="643"/>
      <c r="CV39" s="643"/>
      <c r="CW39" s="643"/>
      <c r="CX39" s="643"/>
      <c r="CY39" s="644"/>
      <c r="CZ39" s="615">
        <v>11.4</v>
      </c>
      <c r="DA39" s="641"/>
      <c r="DB39" s="641"/>
      <c r="DC39" s="645"/>
      <c r="DD39" s="619">
        <v>834669</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30000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107157</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93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94399</v>
      </c>
      <c r="CS40" s="611"/>
      <c r="CT40" s="611"/>
      <c r="CU40" s="611"/>
      <c r="CV40" s="611"/>
      <c r="CW40" s="611"/>
      <c r="CX40" s="611"/>
      <c r="CY40" s="612"/>
      <c r="CZ40" s="615">
        <v>0.7</v>
      </c>
      <c r="DA40" s="641"/>
      <c r="DB40" s="641"/>
      <c r="DC40" s="645"/>
      <c r="DD40" s="619">
        <v>199</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14885753</v>
      </c>
      <c r="S41" s="683"/>
      <c r="T41" s="683"/>
      <c r="U41" s="683"/>
      <c r="V41" s="683"/>
      <c r="W41" s="683"/>
      <c r="X41" s="683"/>
      <c r="Y41" s="687"/>
      <c r="Z41" s="688">
        <v>100</v>
      </c>
      <c r="AA41" s="688"/>
      <c r="AB41" s="688"/>
      <c r="AC41" s="688"/>
      <c r="AD41" s="689">
        <v>8003931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194469</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900063</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419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691466</v>
      </c>
      <c r="CS42" s="643"/>
      <c r="CT42" s="643"/>
      <c r="CU42" s="643"/>
      <c r="CV42" s="643"/>
      <c r="CW42" s="643"/>
      <c r="CX42" s="643"/>
      <c r="CY42" s="644"/>
      <c r="CZ42" s="615">
        <v>4.8</v>
      </c>
      <c r="DA42" s="641"/>
      <c r="DB42" s="641"/>
      <c r="DC42" s="645"/>
      <c r="DD42" s="619">
        <v>49681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1"/>
      <c r="DB43" s="641"/>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691466</v>
      </c>
      <c r="CS44" s="611"/>
      <c r="CT44" s="611"/>
      <c r="CU44" s="611"/>
      <c r="CV44" s="611"/>
      <c r="CW44" s="611"/>
      <c r="CX44" s="611"/>
      <c r="CY44" s="612"/>
      <c r="CZ44" s="615">
        <v>4.8</v>
      </c>
      <c r="DA44" s="616"/>
      <c r="DB44" s="616"/>
      <c r="DC44" s="622"/>
      <c r="DD44" s="619">
        <v>49681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380905</v>
      </c>
      <c r="CS45" s="643"/>
      <c r="CT45" s="643"/>
      <c r="CU45" s="643"/>
      <c r="CV45" s="643"/>
      <c r="CW45" s="643"/>
      <c r="CX45" s="643"/>
      <c r="CY45" s="644"/>
      <c r="CZ45" s="615">
        <v>2.7</v>
      </c>
      <c r="DA45" s="641"/>
      <c r="DB45" s="641"/>
      <c r="DC45" s="645"/>
      <c r="DD45" s="619">
        <v>4443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257395</v>
      </c>
      <c r="CS46" s="611"/>
      <c r="CT46" s="611"/>
      <c r="CU46" s="611"/>
      <c r="CV46" s="611"/>
      <c r="CW46" s="611"/>
      <c r="CX46" s="611"/>
      <c r="CY46" s="612"/>
      <c r="CZ46" s="615">
        <v>1.8</v>
      </c>
      <c r="DA46" s="616"/>
      <c r="DB46" s="616"/>
      <c r="DC46" s="622"/>
      <c r="DD46" s="619">
        <v>44112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14295322</v>
      </c>
      <c r="CS49" s="669"/>
      <c r="CT49" s="669"/>
      <c r="CU49" s="669"/>
      <c r="CV49" s="669"/>
      <c r="CW49" s="669"/>
      <c r="CX49" s="669"/>
      <c r="CY49" s="698"/>
      <c r="CZ49" s="690">
        <v>100</v>
      </c>
      <c r="DA49" s="699"/>
      <c r="DB49" s="699"/>
      <c r="DC49" s="700"/>
      <c r="DD49" s="701">
        <v>9776681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0cRRgAGJ3h/JjZ7cHnSoZ0M9d/GJHCOML+VfcO/olYBdpjyq3I5Ki68TbRRnmL8QyCswU7lQZOYsM2eWak2XQ==" saltValue="mUv0qsGSN9BKhIw5pB7W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14802</v>
      </c>
      <c r="R7" s="740"/>
      <c r="S7" s="740"/>
      <c r="T7" s="740"/>
      <c r="U7" s="740"/>
      <c r="V7" s="740">
        <v>14226</v>
      </c>
      <c r="W7" s="740"/>
      <c r="X7" s="740"/>
      <c r="Y7" s="740"/>
      <c r="Z7" s="740"/>
      <c r="AA7" s="740">
        <v>576</v>
      </c>
      <c r="AB7" s="740"/>
      <c r="AC7" s="740"/>
      <c r="AD7" s="740"/>
      <c r="AE7" s="741"/>
      <c r="AF7" s="742">
        <v>499</v>
      </c>
      <c r="AG7" s="743"/>
      <c r="AH7" s="743"/>
      <c r="AI7" s="743"/>
      <c r="AJ7" s="744"/>
      <c r="AK7" s="745">
        <v>1250</v>
      </c>
      <c r="AL7" s="746"/>
      <c r="AM7" s="746"/>
      <c r="AN7" s="746"/>
      <c r="AO7" s="746"/>
      <c r="AP7" s="746">
        <v>13825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560</v>
      </c>
      <c r="BT7" s="734"/>
      <c r="BU7" s="734"/>
      <c r="BV7" s="734"/>
      <c r="BW7" s="734"/>
      <c r="BX7" s="734"/>
      <c r="BY7" s="734"/>
      <c r="BZ7" s="734"/>
      <c r="CA7" s="734"/>
      <c r="CB7" s="734"/>
      <c r="CC7" s="734"/>
      <c r="CD7" s="734"/>
      <c r="CE7" s="734"/>
      <c r="CF7" s="734"/>
      <c r="CG7" s="749"/>
      <c r="CH7" s="730">
        <v>-209</v>
      </c>
      <c r="CI7" s="731"/>
      <c r="CJ7" s="731"/>
      <c r="CK7" s="731"/>
      <c r="CL7" s="732"/>
      <c r="CM7" s="730">
        <v>1221</v>
      </c>
      <c r="CN7" s="731"/>
      <c r="CO7" s="731"/>
      <c r="CP7" s="731"/>
      <c r="CQ7" s="732"/>
      <c r="CR7" s="730" t="s">
        <v>559</v>
      </c>
      <c r="CS7" s="731"/>
      <c r="CT7" s="731"/>
      <c r="CU7" s="731"/>
      <c r="CV7" s="732"/>
      <c r="CW7" s="730">
        <v>198</v>
      </c>
      <c r="CX7" s="731"/>
      <c r="CY7" s="731"/>
      <c r="CZ7" s="731"/>
      <c r="DA7" s="732"/>
      <c r="DB7" s="730" t="s">
        <v>559</v>
      </c>
      <c r="DC7" s="731"/>
      <c r="DD7" s="731"/>
      <c r="DE7" s="731"/>
      <c r="DF7" s="732"/>
      <c r="DG7" s="730">
        <v>1148</v>
      </c>
      <c r="DH7" s="731"/>
      <c r="DI7" s="731"/>
      <c r="DJ7" s="731"/>
      <c r="DK7" s="732"/>
      <c r="DL7" s="730" t="s">
        <v>559</v>
      </c>
      <c r="DM7" s="731"/>
      <c r="DN7" s="731"/>
      <c r="DO7" s="731"/>
      <c r="DP7" s="732"/>
      <c r="DQ7" s="730" t="s">
        <v>559</v>
      </c>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361</v>
      </c>
      <c r="R8" s="771"/>
      <c r="S8" s="771"/>
      <c r="T8" s="771"/>
      <c r="U8" s="771"/>
      <c r="V8" s="771">
        <v>347</v>
      </c>
      <c r="W8" s="771"/>
      <c r="X8" s="771"/>
      <c r="Y8" s="771"/>
      <c r="Z8" s="771"/>
      <c r="AA8" s="771">
        <v>14</v>
      </c>
      <c r="AB8" s="771"/>
      <c r="AC8" s="771"/>
      <c r="AD8" s="771"/>
      <c r="AE8" s="772"/>
      <c r="AF8" s="773">
        <v>14</v>
      </c>
      <c r="AG8" s="774"/>
      <c r="AH8" s="774"/>
      <c r="AI8" s="774"/>
      <c r="AJ8" s="775"/>
      <c r="AK8" s="756">
        <v>176</v>
      </c>
      <c r="AL8" s="757"/>
      <c r="AM8" s="757"/>
      <c r="AN8" s="757"/>
      <c r="AO8" s="757"/>
      <c r="AP8" s="757">
        <v>170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15163</v>
      </c>
      <c r="R23" s="780"/>
      <c r="S23" s="780"/>
      <c r="T23" s="780"/>
      <c r="U23" s="780"/>
      <c r="V23" s="780">
        <v>14573</v>
      </c>
      <c r="W23" s="780"/>
      <c r="X23" s="780"/>
      <c r="Y23" s="780"/>
      <c r="Z23" s="780"/>
      <c r="AA23" s="780">
        <v>590</v>
      </c>
      <c r="AB23" s="780"/>
      <c r="AC23" s="780"/>
      <c r="AD23" s="780"/>
      <c r="AE23" s="781"/>
      <c r="AF23" s="782">
        <v>513</v>
      </c>
      <c r="AG23" s="780"/>
      <c r="AH23" s="780"/>
      <c r="AI23" s="780"/>
      <c r="AJ23" s="783"/>
      <c r="AK23" s="784"/>
      <c r="AL23" s="785"/>
      <c r="AM23" s="785"/>
      <c r="AN23" s="785"/>
      <c r="AO23" s="785"/>
      <c r="AP23" s="780">
        <v>13995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2585</v>
      </c>
      <c r="R28" s="810"/>
      <c r="S28" s="810"/>
      <c r="T28" s="810"/>
      <c r="U28" s="810"/>
      <c r="V28" s="810">
        <v>2579</v>
      </c>
      <c r="W28" s="810"/>
      <c r="X28" s="810"/>
      <c r="Y28" s="810"/>
      <c r="Z28" s="810"/>
      <c r="AA28" s="810">
        <v>6</v>
      </c>
      <c r="AB28" s="810"/>
      <c r="AC28" s="810"/>
      <c r="AD28" s="810"/>
      <c r="AE28" s="811"/>
      <c r="AF28" s="812">
        <v>6</v>
      </c>
      <c r="AG28" s="810"/>
      <c r="AH28" s="810"/>
      <c r="AI28" s="810"/>
      <c r="AJ28" s="813"/>
      <c r="AK28" s="814">
        <v>210</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3157</v>
      </c>
      <c r="R29" s="771"/>
      <c r="S29" s="771"/>
      <c r="T29" s="771"/>
      <c r="U29" s="771"/>
      <c r="V29" s="771">
        <v>3139</v>
      </c>
      <c r="W29" s="771"/>
      <c r="X29" s="771"/>
      <c r="Y29" s="771"/>
      <c r="Z29" s="771"/>
      <c r="AA29" s="771">
        <v>17</v>
      </c>
      <c r="AB29" s="771"/>
      <c r="AC29" s="771"/>
      <c r="AD29" s="771"/>
      <c r="AE29" s="772"/>
      <c r="AF29" s="773">
        <v>17</v>
      </c>
      <c r="AG29" s="774"/>
      <c r="AH29" s="774"/>
      <c r="AI29" s="774"/>
      <c r="AJ29" s="775"/>
      <c r="AK29" s="821">
        <v>580</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815</v>
      </c>
      <c r="R30" s="771"/>
      <c r="S30" s="771"/>
      <c r="T30" s="771"/>
      <c r="U30" s="771"/>
      <c r="V30" s="771">
        <v>814</v>
      </c>
      <c r="W30" s="771"/>
      <c r="X30" s="771"/>
      <c r="Y30" s="771"/>
      <c r="Z30" s="771"/>
      <c r="AA30" s="771">
        <v>1</v>
      </c>
      <c r="AB30" s="771"/>
      <c r="AC30" s="771"/>
      <c r="AD30" s="771"/>
      <c r="AE30" s="772"/>
      <c r="AF30" s="773">
        <v>1</v>
      </c>
      <c r="AG30" s="774"/>
      <c r="AH30" s="774"/>
      <c r="AI30" s="774"/>
      <c r="AJ30" s="775"/>
      <c r="AK30" s="821">
        <v>427</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7</v>
      </c>
      <c r="R31" s="771"/>
      <c r="S31" s="771"/>
      <c r="T31" s="771"/>
      <c r="U31" s="771"/>
      <c r="V31" s="771">
        <v>7</v>
      </c>
      <c r="W31" s="771"/>
      <c r="X31" s="771"/>
      <c r="Y31" s="771"/>
      <c r="Z31" s="771"/>
      <c r="AA31" s="771">
        <v>0</v>
      </c>
      <c r="AB31" s="771"/>
      <c r="AC31" s="771"/>
      <c r="AD31" s="771"/>
      <c r="AE31" s="772"/>
      <c r="AF31" s="773">
        <v>0</v>
      </c>
      <c r="AG31" s="774"/>
      <c r="AH31" s="774"/>
      <c r="AI31" s="774"/>
      <c r="AJ31" s="775"/>
      <c r="AK31" s="821">
        <v>0</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199</v>
      </c>
      <c r="R32" s="771"/>
      <c r="S32" s="771"/>
      <c r="T32" s="771"/>
      <c r="U32" s="771"/>
      <c r="V32" s="771">
        <v>212</v>
      </c>
      <c r="W32" s="771"/>
      <c r="X32" s="771"/>
      <c r="Y32" s="771"/>
      <c r="Z32" s="771"/>
      <c r="AA32" s="771">
        <v>-13</v>
      </c>
      <c r="AB32" s="771"/>
      <c r="AC32" s="771"/>
      <c r="AD32" s="771"/>
      <c r="AE32" s="772"/>
      <c r="AF32" s="773">
        <v>94</v>
      </c>
      <c r="AG32" s="774"/>
      <c r="AH32" s="774"/>
      <c r="AI32" s="774"/>
      <c r="AJ32" s="775"/>
      <c r="AK32" s="821">
        <v>35</v>
      </c>
      <c r="AL32" s="817"/>
      <c r="AM32" s="817"/>
      <c r="AN32" s="817"/>
      <c r="AO32" s="817"/>
      <c r="AP32" s="817">
        <v>1342</v>
      </c>
      <c r="AQ32" s="817"/>
      <c r="AR32" s="817"/>
      <c r="AS32" s="817"/>
      <c r="AT32" s="817"/>
      <c r="AU32" s="817">
        <v>910</v>
      </c>
      <c r="AV32" s="817"/>
      <c r="AW32" s="817"/>
      <c r="AX32" s="817"/>
      <c r="AY32" s="817"/>
      <c r="AZ32" s="818" t="s">
        <v>548</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395</v>
      </c>
      <c r="C33" s="768"/>
      <c r="D33" s="768"/>
      <c r="E33" s="768"/>
      <c r="F33" s="768"/>
      <c r="G33" s="768"/>
      <c r="H33" s="768"/>
      <c r="I33" s="768"/>
      <c r="J33" s="768"/>
      <c r="K33" s="768"/>
      <c r="L33" s="768"/>
      <c r="M33" s="768"/>
      <c r="N33" s="768"/>
      <c r="O33" s="768"/>
      <c r="P33" s="769"/>
      <c r="Q33" s="770">
        <v>392</v>
      </c>
      <c r="R33" s="771"/>
      <c r="S33" s="771"/>
      <c r="T33" s="771"/>
      <c r="U33" s="771"/>
      <c r="V33" s="771">
        <v>404</v>
      </c>
      <c r="W33" s="771"/>
      <c r="X33" s="771"/>
      <c r="Y33" s="771"/>
      <c r="Z33" s="771"/>
      <c r="AA33" s="771">
        <v>-13</v>
      </c>
      <c r="AB33" s="771"/>
      <c r="AC33" s="771"/>
      <c r="AD33" s="771"/>
      <c r="AE33" s="772"/>
      <c r="AF33" s="773">
        <v>55</v>
      </c>
      <c r="AG33" s="774"/>
      <c r="AH33" s="774"/>
      <c r="AI33" s="774"/>
      <c r="AJ33" s="775"/>
      <c r="AK33" s="821">
        <v>76</v>
      </c>
      <c r="AL33" s="817"/>
      <c r="AM33" s="817"/>
      <c r="AN33" s="817"/>
      <c r="AO33" s="817"/>
      <c r="AP33" s="817">
        <v>2508</v>
      </c>
      <c r="AQ33" s="817"/>
      <c r="AR33" s="817"/>
      <c r="AS33" s="817"/>
      <c r="AT33" s="817"/>
      <c r="AU33" s="817">
        <v>2237</v>
      </c>
      <c r="AV33" s="817"/>
      <c r="AW33" s="817"/>
      <c r="AX33" s="817"/>
      <c r="AY33" s="817"/>
      <c r="AZ33" s="818" t="s">
        <v>548</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173</v>
      </c>
      <c r="AG63" s="831"/>
      <c r="AH63" s="831"/>
      <c r="AI63" s="831"/>
      <c r="AJ63" s="832"/>
      <c r="AK63" s="833"/>
      <c r="AL63" s="828"/>
      <c r="AM63" s="828"/>
      <c r="AN63" s="828"/>
      <c r="AO63" s="828"/>
      <c r="AP63" s="831">
        <v>3850</v>
      </c>
      <c r="AQ63" s="831"/>
      <c r="AR63" s="831"/>
      <c r="AS63" s="831"/>
      <c r="AT63" s="831"/>
      <c r="AU63" s="831">
        <v>3147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549</v>
      </c>
      <c r="C68" s="857"/>
      <c r="D68" s="857"/>
      <c r="E68" s="857"/>
      <c r="F68" s="857"/>
      <c r="G68" s="857"/>
      <c r="H68" s="857"/>
      <c r="I68" s="857"/>
      <c r="J68" s="857"/>
      <c r="K68" s="857"/>
      <c r="L68" s="857"/>
      <c r="M68" s="857"/>
      <c r="N68" s="857"/>
      <c r="O68" s="857"/>
      <c r="P68" s="858"/>
      <c r="Q68" s="859">
        <v>850</v>
      </c>
      <c r="R68" s="853"/>
      <c r="S68" s="853"/>
      <c r="T68" s="853"/>
      <c r="U68" s="853"/>
      <c r="V68" s="853">
        <v>809</v>
      </c>
      <c r="W68" s="853"/>
      <c r="X68" s="853"/>
      <c r="Y68" s="853"/>
      <c r="Z68" s="853"/>
      <c r="AA68" s="853">
        <v>41</v>
      </c>
      <c r="AB68" s="853"/>
      <c r="AC68" s="853"/>
      <c r="AD68" s="853"/>
      <c r="AE68" s="853"/>
      <c r="AF68" s="853">
        <v>41</v>
      </c>
      <c r="AG68" s="853"/>
      <c r="AH68" s="853"/>
      <c r="AI68" s="853"/>
      <c r="AJ68" s="853"/>
      <c r="AK68" s="853" t="s">
        <v>548</v>
      </c>
      <c r="AL68" s="853"/>
      <c r="AM68" s="853"/>
      <c r="AN68" s="853"/>
      <c r="AO68" s="853"/>
      <c r="AP68" s="853">
        <v>504</v>
      </c>
      <c r="AQ68" s="853"/>
      <c r="AR68" s="853"/>
      <c r="AS68" s="853"/>
      <c r="AT68" s="853"/>
      <c r="AU68" s="853">
        <v>407</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550</v>
      </c>
      <c r="C69" s="861"/>
      <c r="D69" s="861"/>
      <c r="E69" s="861"/>
      <c r="F69" s="861"/>
      <c r="G69" s="861"/>
      <c r="H69" s="861"/>
      <c r="I69" s="861"/>
      <c r="J69" s="861"/>
      <c r="K69" s="861"/>
      <c r="L69" s="861"/>
      <c r="M69" s="861"/>
      <c r="N69" s="861"/>
      <c r="O69" s="861"/>
      <c r="P69" s="862"/>
      <c r="Q69" s="863">
        <v>1431</v>
      </c>
      <c r="R69" s="817"/>
      <c r="S69" s="817"/>
      <c r="T69" s="817"/>
      <c r="U69" s="817"/>
      <c r="V69" s="817">
        <v>1570</v>
      </c>
      <c r="W69" s="817"/>
      <c r="X69" s="817"/>
      <c r="Y69" s="817"/>
      <c r="Z69" s="817"/>
      <c r="AA69" s="817">
        <v>-139</v>
      </c>
      <c r="AB69" s="817"/>
      <c r="AC69" s="817"/>
      <c r="AD69" s="817"/>
      <c r="AE69" s="817"/>
      <c r="AF69" s="817">
        <v>500</v>
      </c>
      <c r="AG69" s="817"/>
      <c r="AH69" s="817"/>
      <c r="AI69" s="817"/>
      <c r="AJ69" s="817"/>
      <c r="AK69" s="817">
        <v>298</v>
      </c>
      <c r="AL69" s="817"/>
      <c r="AM69" s="817"/>
      <c r="AN69" s="817"/>
      <c r="AO69" s="817"/>
      <c r="AP69" s="817">
        <v>5810</v>
      </c>
      <c r="AQ69" s="817"/>
      <c r="AR69" s="817"/>
      <c r="AS69" s="817"/>
      <c r="AT69" s="817"/>
      <c r="AU69" s="817">
        <v>1092</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551</v>
      </c>
      <c r="C70" s="861"/>
      <c r="D70" s="861"/>
      <c r="E70" s="861"/>
      <c r="F70" s="861"/>
      <c r="G70" s="861"/>
      <c r="H70" s="861"/>
      <c r="I70" s="861"/>
      <c r="J70" s="861"/>
      <c r="K70" s="861"/>
      <c r="L70" s="861"/>
      <c r="M70" s="861"/>
      <c r="N70" s="861"/>
      <c r="O70" s="861"/>
      <c r="P70" s="862"/>
      <c r="Q70" s="863">
        <v>4828</v>
      </c>
      <c r="R70" s="817"/>
      <c r="S70" s="817"/>
      <c r="T70" s="817"/>
      <c r="U70" s="817"/>
      <c r="V70" s="817">
        <v>4774</v>
      </c>
      <c r="W70" s="817"/>
      <c r="X70" s="817"/>
      <c r="Y70" s="817"/>
      <c r="Z70" s="817"/>
      <c r="AA70" s="817">
        <v>55</v>
      </c>
      <c r="AB70" s="817"/>
      <c r="AC70" s="817"/>
      <c r="AD70" s="817"/>
      <c r="AE70" s="817"/>
      <c r="AF70" s="817">
        <v>55</v>
      </c>
      <c r="AG70" s="817"/>
      <c r="AH70" s="817"/>
      <c r="AI70" s="817"/>
      <c r="AJ70" s="817"/>
      <c r="AK70" s="817">
        <v>79</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552</v>
      </c>
      <c r="C71" s="861"/>
      <c r="D71" s="861"/>
      <c r="E71" s="861"/>
      <c r="F71" s="861"/>
      <c r="G71" s="861"/>
      <c r="H71" s="861"/>
      <c r="I71" s="861"/>
      <c r="J71" s="861"/>
      <c r="K71" s="861"/>
      <c r="L71" s="861"/>
      <c r="M71" s="861"/>
      <c r="N71" s="861"/>
      <c r="O71" s="861"/>
      <c r="P71" s="862"/>
      <c r="Q71" s="863">
        <v>902</v>
      </c>
      <c r="R71" s="817"/>
      <c r="S71" s="817"/>
      <c r="T71" s="817"/>
      <c r="U71" s="817"/>
      <c r="V71" s="817">
        <v>898</v>
      </c>
      <c r="W71" s="817"/>
      <c r="X71" s="817"/>
      <c r="Y71" s="817"/>
      <c r="Z71" s="817"/>
      <c r="AA71" s="817">
        <v>4</v>
      </c>
      <c r="AB71" s="817"/>
      <c r="AC71" s="817"/>
      <c r="AD71" s="817"/>
      <c r="AE71" s="817"/>
      <c r="AF71" s="817">
        <v>4</v>
      </c>
      <c r="AG71" s="817"/>
      <c r="AH71" s="817"/>
      <c r="AI71" s="817"/>
      <c r="AJ71" s="817"/>
      <c r="AK71" s="817">
        <v>10</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553</v>
      </c>
      <c r="C72" s="861"/>
      <c r="D72" s="861"/>
      <c r="E72" s="861"/>
      <c r="F72" s="861"/>
      <c r="G72" s="861"/>
      <c r="H72" s="861"/>
      <c r="I72" s="861"/>
      <c r="J72" s="861"/>
      <c r="K72" s="861"/>
      <c r="L72" s="861"/>
      <c r="M72" s="861"/>
      <c r="N72" s="861"/>
      <c r="O72" s="861"/>
      <c r="P72" s="862"/>
      <c r="Q72" s="863">
        <v>521</v>
      </c>
      <c r="R72" s="817"/>
      <c r="S72" s="817"/>
      <c r="T72" s="817"/>
      <c r="U72" s="817"/>
      <c r="V72" s="817">
        <v>491</v>
      </c>
      <c r="W72" s="817"/>
      <c r="X72" s="817"/>
      <c r="Y72" s="817"/>
      <c r="Z72" s="817"/>
      <c r="AA72" s="817">
        <v>29</v>
      </c>
      <c r="AB72" s="817"/>
      <c r="AC72" s="817"/>
      <c r="AD72" s="817"/>
      <c r="AE72" s="817"/>
      <c r="AF72" s="817">
        <v>29</v>
      </c>
      <c r="AG72" s="817"/>
      <c r="AH72" s="817"/>
      <c r="AI72" s="817"/>
      <c r="AJ72" s="817"/>
      <c r="AK72" s="817" t="s">
        <v>559</v>
      </c>
      <c r="AL72" s="817"/>
      <c r="AM72" s="817"/>
      <c r="AN72" s="817"/>
      <c r="AO72" s="817"/>
      <c r="AP72" s="817">
        <v>2877</v>
      </c>
      <c r="AQ72" s="817"/>
      <c r="AR72" s="817"/>
      <c r="AS72" s="817"/>
      <c r="AT72" s="817"/>
      <c r="AU72" s="817">
        <v>177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554</v>
      </c>
      <c r="C73" s="861"/>
      <c r="D73" s="861"/>
      <c r="E73" s="861"/>
      <c r="F73" s="861"/>
      <c r="G73" s="861"/>
      <c r="H73" s="861"/>
      <c r="I73" s="861"/>
      <c r="J73" s="861"/>
      <c r="K73" s="861"/>
      <c r="L73" s="861"/>
      <c r="M73" s="861"/>
      <c r="N73" s="861"/>
      <c r="O73" s="861"/>
      <c r="P73" s="862"/>
      <c r="Q73" s="863">
        <v>14</v>
      </c>
      <c r="R73" s="817"/>
      <c r="S73" s="817"/>
      <c r="T73" s="817"/>
      <c r="U73" s="817"/>
      <c r="V73" s="817">
        <v>14</v>
      </c>
      <c r="W73" s="817"/>
      <c r="X73" s="817"/>
      <c r="Y73" s="817"/>
      <c r="Z73" s="817"/>
      <c r="AA73" s="817">
        <v>0</v>
      </c>
      <c r="AB73" s="817"/>
      <c r="AC73" s="817"/>
      <c r="AD73" s="817"/>
      <c r="AE73" s="817"/>
      <c r="AF73" s="817">
        <v>0</v>
      </c>
      <c r="AG73" s="817"/>
      <c r="AH73" s="817"/>
      <c r="AI73" s="817"/>
      <c r="AJ73" s="817"/>
      <c r="AK73" s="817" t="s">
        <v>559</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555</v>
      </c>
      <c r="C74" s="861"/>
      <c r="D74" s="861"/>
      <c r="E74" s="861"/>
      <c r="F74" s="861"/>
      <c r="G74" s="861"/>
      <c r="H74" s="861"/>
      <c r="I74" s="861"/>
      <c r="J74" s="861"/>
      <c r="K74" s="861"/>
      <c r="L74" s="861"/>
      <c r="M74" s="861"/>
      <c r="N74" s="861"/>
      <c r="O74" s="861"/>
      <c r="P74" s="862"/>
      <c r="Q74" s="863">
        <v>54</v>
      </c>
      <c r="R74" s="817"/>
      <c r="S74" s="817"/>
      <c r="T74" s="817"/>
      <c r="U74" s="817"/>
      <c r="V74" s="817">
        <v>54</v>
      </c>
      <c r="W74" s="817"/>
      <c r="X74" s="817"/>
      <c r="Y74" s="817"/>
      <c r="Z74" s="817"/>
      <c r="AA74" s="817">
        <v>0</v>
      </c>
      <c r="AB74" s="817"/>
      <c r="AC74" s="817"/>
      <c r="AD74" s="817"/>
      <c r="AE74" s="817"/>
      <c r="AF74" s="817">
        <v>0</v>
      </c>
      <c r="AG74" s="817"/>
      <c r="AH74" s="817"/>
      <c r="AI74" s="817"/>
      <c r="AJ74" s="817"/>
      <c r="AK74" s="817">
        <v>12</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556</v>
      </c>
      <c r="C75" s="861"/>
      <c r="D75" s="861"/>
      <c r="E75" s="861"/>
      <c r="F75" s="861"/>
      <c r="G75" s="861"/>
      <c r="H75" s="861"/>
      <c r="I75" s="861"/>
      <c r="J75" s="861"/>
      <c r="K75" s="861"/>
      <c r="L75" s="861"/>
      <c r="M75" s="861"/>
      <c r="N75" s="861"/>
      <c r="O75" s="861"/>
      <c r="P75" s="862"/>
      <c r="Q75" s="864">
        <v>726</v>
      </c>
      <c r="R75" s="865"/>
      <c r="S75" s="865"/>
      <c r="T75" s="865"/>
      <c r="U75" s="821"/>
      <c r="V75" s="866">
        <v>692</v>
      </c>
      <c r="W75" s="865"/>
      <c r="X75" s="865"/>
      <c r="Y75" s="865"/>
      <c r="Z75" s="821"/>
      <c r="AA75" s="866">
        <v>34</v>
      </c>
      <c r="AB75" s="865"/>
      <c r="AC75" s="865"/>
      <c r="AD75" s="865"/>
      <c r="AE75" s="821"/>
      <c r="AF75" s="866">
        <v>34</v>
      </c>
      <c r="AG75" s="865"/>
      <c r="AH75" s="865"/>
      <c r="AI75" s="865"/>
      <c r="AJ75" s="821"/>
      <c r="AK75" s="866" t="s">
        <v>559</v>
      </c>
      <c r="AL75" s="865"/>
      <c r="AM75" s="865"/>
      <c r="AN75" s="865"/>
      <c r="AO75" s="821"/>
      <c r="AP75" s="866" t="s">
        <v>548</v>
      </c>
      <c r="AQ75" s="865"/>
      <c r="AR75" s="865"/>
      <c r="AS75" s="865"/>
      <c r="AT75" s="821"/>
      <c r="AU75" s="866" t="s">
        <v>548</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557</v>
      </c>
      <c r="C76" s="861"/>
      <c r="D76" s="861"/>
      <c r="E76" s="861"/>
      <c r="F76" s="861"/>
      <c r="G76" s="861"/>
      <c r="H76" s="861"/>
      <c r="I76" s="861"/>
      <c r="J76" s="861"/>
      <c r="K76" s="861"/>
      <c r="L76" s="861"/>
      <c r="M76" s="861"/>
      <c r="N76" s="861"/>
      <c r="O76" s="861"/>
      <c r="P76" s="862"/>
      <c r="Q76" s="864">
        <v>120217</v>
      </c>
      <c r="R76" s="865"/>
      <c r="S76" s="865"/>
      <c r="T76" s="865"/>
      <c r="U76" s="821"/>
      <c r="V76" s="866">
        <v>117534</v>
      </c>
      <c r="W76" s="865"/>
      <c r="X76" s="865"/>
      <c r="Y76" s="865"/>
      <c r="Z76" s="821"/>
      <c r="AA76" s="866">
        <v>2683</v>
      </c>
      <c r="AB76" s="865"/>
      <c r="AC76" s="865"/>
      <c r="AD76" s="865"/>
      <c r="AE76" s="821"/>
      <c r="AF76" s="866">
        <v>2683</v>
      </c>
      <c r="AG76" s="865"/>
      <c r="AH76" s="865"/>
      <c r="AI76" s="865"/>
      <c r="AJ76" s="821"/>
      <c r="AK76" s="866">
        <v>452</v>
      </c>
      <c r="AL76" s="865"/>
      <c r="AM76" s="865"/>
      <c r="AN76" s="865"/>
      <c r="AO76" s="821"/>
      <c r="AP76" s="866" t="s">
        <v>548</v>
      </c>
      <c r="AQ76" s="865"/>
      <c r="AR76" s="865"/>
      <c r="AS76" s="865"/>
      <c r="AT76" s="821"/>
      <c r="AU76" s="866" t="s">
        <v>548</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558</v>
      </c>
      <c r="C77" s="861"/>
      <c r="D77" s="861"/>
      <c r="E77" s="861"/>
      <c r="F77" s="861"/>
      <c r="G77" s="861"/>
      <c r="H77" s="861"/>
      <c r="I77" s="861"/>
      <c r="J77" s="861"/>
      <c r="K77" s="861"/>
      <c r="L77" s="861"/>
      <c r="M77" s="861"/>
      <c r="N77" s="861"/>
      <c r="O77" s="861"/>
      <c r="P77" s="862"/>
      <c r="Q77" s="864">
        <v>750</v>
      </c>
      <c r="R77" s="865"/>
      <c r="S77" s="865"/>
      <c r="T77" s="865"/>
      <c r="U77" s="821"/>
      <c r="V77" s="866">
        <v>652</v>
      </c>
      <c r="W77" s="865"/>
      <c r="X77" s="865"/>
      <c r="Y77" s="865"/>
      <c r="Z77" s="821"/>
      <c r="AA77" s="866">
        <v>99</v>
      </c>
      <c r="AB77" s="865"/>
      <c r="AC77" s="865"/>
      <c r="AD77" s="865"/>
      <c r="AE77" s="821"/>
      <c r="AF77" s="866">
        <v>34</v>
      </c>
      <c r="AG77" s="865"/>
      <c r="AH77" s="865"/>
      <c r="AI77" s="865"/>
      <c r="AJ77" s="821"/>
      <c r="AK77" s="866" t="s">
        <v>559</v>
      </c>
      <c r="AL77" s="865"/>
      <c r="AM77" s="865"/>
      <c r="AN77" s="865"/>
      <c r="AO77" s="821"/>
      <c r="AP77" s="866">
        <v>572</v>
      </c>
      <c r="AQ77" s="865"/>
      <c r="AR77" s="865"/>
      <c r="AS77" s="865"/>
      <c r="AT77" s="821"/>
      <c r="AU77" s="866">
        <v>68</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3380</v>
      </c>
      <c r="AG88" s="831"/>
      <c r="AH88" s="831"/>
      <c r="AI88" s="831"/>
      <c r="AJ88" s="831"/>
      <c r="AK88" s="828"/>
      <c r="AL88" s="828"/>
      <c r="AM88" s="828"/>
      <c r="AN88" s="828"/>
      <c r="AO88" s="828"/>
      <c r="AP88" s="831">
        <v>9763</v>
      </c>
      <c r="AQ88" s="831"/>
      <c r="AR88" s="831"/>
      <c r="AS88" s="831"/>
      <c r="AT88" s="831"/>
      <c r="AU88" s="831">
        <v>1744</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559</v>
      </c>
      <c r="CS102" s="839"/>
      <c r="CT102" s="839"/>
      <c r="CU102" s="839"/>
      <c r="CV102" s="878"/>
      <c r="CW102" s="877">
        <v>198</v>
      </c>
      <c r="CX102" s="839"/>
      <c r="CY102" s="839"/>
      <c r="CZ102" s="839"/>
      <c r="DA102" s="878"/>
      <c r="DB102" s="877" t="s">
        <v>559</v>
      </c>
      <c r="DC102" s="839"/>
      <c r="DD102" s="839"/>
      <c r="DE102" s="839"/>
      <c r="DF102" s="878"/>
      <c r="DG102" s="877">
        <v>1148</v>
      </c>
      <c r="DH102" s="839"/>
      <c r="DI102" s="839"/>
      <c r="DJ102" s="839"/>
      <c r="DK102" s="878"/>
      <c r="DL102" s="877" t="s">
        <v>559</v>
      </c>
      <c r="DM102" s="839"/>
      <c r="DN102" s="839"/>
      <c r="DO102" s="839"/>
      <c r="DP102" s="878"/>
      <c r="DQ102" s="877" t="s">
        <v>559</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1675463</v>
      </c>
      <c r="AB110" s="887"/>
      <c r="AC110" s="887"/>
      <c r="AD110" s="887"/>
      <c r="AE110" s="888"/>
      <c r="AF110" s="889">
        <v>1700136</v>
      </c>
      <c r="AG110" s="887"/>
      <c r="AH110" s="887"/>
      <c r="AI110" s="887"/>
      <c r="AJ110" s="888"/>
      <c r="AK110" s="889">
        <v>1682455</v>
      </c>
      <c r="AL110" s="887"/>
      <c r="AM110" s="887"/>
      <c r="AN110" s="887"/>
      <c r="AO110" s="888"/>
      <c r="AP110" s="890">
        <v>24.5</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16204625</v>
      </c>
      <c r="BR110" s="918"/>
      <c r="BS110" s="918"/>
      <c r="BT110" s="918"/>
      <c r="BU110" s="918"/>
      <c r="BV110" s="918">
        <v>15134757</v>
      </c>
      <c r="BW110" s="918"/>
      <c r="BX110" s="918"/>
      <c r="BY110" s="918"/>
      <c r="BZ110" s="918"/>
      <c r="CA110" s="918">
        <v>13995125</v>
      </c>
      <c r="CB110" s="918"/>
      <c r="CC110" s="918"/>
      <c r="CD110" s="918"/>
      <c r="CE110" s="918"/>
      <c r="CF110" s="931">
        <v>204.1</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v>1016209</v>
      </c>
      <c r="DM110" s="918"/>
      <c r="DN110" s="918"/>
      <c r="DO110" s="918"/>
      <c r="DP110" s="918"/>
      <c r="DQ110" s="918">
        <v>868973</v>
      </c>
      <c r="DR110" s="918"/>
      <c r="DS110" s="918"/>
      <c r="DT110" s="918"/>
      <c r="DU110" s="918"/>
      <c r="DV110" s="919">
        <v>12.7</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v>1016209</v>
      </c>
      <c r="BW111" s="913"/>
      <c r="BX111" s="913"/>
      <c r="BY111" s="913"/>
      <c r="BZ111" s="913"/>
      <c r="CA111" s="913">
        <v>868973</v>
      </c>
      <c r="CB111" s="913"/>
      <c r="CC111" s="913"/>
      <c r="CD111" s="913"/>
      <c r="CE111" s="913"/>
      <c r="CF111" s="907">
        <v>12.7</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3476433</v>
      </c>
      <c r="BR112" s="913"/>
      <c r="BS112" s="913"/>
      <c r="BT112" s="913"/>
      <c r="BU112" s="913"/>
      <c r="BV112" s="913">
        <v>3384373</v>
      </c>
      <c r="BW112" s="913"/>
      <c r="BX112" s="913"/>
      <c r="BY112" s="913"/>
      <c r="BZ112" s="913"/>
      <c r="CA112" s="913">
        <v>3425626</v>
      </c>
      <c r="CB112" s="913"/>
      <c r="CC112" s="913"/>
      <c r="CD112" s="913"/>
      <c r="CE112" s="913"/>
      <c r="CF112" s="907">
        <v>50</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320561</v>
      </c>
      <c r="AB113" s="925"/>
      <c r="AC113" s="925"/>
      <c r="AD113" s="925"/>
      <c r="AE113" s="926"/>
      <c r="AF113" s="927">
        <v>333412</v>
      </c>
      <c r="AG113" s="925"/>
      <c r="AH113" s="925"/>
      <c r="AI113" s="925"/>
      <c r="AJ113" s="926"/>
      <c r="AK113" s="927">
        <v>311243</v>
      </c>
      <c r="AL113" s="925"/>
      <c r="AM113" s="925"/>
      <c r="AN113" s="925"/>
      <c r="AO113" s="926"/>
      <c r="AP113" s="928">
        <v>4.5</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2173281</v>
      </c>
      <c r="BR113" s="913"/>
      <c r="BS113" s="913"/>
      <c r="BT113" s="913"/>
      <c r="BU113" s="913"/>
      <c r="BV113" s="913">
        <v>2018128</v>
      </c>
      <c r="BW113" s="913"/>
      <c r="BX113" s="913"/>
      <c r="BY113" s="913"/>
      <c r="BZ113" s="913"/>
      <c r="CA113" s="913">
        <v>1744042</v>
      </c>
      <c r="CB113" s="913"/>
      <c r="CC113" s="913"/>
      <c r="CD113" s="913"/>
      <c r="CE113" s="913"/>
      <c r="CF113" s="907">
        <v>25.4</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205806</v>
      </c>
      <c r="AB114" s="946"/>
      <c r="AC114" s="946"/>
      <c r="AD114" s="946"/>
      <c r="AE114" s="947"/>
      <c r="AF114" s="948">
        <v>226693</v>
      </c>
      <c r="AG114" s="946"/>
      <c r="AH114" s="946"/>
      <c r="AI114" s="946"/>
      <c r="AJ114" s="947"/>
      <c r="AK114" s="948">
        <v>149536</v>
      </c>
      <c r="AL114" s="946"/>
      <c r="AM114" s="946"/>
      <c r="AN114" s="946"/>
      <c r="AO114" s="947"/>
      <c r="AP114" s="949">
        <v>2.2000000000000002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2098023</v>
      </c>
      <c r="BR114" s="913"/>
      <c r="BS114" s="913"/>
      <c r="BT114" s="913"/>
      <c r="BU114" s="913"/>
      <c r="BV114" s="913">
        <v>2042142</v>
      </c>
      <c r="BW114" s="913"/>
      <c r="BX114" s="913"/>
      <c r="BY114" s="913"/>
      <c r="BZ114" s="913"/>
      <c r="CA114" s="913">
        <v>2065123</v>
      </c>
      <c r="CB114" s="913"/>
      <c r="CC114" s="913"/>
      <c r="CD114" s="913"/>
      <c r="CE114" s="913"/>
      <c r="CF114" s="907">
        <v>30.1</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v>29866</v>
      </c>
      <c r="AL115" s="925"/>
      <c r="AM115" s="925"/>
      <c r="AN115" s="925"/>
      <c r="AO115" s="926"/>
      <c r="AP115" s="928">
        <v>0.4</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2201830</v>
      </c>
      <c r="AB117" s="966"/>
      <c r="AC117" s="966"/>
      <c r="AD117" s="966"/>
      <c r="AE117" s="967"/>
      <c r="AF117" s="968">
        <v>2260241</v>
      </c>
      <c r="AG117" s="966"/>
      <c r="AH117" s="966"/>
      <c r="AI117" s="966"/>
      <c r="AJ117" s="967"/>
      <c r="AK117" s="968">
        <v>2173100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v>29866</v>
      </c>
      <c r="AL119" s="887"/>
      <c r="AM119" s="887"/>
      <c r="AN119" s="887"/>
      <c r="AO119" s="888"/>
      <c r="AP119" s="890">
        <v>0.4</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442</v>
      </c>
      <c r="BP119" s="992"/>
      <c r="BQ119" s="986">
        <v>23952362</v>
      </c>
      <c r="BR119" s="987"/>
      <c r="BS119" s="987"/>
      <c r="BT119" s="987"/>
      <c r="BU119" s="987"/>
      <c r="BV119" s="987">
        <v>23595609</v>
      </c>
      <c r="BW119" s="987"/>
      <c r="BX119" s="987"/>
      <c r="BY119" s="987"/>
      <c r="BZ119" s="987"/>
      <c r="CA119" s="987">
        <v>22098889</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5431059</v>
      </c>
      <c r="BR120" s="918"/>
      <c r="BS120" s="918"/>
      <c r="BT120" s="918"/>
      <c r="BU120" s="918"/>
      <c r="BV120" s="918">
        <v>5715555</v>
      </c>
      <c r="BW120" s="918"/>
      <c r="BX120" s="918"/>
      <c r="BY120" s="918"/>
      <c r="BZ120" s="918"/>
      <c r="CA120" s="918">
        <v>5975482</v>
      </c>
      <c r="CB120" s="918"/>
      <c r="CC120" s="918"/>
      <c r="CD120" s="918"/>
      <c r="CE120" s="918"/>
      <c r="CF120" s="931">
        <v>87.1</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2444863</v>
      </c>
      <c r="DR120" s="918"/>
      <c r="DS120" s="918"/>
      <c r="DT120" s="918"/>
      <c r="DU120" s="918"/>
      <c r="DV120" s="919">
        <v>35.700000000000003</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653361</v>
      </c>
      <c r="BR121" s="913"/>
      <c r="BS121" s="913"/>
      <c r="BT121" s="913"/>
      <c r="BU121" s="913"/>
      <c r="BV121" s="913">
        <v>1663155</v>
      </c>
      <c r="BW121" s="913"/>
      <c r="BX121" s="913"/>
      <c r="BY121" s="913"/>
      <c r="BZ121" s="913"/>
      <c r="CA121" s="913">
        <v>1527194</v>
      </c>
      <c r="CB121" s="913"/>
      <c r="CC121" s="913"/>
      <c r="CD121" s="913"/>
      <c r="CE121" s="913"/>
      <c r="CF121" s="907">
        <v>22.3</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980763</v>
      </c>
      <c r="DR121" s="913"/>
      <c r="DS121" s="913"/>
      <c r="DT121" s="913"/>
      <c r="DU121" s="913"/>
      <c r="DV121" s="914">
        <v>14.3</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12109194</v>
      </c>
      <c r="BR122" s="987"/>
      <c r="BS122" s="987"/>
      <c r="BT122" s="987"/>
      <c r="BU122" s="987"/>
      <c r="BV122" s="987">
        <v>11321610</v>
      </c>
      <c r="BW122" s="987"/>
      <c r="BX122" s="987"/>
      <c r="BY122" s="987"/>
      <c r="BZ122" s="987"/>
      <c r="CA122" s="987">
        <v>10458915</v>
      </c>
      <c r="CB122" s="987"/>
      <c r="CC122" s="987"/>
      <c r="CD122" s="987"/>
      <c r="CE122" s="987"/>
      <c r="CF122" s="1004">
        <v>152.5</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450</v>
      </c>
      <c r="BP123" s="992"/>
      <c r="BQ123" s="1050">
        <v>18193614</v>
      </c>
      <c r="BR123" s="1051"/>
      <c r="BS123" s="1051"/>
      <c r="BT123" s="1051"/>
      <c r="BU123" s="1051"/>
      <c r="BV123" s="1051">
        <v>18700320</v>
      </c>
      <c r="BW123" s="1051"/>
      <c r="BX123" s="1051"/>
      <c r="BY123" s="1051"/>
      <c r="BZ123" s="1051"/>
      <c r="CA123" s="1051">
        <v>17961591</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85.2</v>
      </c>
      <c r="BR124" s="1014"/>
      <c r="BS124" s="1014"/>
      <c r="BT124" s="1014"/>
      <c r="BU124" s="1014"/>
      <c r="BV124" s="1014">
        <v>72.3</v>
      </c>
      <c r="BW124" s="1014"/>
      <c r="BX124" s="1014"/>
      <c r="BY124" s="1014"/>
      <c r="BZ124" s="1014"/>
      <c r="CA124" s="1014">
        <v>60.3</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3476433</v>
      </c>
      <c r="DH124" s="973"/>
      <c r="DI124" s="973"/>
      <c r="DJ124" s="973"/>
      <c r="DK124" s="974"/>
      <c r="DL124" s="972">
        <v>3384373</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76692</v>
      </c>
      <c r="AB128" s="1033"/>
      <c r="AC128" s="1033"/>
      <c r="AD128" s="1033"/>
      <c r="AE128" s="1034"/>
      <c r="AF128" s="1035">
        <v>89578</v>
      </c>
      <c r="AG128" s="1033"/>
      <c r="AH128" s="1033"/>
      <c r="AI128" s="1033"/>
      <c r="AJ128" s="1034"/>
      <c r="AK128" s="1035">
        <v>112758</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13.77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7874902</v>
      </c>
      <c r="AB129" s="946"/>
      <c r="AC129" s="946"/>
      <c r="AD129" s="946"/>
      <c r="AE129" s="947"/>
      <c r="AF129" s="948">
        <v>7865187</v>
      </c>
      <c r="AG129" s="946"/>
      <c r="AH129" s="946"/>
      <c r="AI129" s="946"/>
      <c r="AJ129" s="947"/>
      <c r="AK129" s="948">
        <v>7932391</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18.77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1116067</v>
      </c>
      <c r="AB130" s="946"/>
      <c r="AC130" s="946"/>
      <c r="AD130" s="946"/>
      <c r="AE130" s="947"/>
      <c r="AF130" s="948">
        <v>1102500</v>
      </c>
      <c r="AG130" s="946"/>
      <c r="AH130" s="946"/>
      <c r="AI130" s="946"/>
      <c r="AJ130" s="947"/>
      <c r="AK130" s="948">
        <v>1075377</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15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6758835</v>
      </c>
      <c r="AB131" s="973"/>
      <c r="AC131" s="973"/>
      <c r="AD131" s="973"/>
      <c r="AE131" s="974"/>
      <c r="AF131" s="972">
        <v>6762687</v>
      </c>
      <c r="AG131" s="973"/>
      <c r="AH131" s="973"/>
      <c r="AI131" s="973"/>
      <c r="AJ131" s="974"/>
      <c r="AK131" s="972">
        <v>6857014</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60.3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14.929658740000001</v>
      </c>
      <c r="AB132" s="1084"/>
      <c r="AC132" s="1084"/>
      <c r="AD132" s="1084"/>
      <c r="AE132" s="1085"/>
      <c r="AF132" s="1086">
        <v>15.79494955</v>
      </c>
      <c r="AG132" s="1084"/>
      <c r="AH132" s="1084"/>
      <c r="AI132" s="1084"/>
      <c r="AJ132" s="1085"/>
      <c r="AK132" s="1086">
        <v>14.36434285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14.3</v>
      </c>
      <c r="AB133" s="1067"/>
      <c r="AC133" s="1067"/>
      <c r="AD133" s="1067"/>
      <c r="AE133" s="1068"/>
      <c r="AF133" s="1066">
        <v>14.7</v>
      </c>
      <c r="AG133" s="1067"/>
      <c r="AH133" s="1067"/>
      <c r="AI133" s="1067"/>
      <c r="AJ133" s="1068"/>
      <c r="AK133" s="1066">
        <v>15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5zyAnwVIkbj5X18BxbJw6lCkfaT5Lpd0ecdXdl3TT5vXSGkGB5937iXZ4fXTjH6r/UXj7+cVbhpMegeC0k1wg==" saltValue="NgI05EF/MGQlpt1ufQBD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qYIvfIPb3+5vf+1FRntmUzYRjC2V705I096+UmwktUL4JdNbDkbKrWsMUjy0MIB+wZDT/kMxmppCRb7zyXVpg==" saltValue="bIBer2Lm1L1j8DMWmKyBX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Y3CbS08i/vJc82EjGtbEhVtpljPIsrI2bgxX8UW/heXZhSxiwItK5ZfdJ+Db3F6cu2C+fJ1bDZz7XNRhqHgFQ==" saltValue="pgPR4Lb1MRu3M7l6MBZdn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2717979</v>
      </c>
      <c r="AP9" s="262">
        <v>127521</v>
      </c>
      <c r="AQ9" s="263">
        <v>98214</v>
      </c>
      <c r="AR9" s="264">
        <v>29.8</v>
      </c>
    </row>
    <row r="10" spans="1:46" ht="13.5" customHeight="1" x14ac:dyDescent="0.2">
      <c r="A10" s="247"/>
      <c r="AK10" s="1103" t="s">
        <v>485</v>
      </c>
      <c r="AL10" s="1104"/>
      <c r="AM10" s="1104"/>
      <c r="AN10" s="1105"/>
      <c r="AO10" s="265">
        <v>39833</v>
      </c>
      <c r="AP10" s="265">
        <v>1869</v>
      </c>
      <c r="AQ10" s="266">
        <v>8330</v>
      </c>
      <c r="AR10" s="267">
        <v>-77.599999999999994</v>
      </c>
    </row>
    <row r="11" spans="1:46" ht="13.5" customHeight="1" x14ac:dyDescent="0.2">
      <c r="A11" s="247"/>
      <c r="AK11" s="1103" t="s">
        <v>486</v>
      </c>
      <c r="AL11" s="1104"/>
      <c r="AM11" s="1104"/>
      <c r="AN11" s="1105"/>
      <c r="AO11" s="265">
        <v>89250</v>
      </c>
      <c r="AP11" s="265">
        <v>4187</v>
      </c>
      <c r="AQ11" s="266">
        <v>2236</v>
      </c>
      <c r="AR11" s="267">
        <v>87.3</v>
      </c>
    </row>
    <row r="12" spans="1:46" ht="13.5" customHeight="1" x14ac:dyDescent="0.2">
      <c r="A12" s="247"/>
      <c r="AK12" s="1103" t="s">
        <v>487</v>
      </c>
      <c r="AL12" s="1104"/>
      <c r="AM12" s="1104"/>
      <c r="AN12" s="1105"/>
      <c r="AO12" s="265" t="s">
        <v>488</v>
      </c>
      <c r="AP12" s="265" t="s">
        <v>488</v>
      </c>
      <c r="AQ12" s="266">
        <v>12</v>
      </c>
      <c r="AR12" s="267" t="s">
        <v>488</v>
      </c>
    </row>
    <row r="13" spans="1:46" ht="13.5" customHeight="1" x14ac:dyDescent="0.2">
      <c r="A13" s="247"/>
      <c r="AK13" s="1103" t="s">
        <v>489</v>
      </c>
      <c r="AL13" s="1104"/>
      <c r="AM13" s="1104"/>
      <c r="AN13" s="1105"/>
      <c r="AO13" s="265">
        <v>72303</v>
      </c>
      <c r="AP13" s="265">
        <v>3392</v>
      </c>
      <c r="AQ13" s="266">
        <v>3111</v>
      </c>
      <c r="AR13" s="267">
        <v>9</v>
      </c>
    </row>
    <row r="14" spans="1:46" ht="13.5" customHeight="1" x14ac:dyDescent="0.2">
      <c r="A14" s="247"/>
      <c r="AK14" s="1103" t="s">
        <v>490</v>
      </c>
      <c r="AL14" s="1104"/>
      <c r="AM14" s="1104"/>
      <c r="AN14" s="1105"/>
      <c r="AO14" s="265" t="s">
        <v>488</v>
      </c>
      <c r="AP14" s="265" t="s">
        <v>488</v>
      </c>
      <c r="AQ14" s="266">
        <v>1882</v>
      </c>
      <c r="AR14" s="267" t="s">
        <v>488</v>
      </c>
    </row>
    <row r="15" spans="1:46" ht="13.5" customHeight="1" x14ac:dyDescent="0.2">
      <c r="A15" s="247"/>
      <c r="AK15" s="1106" t="s">
        <v>491</v>
      </c>
      <c r="AL15" s="1107"/>
      <c r="AM15" s="1107"/>
      <c r="AN15" s="1108"/>
      <c r="AO15" s="265">
        <v>-285665</v>
      </c>
      <c r="AP15" s="265">
        <v>-13403</v>
      </c>
      <c r="AQ15" s="266">
        <v>-6411</v>
      </c>
      <c r="AR15" s="267">
        <v>109.1</v>
      </c>
    </row>
    <row r="16" spans="1:46" ht="13.2" x14ac:dyDescent="0.2">
      <c r="A16" s="247"/>
      <c r="AK16" s="1106" t="s">
        <v>177</v>
      </c>
      <c r="AL16" s="1107"/>
      <c r="AM16" s="1107"/>
      <c r="AN16" s="1108"/>
      <c r="AO16" s="265">
        <v>2633700</v>
      </c>
      <c r="AP16" s="265">
        <v>123567</v>
      </c>
      <c r="AQ16" s="266">
        <v>107373</v>
      </c>
      <c r="AR16" s="267">
        <v>15.1</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12.48</v>
      </c>
      <c r="AP21" s="278">
        <v>9.17</v>
      </c>
      <c r="AQ21" s="279">
        <v>3.31</v>
      </c>
      <c r="AS21" s="280"/>
      <c r="AT21" s="276"/>
    </row>
    <row r="22" spans="1:46" s="248" customFormat="1" ht="13.2" x14ac:dyDescent="0.2">
      <c r="A22" s="276"/>
      <c r="AK22" s="1109" t="s">
        <v>497</v>
      </c>
      <c r="AL22" s="1110"/>
      <c r="AM22" s="1110"/>
      <c r="AN22" s="1111"/>
      <c r="AO22" s="281">
        <v>96.1</v>
      </c>
      <c r="AP22" s="282">
        <v>97.5</v>
      </c>
      <c r="AQ22" s="283">
        <v>-1.4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1682455</v>
      </c>
      <c r="AP32" s="291">
        <v>78937</v>
      </c>
      <c r="AQ32" s="292">
        <v>55954</v>
      </c>
      <c r="AR32" s="293">
        <v>41.1</v>
      </c>
    </row>
    <row r="33" spans="1:46" ht="13.5" customHeight="1" x14ac:dyDescent="0.2">
      <c r="A33" s="247"/>
      <c r="AK33" s="1117" t="s">
        <v>502</v>
      </c>
      <c r="AL33" s="1118"/>
      <c r="AM33" s="1118"/>
      <c r="AN33" s="1119"/>
      <c r="AO33" s="291" t="s">
        <v>488</v>
      </c>
      <c r="AP33" s="291" t="s">
        <v>488</v>
      </c>
      <c r="AQ33" s="292" t="s">
        <v>488</v>
      </c>
      <c r="AR33" s="293" t="s">
        <v>488</v>
      </c>
    </row>
    <row r="34" spans="1:46" ht="27" customHeight="1" x14ac:dyDescent="0.2">
      <c r="A34" s="247"/>
      <c r="AK34" s="1117" t="s">
        <v>503</v>
      </c>
      <c r="AL34" s="1118"/>
      <c r="AM34" s="1118"/>
      <c r="AN34" s="1119"/>
      <c r="AO34" s="291" t="s">
        <v>488</v>
      </c>
      <c r="AP34" s="291" t="s">
        <v>488</v>
      </c>
      <c r="AQ34" s="292">
        <v>1</v>
      </c>
      <c r="AR34" s="293" t="s">
        <v>488</v>
      </c>
    </row>
    <row r="35" spans="1:46" ht="27" customHeight="1" x14ac:dyDescent="0.2">
      <c r="A35" s="247"/>
      <c r="AK35" s="1117" t="s">
        <v>504</v>
      </c>
      <c r="AL35" s="1118"/>
      <c r="AM35" s="1118"/>
      <c r="AN35" s="1119"/>
      <c r="AO35" s="291">
        <v>311243</v>
      </c>
      <c r="AP35" s="291">
        <v>14603</v>
      </c>
      <c r="AQ35" s="292">
        <v>17691</v>
      </c>
      <c r="AR35" s="293">
        <v>-17.5</v>
      </c>
    </row>
    <row r="36" spans="1:46" ht="27" customHeight="1" x14ac:dyDescent="0.2">
      <c r="A36" s="247"/>
      <c r="AK36" s="1117" t="s">
        <v>505</v>
      </c>
      <c r="AL36" s="1118"/>
      <c r="AM36" s="1118"/>
      <c r="AN36" s="1119"/>
      <c r="AO36" s="291">
        <v>149536</v>
      </c>
      <c r="AP36" s="291">
        <v>7016</v>
      </c>
      <c r="AQ36" s="292">
        <v>2603</v>
      </c>
      <c r="AR36" s="293">
        <v>169.5</v>
      </c>
    </row>
    <row r="37" spans="1:46" ht="13.5" customHeight="1" x14ac:dyDescent="0.2">
      <c r="A37" s="247"/>
      <c r="AK37" s="1117" t="s">
        <v>506</v>
      </c>
      <c r="AL37" s="1118"/>
      <c r="AM37" s="1118"/>
      <c r="AN37" s="1119"/>
      <c r="AO37" s="291">
        <v>29866</v>
      </c>
      <c r="AP37" s="291">
        <v>1401</v>
      </c>
      <c r="AQ37" s="292">
        <v>579</v>
      </c>
      <c r="AR37" s="293">
        <v>142</v>
      </c>
    </row>
    <row r="38" spans="1:46" ht="27" customHeight="1" x14ac:dyDescent="0.2">
      <c r="A38" s="247"/>
      <c r="AK38" s="1120" t="s">
        <v>507</v>
      </c>
      <c r="AL38" s="1121"/>
      <c r="AM38" s="1121"/>
      <c r="AN38" s="1122"/>
      <c r="AO38" s="294" t="s">
        <v>488</v>
      </c>
      <c r="AP38" s="294" t="s">
        <v>488</v>
      </c>
      <c r="AQ38" s="295">
        <v>4</v>
      </c>
      <c r="AR38" s="283" t="s">
        <v>488</v>
      </c>
      <c r="AS38" s="290"/>
    </row>
    <row r="39" spans="1:46" ht="13.2" x14ac:dyDescent="0.2">
      <c r="A39" s="247"/>
      <c r="AK39" s="1120" t="s">
        <v>508</v>
      </c>
      <c r="AL39" s="1121"/>
      <c r="AM39" s="1121"/>
      <c r="AN39" s="1122"/>
      <c r="AO39" s="291">
        <v>-112758</v>
      </c>
      <c r="AP39" s="291">
        <v>-5290</v>
      </c>
      <c r="AQ39" s="292">
        <v>-4663</v>
      </c>
      <c r="AR39" s="293">
        <v>13.4</v>
      </c>
      <c r="AS39" s="290"/>
    </row>
    <row r="40" spans="1:46" ht="27" customHeight="1" x14ac:dyDescent="0.2">
      <c r="A40" s="247"/>
      <c r="AK40" s="1117" t="s">
        <v>509</v>
      </c>
      <c r="AL40" s="1118"/>
      <c r="AM40" s="1118"/>
      <c r="AN40" s="1119"/>
      <c r="AO40" s="291">
        <v>-1075377</v>
      </c>
      <c r="AP40" s="291">
        <v>-50454</v>
      </c>
      <c r="AQ40" s="292">
        <v>-48945</v>
      </c>
      <c r="AR40" s="293">
        <v>3.1</v>
      </c>
      <c r="AS40" s="290"/>
    </row>
    <row r="41" spans="1:46" ht="13.2" x14ac:dyDescent="0.2">
      <c r="A41" s="247"/>
      <c r="AK41" s="1123" t="s">
        <v>287</v>
      </c>
      <c r="AL41" s="1124"/>
      <c r="AM41" s="1124"/>
      <c r="AN41" s="1125"/>
      <c r="AO41" s="291">
        <v>984965</v>
      </c>
      <c r="AP41" s="291">
        <v>46212</v>
      </c>
      <c r="AQ41" s="292">
        <v>23225</v>
      </c>
      <c r="AR41" s="293">
        <v>99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1105071</v>
      </c>
      <c r="AN51" s="313">
        <v>47667</v>
      </c>
      <c r="AO51" s="314">
        <v>332</v>
      </c>
      <c r="AP51" s="315">
        <v>76347</v>
      </c>
      <c r="AQ51" s="316">
        <v>2.4</v>
      </c>
      <c r="AR51" s="317">
        <v>329.6</v>
      </c>
    </row>
    <row r="52" spans="1:44" ht="13.2" x14ac:dyDescent="0.2">
      <c r="A52" s="247"/>
      <c r="AK52" s="318"/>
      <c r="AL52" s="319" t="s">
        <v>519</v>
      </c>
      <c r="AM52" s="320">
        <v>646052</v>
      </c>
      <c r="AN52" s="321">
        <v>27867</v>
      </c>
      <c r="AO52" s="322">
        <v>270.3</v>
      </c>
      <c r="AP52" s="323">
        <v>41762</v>
      </c>
      <c r="AQ52" s="324">
        <v>0.5</v>
      </c>
      <c r="AR52" s="325">
        <v>269.8</v>
      </c>
    </row>
    <row r="53" spans="1:44" ht="13.2" x14ac:dyDescent="0.2">
      <c r="A53" s="247"/>
      <c r="AK53" s="303" t="s">
        <v>520</v>
      </c>
      <c r="AL53" s="304"/>
      <c r="AM53" s="312">
        <v>866278</v>
      </c>
      <c r="AN53" s="313">
        <v>38282</v>
      </c>
      <c r="AO53" s="314">
        <v>-19.7</v>
      </c>
      <c r="AP53" s="315">
        <v>69604</v>
      </c>
      <c r="AQ53" s="316">
        <v>-8.8000000000000007</v>
      </c>
      <c r="AR53" s="317">
        <v>-10.9</v>
      </c>
    </row>
    <row r="54" spans="1:44" ht="13.2" x14ac:dyDescent="0.2">
      <c r="A54" s="247"/>
      <c r="AK54" s="318"/>
      <c r="AL54" s="319" t="s">
        <v>519</v>
      </c>
      <c r="AM54" s="320">
        <v>438643</v>
      </c>
      <c r="AN54" s="321">
        <v>19384</v>
      </c>
      <c r="AO54" s="322">
        <v>-30.4</v>
      </c>
      <c r="AP54" s="323">
        <v>36247</v>
      </c>
      <c r="AQ54" s="324">
        <v>-13.2</v>
      </c>
      <c r="AR54" s="325">
        <v>-17.2</v>
      </c>
    </row>
    <row r="55" spans="1:44" ht="13.2" x14ac:dyDescent="0.2">
      <c r="A55" s="247"/>
      <c r="AK55" s="303" t="s">
        <v>521</v>
      </c>
      <c r="AL55" s="304"/>
      <c r="AM55" s="312">
        <v>1178321</v>
      </c>
      <c r="AN55" s="313">
        <v>53068</v>
      </c>
      <c r="AO55" s="314">
        <v>38.6</v>
      </c>
      <c r="AP55" s="315">
        <v>68410</v>
      </c>
      <c r="AQ55" s="316">
        <v>-1.7</v>
      </c>
      <c r="AR55" s="317">
        <v>40.299999999999997</v>
      </c>
    </row>
    <row r="56" spans="1:44" ht="13.2" x14ac:dyDescent="0.2">
      <c r="A56" s="247"/>
      <c r="AK56" s="318"/>
      <c r="AL56" s="319" t="s">
        <v>519</v>
      </c>
      <c r="AM56" s="320">
        <v>254686</v>
      </c>
      <c r="AN56" s="321">
        <v>11470</v>
      </c>
      <c r="AO56" s="322">
        <v>-40.799999999999997</v>
      </c>
      <c r="AP56" s="323">
        <v>35086</v>
      </c>
      <c r="AQ56" s="324">
        <v>-3.2</v>
      </c>
      <c r="AR56" s="325">
        <v>-37.6</v>
      </c>
    </row>
    <row r="57" spans="1:44" ht="13.2" x14ac:dyDescent="0.2">
      <c r="A57" s="247"/>
      <c r="AK57" s="303" t="s">
        <v>522</v>
      </c>
      <c r="AL57" s="304"/>
      <c r="AM57" s="312">
        <v>1259629</v>
      </c>
      <c r="AN57" s="313">
        <v>57935</v>
      </c>
      <c r="AO57" s="314">
        <v>9.1999999999999993</v>
      </c>
      <c r="AP57" s="315">
        <v>73019</v>
      </c>
      <c r="AQ57" s="316">
        <v>6.7</v>
      </c>
      <c r="AR57" s="317">
        <v>2.5</v>
      </c>
    </row>
    <row r="58" spans="1:44" ht="13.2" x14ac:dyDescent="0.2">
      <c r="A58" s="247"/>
      <c r="AK58" s="318"/>
      <c r="AL58" s="319" t="s">
        <v>519</v>
      </c>
      <c r="AM58" s="320">
        <v>238695</v>
      </c>
      <c r="AN58" s="321">
        <v>10979</v>
      </c>
      <c r="AO58" s="322">
        <v>-4.3</v>
      </c>
      <c r="AP58" s="323">
        <v>39427</v>
      </c>
      <c r="AQ58" s="324">
        <v>12.4</v>
      </c>
      <c r="AR58" s="325">
        <v>-16.7</v>
      </c>
    </row>
    <row r="59" spans="1:44" ht="13.2" x14ac:dyDescent="0.2">
      <c r="A59" s="247"/>
      <c r="AK59" s="303" t="s">
        <v>523</v>
      </c>
      <c r="AL59" s="304"/>
      <c r="AM59" s="312">
        <v>691466</v>
      </c>
      <c r="AN59" s="313">
        <v>32442</v>
      </c>
      <c r="AO59" s="314">
        <v>-44</v>
      </c>
      <c r="AP59" s="315">
        <v>76590</v>
      </c>
      <c r="AQ59" s="316">
        <v>4.9000000000000004</v>
      </c>
      <c r="AR59" s="317">
        <v>-48.9</v>
      </c>
    </row>
    <row r="60" spans="1:44" ht="13.2" x14ac:dyDescent="0.2">
      <c r="A60" s="247"/>
      <c r="AK60" s="318"/>
      <c r="AL60" s="319" t="s">
        <v>519</v>
      </c>
      <c r="AM60" s="320">
        <v>257395</v>
      </c>
      <c r="AN60" s="321">
        <v>12076</v>
      </c>
      <c r="AO60" s="322">
        <v>10</v>
      </c>
      <c r="AP60" s="323">
        <v>42387</v>
      </c>
      <c r="AQ60" s="324">
        <v>7.5</v>
      </c>
      <c r="AR60" s="325">
        <v>2.5</v>
      </c>
    </row>
    <row r="61" spans="1:44" ht="13.2" x14ac:dyDescent="0.2">
      <c r="A61" s="247"/>
      <c r="AK61" s="303" t="s">
        <v>524</v>
      </c>
      <c r="AL61" s="326"/>
      <c r="AM61" s="312">
        <v>1020153</v>
      </c>
      <c r="AN61" s="313">
        <v>45879</v>
      </c>
      <c r="AO61" s="314">
        <v>63.2</v>
      </c>
      <c r="AP61" s="315">
        <v>72794</v>
      </c>
      <c r="AQ61" s="327">
        <v>0.7</v>
      </c>
      <c r="AR61" s="317">
        <v>62.5</v>
      </c>
    </row>
    <row r="62" spans="1:44" ht="13.2" x14ac:dyDescent="0.2">
      <c r="A62" s="247"/>
      <c r="AK62" s="318"/>
      <c r="AL62" s="319" t="s">
        <v>519</v>
      </c>
      <c r="AM62" s="320">
        <v>367094</v>
      </c>
      <c r="AN62" s="321">
        <v>16355</v>
      </c>
      <c r="AO62" s="322">
        <v>41</v>
      </c>
      <c r="AP62" s="323">
        <v>38982</v>
      </c>
      <c r="AQ62" s="324">
        <v>0.8</v>
      </c>
      <c r="AR62" s="325">
        <v>40.200000000000003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bP0Fe9wgP0iP/IY1zfPBF6G+Gn16dJDDS4vTrajybQmP8nI/Yjk7jX0auTpYVD0o+feDURChO/6f03jrJzTSvw==" saltValue="xyM/1XbOcLGocZN+3fLY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Ls4apsmBMh5w6HgZ4vC0fK7fi8FTcxIfEt68e4VrYeaOa8Bv+ekkUlVrVAKBrrO3x7DLG//W7JeF1JwvIlRUuA==" saltValue="3W4TRo667x7pGznjyc/uG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yJYsjrgZCROzkaE5HQN2wsNkOpWZxOi5CDwRD7Lql4rfaULQnU9daJTO0n928tATZUGkKJGqmdd4/diCMxCJLQ==" saltValue="Z9DqHj6ZO1EkNn0tDFRrl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9.8699999999999992</v>
      </c>
      <c r="G47" s="12">
        <v>15.23</v>
      </c>
      <c r="H47" s="12">
        <v>19.78</v>
      </c>
      <c r="I47" s="12">
        <v>15.62</v>
      </c>
      <c r="J47" s="13">
        <v>16.75</v>
      </c>
    </row>
    <row r="48" spans="2:10" ht="57.75" customHeight="1" x14ac:dyDescent="0.2">
      <c r="B48" s="14"/>
      <c r="C48" s="1128" t="s">
        <v>4</v>
      </c>
      <c r="D48" s="1128"/>
      <c r="E48" s="1129"/>
      <c r="F48" s="15">
        <v>4.82</v>
      </c>
      <c r="G48" s="16">
        <v>5.85</v>
      </c>
      <c r="H48" s="16">
        <v>7.74</v>
      </c>
      <c r="I48" s="16">
        <v>9.1199999999999992</v>
      </c>
      <c r="J48" s="17">
        <v>6.47</v>
      </c>
    </row>
    <row r="49" spans="2:10" ht="57.75" customHeight="1" thickBot="1" x14ac:dyDescent="0.25">
      <c r="B49" s="18"/>
      <c r="C49" s="1130" t="s">
        <v>5</v>
      </c>
      <c r="D49" s="1130"/>
      <c r="E49" s="1131"/>
      <c r="F49" s="19">
        <v>4.8</v>
      </c>
      <c r="G49" s="20">
        <v>7</v>
      </c>
      <c r="H49" s="20">
        <v>5.15</v>
      </c>
      <c r="I49" s="20" t="s">
        <v>531</v>
      </c>
      <c r="J49" s="21" t="s">
        <v>532</v>
      </c>
    </row>
    <row r="50" spans="2:10" ht="13.2" x14ac:dyDescent="0.2"/>
  </sheetData>
  <sheetProtection algorithmName="SHA-512" hashValue="uoIKGjJjngDpnzTW99sXtjjNVFs2ZhnNGttcrXyCfEyF0JQtReW95G2AN7iy9HYpfXuDAal6V/Io74gggY1EnA==" saltValue="SVyP0+xGUfduhA9jX7JzP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2026-03-19T00:00:14Z</cp:lastPrinted>
  <dcterms:created xsi:type="dcterms:W3CDTF">2026-02-23T06:25:47Z</dcterms:created>
  <dcterms:modified xsi:type="dcterms:W3CDTF">2026-03-30T12:18:07Z</dcterms:modified>
  <cp:category/>
</cp:coreProperties>
</file>