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06_韮崎市【】\"/>
    </mc:Choice>
  </mc:AlternateContent>
  <xr:revisionPtr revIDLastSave="0" documentId="13_ncr:1_{DBD3E835-7B12-4681-84A6-202EA47290E6}"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BE35" i="10"/>
  <c r="C35"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<sst xmlns="http://schemas.openxmlformats.org/spreadsheetml/2006/main" count="1109" uniqueCount="573">
  <si>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</si>
  <si>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</si>
  <si>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</si>
  <si>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</si>
  <si>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</si>
  <si>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</si>
  <si>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</si>
  <si>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</si>
  <si>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</si>
  <si>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</si>
  <si>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</si>
  <si>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</si>
  <si>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</si>
  <si>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</si>
  <si>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</si>
  <si>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</si>
  <si>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</si>
  <si>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</si>
  <si>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</si>
  <si>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</si>
  <si>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</si>
  <si>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</si>
  <si>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</si>
  <si>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</si>
  <si>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</si>
  <si>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</si>
  <si>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</si>
  <si>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</si>
  <si>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</si>
  <si>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</si>
  <si>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</si>
  <si>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</si>
  <si>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</si>
  <si>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</si>
  <si>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</si>
  <si>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</si>
  <si>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</si>
  <si>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</si>
  <si>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</si>
  <si>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</si>
  <si>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</si>
  <si>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</si>
  <si>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</si>
  <si>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</si>
  <si>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</si>
  <si>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</si>
  <si>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</si>
  <si>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</si>
  <si>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</si>
  <si>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</si>
  <si>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</si>
  <si>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</si>
  <si>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</si>
  <si>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</si>
  <si>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</si>
  <si>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</si>
  <si>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</si>
  <si>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</si>
  <si>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</si>
  <si>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</si>
  <si>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</si>
  <si>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</si>
  <si>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</si>
  <si>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</si>
  <si>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</si>
  <si>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</si>
  <si>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</si>
  <si>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</si>
  <si>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</si>
  <si>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</si>
  <si>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</si>
  <si>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</si>
  <si>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</si>
  <si>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</si>
  <si>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</si>
  <si>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</si>
  <si>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</si>
  <si>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</si>
  <si>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</si>
  <si>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</si>
  <si>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</si>
  <si>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</si>
  <si>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</si>
  <si>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</si>
  <si>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</si>
  <si>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</si>
  <si>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</si>
  <si>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</si>
  <si>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</si>
  <si>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</si>
  <si>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</si>
  <si>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</si>
  <si>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</si>
  <si>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</si>
  <si>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韮崎市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</si>
  <si>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</si>
  <si>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</si>
  <si>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</si>
  <si>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</si>
  <si>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</si>
  <si>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</si>
  <si>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</si>
  <si>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</si>
  <si>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</si>
  <si>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</si>
  <si>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</si>
  <si>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</si>
  <si>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</si>
  <si>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</si>
  <si>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</si>
  <si>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</si>
  <si>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</si>
  <si>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</si>
  <si>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</si>
  <si>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</si>
  <si>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</si>
  <si>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</si>
  <si>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</si>
  <si>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</si>
  <si>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</si>
  <si>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</si>
  <si>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</si>
  <si>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</si>
  <si>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</si>
  <si>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</si>
  <si>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</si>
  <si>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</si>
  <si>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</si>
  <si>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</si>
  <si>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</si>
  <si>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</si>
  <si>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</si>
  <si>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</si>
  <si>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</si>
  <si>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</si>
  <si>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</si>
  <si>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</si>
  <si>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</si>
  <si>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</si>
  <si>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</si>
  <si>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</si>
  <si>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</si>
  <si>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</si>
  <si>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</si>
  <si>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</si>
  <si>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</si>
  <si>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</si>
  <si>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</si>
  <si>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</si>
  <si>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</si>
  <si>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</si>
  <si>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</si>
  <si>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</si>
  <si>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</si>
  <si>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</si>
  <si>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</si>
  <si>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</si>
  <si>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</si>
  <si>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</si>
  <si>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</si>
  <si>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</si>
  <si>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</si>
  <si>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</si>
  <si>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</si>
  <si>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</si>
  <si>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</si>
  <si>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</si>
  <si>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</si>
  <si>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</si>
  <si>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</si>
  <si>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</si>
  <si>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</si>
  <si>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</si>
  <si>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</si>
  <si>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</si>
  <si>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</si>
  <si>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</si>
  <si>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</si>
  <si>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</si>
  <si>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</si>
  <si>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</si>
  <si>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</si>
  <si>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</si>
  <si>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</si>
  <si>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</si>
  <si>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</si>
  <si>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</si>
  <si>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</si>
  <si>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</si>
  <si>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</si>
  <si>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</si>
  <si>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</si>
  <si>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</si>
  <si>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</si>
  <si>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</si>
  <si>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</si>
  <si>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</si>
  <si>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</si>
  <si>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</si>
  <si>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</si>
  <si>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</si>
  <si>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</si>
  <si>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</si>
  <si>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山梨県韮崎市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</si>
  <si>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</si>
  <si>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</si>
  <si>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</si>
  <si>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</si>
  <si>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</si>
  <si>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</si>
  <si>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</si>
  <si>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</si>
  <si>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</si>
  <si>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</si>
  <si>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</si>
  <si>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</si>
  <si>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</si>
  <si>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</si>
  <si>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</si>
  <si>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</si>
  <si>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</si>
  <si>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</si>
  <si>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</si>
  <si>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</si>
  <si>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</si>
  <si>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</si>
  <si>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</si>
  <si>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</si>
  <si>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</si>
  <si>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</si>
  <si>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</si>
  <si>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</si>
  <si>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</si>
  <si>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</si>
  <si>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</si>
  <si>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</si>
  <si>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</si>
  <si>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</si>
  <si>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</si>
  <si>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</si>
  <si>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</si>
  <si>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</si>
  <si>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</si>
  <si>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</si>
  <si>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</si>
  <si>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</si>
  <si>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</si>
  <si>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</si>
  <si>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</si>
  <si>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</si>
  <si>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</si>
  <si>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</si>
  <si>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</si>
  <si>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</si>
  <si>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</si>
  <si>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</si>
  <si>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</si>
  <si>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</si>
  <si>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</si>
  <si>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</si>
  <si>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</si>
  <si>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</si>
  <si>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</si>
  <si>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</si>
  <si>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</si>
  <si>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</si>
  <si>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</si>
  <si>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</si>
  <si>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</si>
  <si>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</si>
  <si>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</si>
  <si>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</si>
  <si>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</si>
  <si>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</si>
  <si>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</si>
  <si>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</si>
  <si>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</si>
  <si>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</si>
  <si>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</si>
  <si>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</si>
  <si>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</si>
  <si>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</si>
  <si>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</si>
  <si>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</si>
  <si>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</si>
  <si>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</si>
  <si>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</si>
  <si>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</si>
  <si>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</si>
  <si>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</si>
  <si>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</si>
  <si>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</si>
  <si>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</si>
  <si>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</si>
  <si>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</si>
  <si>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</si>
  <si>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</si>
  <si>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</si>
  <si>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</si>
  <si>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</si>
  <si>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</si>
  <si>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</si>
  <si>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</si>
  <si>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</si>
  <si>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</si>
  <si>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</si>
  <si>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</si>
  <si>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</si>
  <si>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</si>
  <si>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</si>
  <si>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</si>
  <si>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</si>
  <si>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</si>
  <si>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</si>
  <si>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</si>
  <si>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</si>
  <si>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</si>
  <si>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</si>
  <si>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</si>
  <si>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</si>
  <si>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</si>
  <si>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</si>
  <si>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</si>
  <si>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</si>
  <si>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</si>
  <si>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</si>
  <si>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</si>
  <si>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</si>
  <si>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</si>
  <si>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</si>
  <si>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</si>
  <si>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</si>
  <si>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</si>
  <si>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</si>
  <si>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</si>
  <si>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</si>
  <si>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</si>
  <si>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</si>
  <si>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</si>
  <si>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</si>
  <si>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</si>
  <si>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</si>
  <si>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</si>
  <si>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</si>
  <si>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</si>
  <si>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</si>
  <si>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</si>
  <si>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</si>
  <si>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</si>
  <si>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</si>
  <si>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</si>
  <si>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</si>
  <si>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</si>
  <si>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</si>
  <si>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山梨県韮崎市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</si>
  <si>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</si>
  <si>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</si>
  <si>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</si>
  <si>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</si>
  <si>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</si>
  <si>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</si>
  <si>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</si>
  <si>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</si>
  <si>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</si>
  <si>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</si>
  <si>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</si>
  <si>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</si>
  <si>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</si>
  <si>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</si>
  <si>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</si>
  <si>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</si>
  <si>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</si>
  <si>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</si>
  <si>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</si>
  <si>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</si>
  <si>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</si>
  <si>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</si>
  <si>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</si>
  <si>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</si>
  <si>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</si>
  <si>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</si>
  <si>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</si>
  <si>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</si>
  <si>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</si>
  <si>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</si>
  <si>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</si>
  <si>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</si>
  <si>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</si>
  <si>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</si>
  <si>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</si>
  <si>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</si>
  <si>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介護サービス事業特別会計</t>
    <phoneticPr fontId="5"/>
  </si>
  <si>
    <t>水道事業会計</t>
    <phoneticPr fontId="5"/>
  </si>
  <si>
    <t>法適用企業</t>
    <phoneticPr fontId="5"/>
  </si>
  <si>
    <t>簡易水道事業会計</t>
    <phoneticPr fontId="5"/>
  </si>
  <si>
    <t>国民健康保険韮崎市立病院事業会計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</si>
  <si>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</si>
  <si>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</si>
  <si>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</si>
  <si>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</si>
  <si>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</si>
  <si>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</si>
  <si>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</si>
  <si>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</si>
  <si>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</si>
  <si>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</si>
  <si>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</si>
  <si>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</si>
  <si>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</si>
  <si>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</si>
  <si>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</si>
  <si>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</si>
  <si>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</si>
  <si>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</si>
  <si>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</si>
  <si>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</si>
  <si>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</si>
  <si>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</si>
  <si>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</si>
  <si>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</si>
  <si>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</si>
  <si>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</si>
  <si>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</si>
  <si>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</si>
  <si>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</si>
  <si>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</si>
  <si>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</si>
  <si>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</si>
  <si>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</si>
  <si>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</si>
  <si>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</si>
  <si>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</si>
  <si>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</si>
  <si>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</si>
  <si>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</si>
  <si>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</si>
  <si>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</si>
  <si>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</si>
  <si>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</si>
  <si>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</si>
  <si>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</si>
  <si>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</si>
  <si>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</si>
  <si>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</si>
  <si>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</si>
  <si>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</si>
  <si>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</si>
  <si>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</si>
  <si>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</si>
  <si>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</si>
  <si>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</si>
  <si>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</si>
  <si>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</si>
  <si>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</si>
  <si>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</si>
  <si>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</si>
  <si>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</si>
  <si>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</si>
  <si>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</si>
  <si>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</si>
  <si>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</si>
  <si>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</si>
  <si>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</si>
  <si>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</si>
  <si>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</si>
  <si>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</si>
  <si>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</si>
  <si>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</si>
  <si>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</si>
  <si>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</si>
  <si>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</si>
  <si>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</si>
  <si>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</si>
  <si>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</si>
  <si>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</si>
  <si>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</si>
  <si>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</si>
  <si>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</si>
  <si>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</si>
  <si>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</si>
  <si>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</si>
  <si>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</si>
  <si>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</si>
  <si>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</si>
  <si>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</si>
  <si>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</si>
  <si>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</si>
  <si>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</si>
  <si>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</si>
  <si>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</si>
  <si>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</si>
  <si>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</si>
  <si>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</si>
  <si>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</si>
  <si>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</si>
  <si>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</si>
  <si>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</si>
  <si>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</si>
  <si>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</si>
  <si>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</si>
  <si>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</si>
  <si>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</si>
  <si>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</si>
  <si>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</si>
  <si>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</si>
  <si>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</si>
  <si>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</si>
  <si>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</si>
  <si>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</si>
  <si>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</si>
  <si>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</si>
  <si>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</si>
  <si>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</si>
  <si>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</si>
  <si>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</si>
  <si>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</si>
  <si>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</si>
  <si>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</si>
  <si>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</si>
  <si>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</si>
  <si>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</si>
  <si>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</si>
  <si>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</si>
  <si>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</si>
  <si>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</si>
  <si>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</si>
  <si>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</si>
  <si>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</si>
  <si>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</si>
  <si>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</si>
  <si>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</si>
  <si>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</si>
  <si>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1.14</t>
  </si>
  <si>
    <t>▲ 3.02</t>
  </si>
  <si>
    <t>国民健康保険韮崎市立病院事業会計</t>
  </si>
  <si>
    <t>一般会計</t>
  </si>
  <si>
    <t>水道事業会計</t>
  </si>
  <si>
    <t>下水道事業会計</t>
  </si>
  <si>
    <t>介護保険特別会計</t>
  </si>
  <si>
    <t>簡易水道事業会計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</si>
  <si>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</si>
  <si>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</si>
  <si>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</si>
  <si>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</si>
  <si>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</si>
  <si>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</si>
  <si>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</si>
  <si>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</si>
  <si>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</si>
  <si>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</si>
  <si>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峡北地域広域水道企業団</t>
    <rPh sb="0" eb="2">
      <t>キョウホク</t>
    </rPh>
    <rPh sb="2" eb="4">
      <t>チイキ</t>
    </rPh>
    <rPh sb="4" eb="6">
      <t>コウイキ</t>
    </rPh>
    <rPh sb="6" eb="8">
      <t>スイドウ</t>
    </rPh>
    <rPh sb="8" eb="10">
      <t>キギョウ</t>
    </rPh>
    <rPh sb="10" eb="11">
      <t>ダン</t>
    </rPh>
    <phoneticPr fontId="5"/>
  </si>
  <si>
    <t>峡北広域行政事務組合　一般会計</t>
    <rPh sb="0" eb="2">
      <t>キョウホク</t>
    </rPh>
    <rPh sb="2" eb="4">
      <t>コウイキ</t>
    </rPh>
    <rPh sb="4" eb="6">
      <t>ギョウセイ</t>
    </rPh>
    <rPh sb="6" eb="8">
      <t>ジム</t>
    </rPh>
    <rPh sb="8" eb="10">
      <t>クミアイ</t>
    </rPh>
    <rPh sb="11" eb="13">
      <t>イッパン</t>
    </rPh>
    <rPh sb="13" eb="15">
      <t>カイケイ</t>
    </rPh>
    <phoneticPr fontId="5"/>
  </si>
  <si>
    <t>峡北広域行政事務組合　常備消防特別会計</t>
    <rPh sb="0" eb="2">
      <t>キョウホク</t>
    </rPh>
    <rPh sb="2" eb="4">
      <t>コウイキ</t>
    </rPh>
    <rPh sb="4" eb="6">
      <t>ギョウセイ</t>
    </rPh>
    <rPh sb="6" eb="8">
      <t>ジム</t>
    </rPh>
    <rPh sb="8" eb="10">
      <t>クミアイ</t>
    </rPh>
    <rPh sb="11" eb="13">
      <t>ジョウビ</t>
    </rPh>
    <rPh sb="13" eb="15">
      <t>ショウボウ</t>
    </rPh>
    <rPh sb="15" eb="17">
      <t>トクベツ</t>
    </rPh>
    <rPh sb="17" eb="19">
      <t>カイケイ</t>
    </rPh>
    <phoneticPr fontId="5"/>
  </si>
  <si>
    <t>峡北広域行政事務組合　ごみ処理特別会計</t>
    <rPh sb="0" eb="2">
      <t>キョウホク</t>
    </rPh>
    <rPh sb="2" eb="4">
      <t>コウイキ</t>
    </rPh>
    <rPh sb="4" eb="6">
      <t>ギョウセイ</t>
    </rPh>
    <rPh sb="6" eb="8">
      <t>ジム</t>
    </rPh>
    <rPh sb="8" eb="10">
      <t>クミアイ</t>
    </rPh>
    <rPh sb="13" eb="15">
      <t>ショリ</t>
    </rPh>
    <rPh sb="15" eb="17">
      <t>トクベツ</t>
    </rPh>
    <rPh sb="17" eb="19">
      <t>カイケイ</t>
    </rPh>
    <phoneticPr fontId="5"/>
  </si>
  <si>
    <t>峡北広域行政事務組合　し尿処理特別会計</t>
    <rPh sb="0" eb="2">
      <t>キョウホク</t>
    </rPh>
    <rPh sb="2" eb="4">
      <t>コウイキ</t>
    </rPh>
    <rPh sb="4" eb="6">
      <t>ギョウセイ</t>
    </rPh>
    <rPh sb="6" eb="8">
      <t>ジム</t>
    </rPh>
    <rPh sb="8" eb="10">
      <t>クミアイ</t>
    </rPh>
    <rPh sb="12" eb="13">
      <t>ニョウ</t>
    </rPh>
    <rPh sb="13" eb="15">
      <t>ショリ</t>
    </rPh>
    <rPh sb="15" eb="17">
      <t>トクベツ</t>
    </rPh>
    <rPh sb="17" eb="19">
      <t>カイケイ</t>
    </rPh>
    <phoneticPr fontId="5"/>
  </si>
  <si>
    <t>後期高齢者医療広域連合　一般会計</t>
    <rPh sb="0" eb="2">
      <t>コウキ</t>
    </rPh>
    <rPh sb="2" eb="5">
      <t>コウレイシャ</t>
    </rPh>
    <rPh sb="5" eb="7">
      <t>イリョウ</t>
    </rPh>
    <rPh sb="7" eb="9">
      <t>コウイキ</t>
    </rPh>
    <rPh sb="9" eb="11">
      <t>レンゴウ</t>
    </rPh>
    <rPh sb="12" eb="14">
      <t>イッパン</t>
    </rPh>
    <rPh sb="14" eb="16">
      <t>カイケイ</t>
    </rPh>
    <phoneticPr fontId="5"/>
  </si>
  <si>
    <t>後期高齢者医療広域連合　後期高齢者医療特別会計</t>
    <rPh sb="0" eb="2">
      <t>コウキ</t>
    </rPh>
    <rPh sb="2" eb="5">
      <t>コウレイシャ</t>
    </rPh>
    <rPh sb="5" eb="7">
      <t>イリョウ</t>
    </rPh>
    <rPh sb="7" eb="9">
      <t>コウイキ</t>
    </rPh>
    <rPh sb="9" eb="11">
      <t>レンゴウ</t>
    </rPh>
    <rPh sb="12" eb="14">
      <t>コウキ</t>
    </rPh>
    <rPh sb="14" eb="17">
      <t>コウレイシャ</t>
    </rPh>
    <rPh sb="17" eb="19">
      <t>イリョウ</t>
    </rPh>
    <rPh sb="19" eb="21">
      <t>トクベツ</t>
    </rPh>
    <rPh sb="21" eb="23">
      <t>カイケイ</t>
    </rPh>
    <phoneticPr fontId="5"/>
  </si>
  <si>
    <t>御勅使川入旧三十六ヶ村入会山恩賜林県有財産保護財産区</t>
    <rPh sb="0" eb="3">
      <t>ミダイ</t>
    </rPh>
    <rPh sb="3" eb="4">
      <t>ガワ</t>
    </rPh>
    <rPh sb="4" eb="5">
      <t>イ</t>
    </rPh>
    <rPh sb="5" eb="6">
      <t>キュウ</t>
    </rPh>
    <rPh sb="6" eb="9">
      <t>サンジュウロッ</t>
    </rPh>
    <rPh sb="10" eb="11">
      <t>ムラ</t>
    </rPh>
    <rPh sb="11" eb="13">
      <t>ニュウカイ</t>
    </rPh>
    <rPh sb="13" eb="14">
      <t>ヤマ</t>
    </rPh>
    <rPh sb="14" eb="16">
      <t>オンシ</t>
    </rPh>
    <rPh sb="16" eb="17">
      <t>リン</t>
    </rPh>
    <rPh sb="17" eb="18">
      <t>ケン</t>
    </rPh>
    <rPh sb="18" eb="19">
      <t>ユウ</t>
    </rPh>
    <rPh sb="19" eb="21">
      <t>ザイサン</t>
    </rPh>
    <rPh sb="21" eb="23">
      <t>ホゴ</t>
    </rPh>
    <rPh sb="23" eb="25">
      <t>ザイサン</t>
    </rPh>
    <rPh sb="25" eb="26">
      <t>ク</t>
    </rPh>
    <phoneticPr fontId="5"/>
  </si>
  <si>
    <t>山梨県市町村総合事務組合　一般会計</t>
    <rPh sb="0" eb="3">
      <t>ヤマナシケン</t>
    </rPh>
    <rPh sb="3" eb="6">
      <t>シチョウソン</t>
    </rPh>
    <rPh sb="6" eb="8">
      <t>ソウゴウ</t>
    </rPh>
    <rPh sb="8" eb="10">
      <t>ジム</t>
    </rPh>
    <rPh sb="10" eb="12">
      <t>クミアイ</t>
    </rPh>
    <rPh sb="13" eb="15">
      <t>イッパン</t>
    </rPh>
    <rPh sb="15" eb="17">
      <t>カイケイ</t>
    </rPh>
    <phoneticPr fontId="5"/>
  </si>
  <si>
    <t>山梨県市町村総合事務組合　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5"/>
  </si>
  <si>
    <t>山梨県市町村総合事務組合　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5"/>
  </si>
  <si>
    <t>山梨県市町村総合事務組合入札参加資格審査事業特別会計</t>
    <rPh sb="0" eb="3">
      <t>ヤマナシケン</t>
    </rPh>
    <rPh sb="3" eb="6">
      <t>シチョウソン</t>
    </rPh>
    <rPh sb="6" eb="8">
      <t>ソウゴウ</t>
    </rPh>
    <rPh sb="8" eb="10">
      <t>ジム</t>
    </rPh>
    <rPh sb="10" eb="12">
      <t>クミアイ</t>
    </rPh>
    <rPh sb="12" eb="14">
      <t>ニュウサツ</t>
    </rPh>
    <rPh sb="14" eb="16">
      <t>サンカ</t>
    </rPh>
    <rPh sb="16" eb="18">
      <t>シカク</t>
    </rPh>
    <rPh sb="18" eb="20">
      <t>シンサ</t>
    </rPh>
    <rPh sb="20" eb="22">
      <t>ジギョウ</t>
    </rPh>
    <rPh sb="22" eb="24">
      <t>トクベツ</t>
    </rPh>
    <rPh sb="24" eb="26">
      <t>カイケイ</t>
    </rPh>
    <phoneticPr fontId="5"/>
  </si>
  <si>
    <t>山梨県市町村総合事務組合　交通災害共済事業特別会計</t>
  </si>
  <si>
    <t>山梨県西部広域環境組合</t>
    <rPh sb="2" eb="3">
      <t>ケン</t>
    </rPh>
    <rPh sb="3" eb="5">
      <t>セイブ</t>
    </rPh>
    <rPh sb="5" eb="7">
      <t>コウイキ</t>
    </rPh>
    <rPh sb="7" eb="9">
      <t>カンキョウ</t>
    </rPh>
    <rPh sb="9" eb="11">
      <t>クミアイ</t>
    </rPh>
    <phoneticPr fontId="2"/>
  </si>
  <si>
    <t>韮崎市土地開発公社</t>
    <rPh sb="0" eb="3">
      <t>ニラサキシ</t>
    </rPh>
    <rPh sb="3" eb="5">
      <t>トチ</t>
    </rPh>
    <rPh sb="5" eb="7">
      <t>カイハツ</t>
    </rPh>
    <rPh sb="7" eb="9">
      <t>コウシャ</t>
    </rPh>
    <phoneticPr fontId="38"/>
  </si>
  <si>
    <t>-</t>
    <phoneticPr fontId="38"/>
  </si>
  <si>
    <t>武田の里文化振興協会</t>
    <rPh sb="0" eb="2">
      <t>タケダ</t>
    </rPh>
    <rPh sb="3" eb="4">
      <t>サト</t>
    </rPh>
    <rPh sb="4" eb="6">
      <t>ブンカ</t>
    </rPh>
    <rPh sb="6" eb="8">
      <t>シンコウ</t>
    </rPh>
    <rPh sb="8" eb="10">
      <t>キョウカイ</t>
    </rPh>
    <phoneticPr fontId="38"/>
  </si>
  <si>
    <t>公共施設整備基金</t>
    <rPh sb="0" eb="4">
      <t>コウキョウシセツ</t>
    </rPh>
    <rPh sb="4" eb="6">
      <t>セイビ</t>
    </rPh>
    <rPh sb="6" eb="8">
      <t>キキン</t>
    </rPh>
    <phoneticPr fontId="5"/>
  </si>
  <si>
    <t>小中学校施設整備基金</t>
    <rPh sb="0" eb="1">
      <t>ショウ</t>
    </rPh>
    <rPh sb="1" eb="4">
      <t>チュウガッコウ</t>
    </rPh>
    <rPh sb="4" eb="6">
      <t>シセツ</t>
    </rPh>
    <rPh sb="6" eb="8">
      <t>セイビ</t>
    </rPh>
    <rPh sb="8" eb="10">
      <t>キキン</t>
    </rPh>
    <phoneticPr fontId="38"/>
  </si>
  <si>
    <t>地域福祉基金</t>
    <rPh sb="0" eb="6">
      <t>チイキフクシキキン</t>
    </rPh>
    <phoneticPr fontId="38"/>
  </si>
  <si>
    <t>都市計画事業基金</t>
    <rPh sb="0" eb="4">
      <t>トシケイカク</t>
    </rPh>
    <rPh sb="4" eb="8">
      <t>ジギョウキキン</t>
    </rPh>
    <phoneticPr fontId="38"/>
  </si>
  <si>
    <t>職員退職手当準備基金</t>
    <rPh sb="0" eb="2">
      <t>ショクイン</t>
    </rPh>
    <rPh sb="2" eb="4">
      <t>タイショク</t>
    </rPh>
    <rPh sb="4" eb="6">
      <t>テアテ</t>
    </rPh>
    <rPh sb="6" eb="8">
      <t>ジュンビ</t>
    </rPh>
    <rPh sb="8" eb="10">
      <t>キキン</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</si>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</sst>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69604</c:v>
                </c:pt>
                <c:pt idx="2">
                  <c:v>68410</c:v>
                </c:pt>
                <c:pt idx="3">
                  <c:v>73019</c:v>
                </c:pt>
                <c:pt idx="4">
                  <c:v>76590</c:v>
                </c:pt>
              </c:numCache>
            </c:numRef>
          </c:val>
          <c:smooth val="0"/>
          <c:extLst>
            <c:ext xmlns:c16="http://schemas.microsoft.com/office/drawing/2014/chart" uri="{C3380CC4-5D6E-409C-BE32-E72D297353CC}">
              <c16:uniqueId val="{00000000-1CD4-432C-8508-D5F16C4923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64404</c:v>
                </c:pt>
                <c:pt idx="1">
                  <c:v>45288</c:v>
                </c:pt>
                <c:pt idx="2">
                  <c:v>58105</c:v>
                </c:pt>
                <c:pt idx="3">
                  <c:v>98436</c:v>
                </c:pt>
                <c:pt idx="4">
                  <c:v>173243</c:v>
                </c:pt>
              </c:numCache>
            </c:numRef>
          </c:val>
          <c:smooth val="0"/>
          <c:extLst>
            <c:ext xmlns:c16="http://schemas.microsoft.com/office/drawing/2014/chart" uri="{C3380CC4-5D6E-409C-BE32-E72D297353CC}">
              <c16:uniqueId val="{00000001-1CD4-432C-8508-D5F16C4923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5.23</c:v>
                </c:pt>
                <c:pt idx="1">
                  <c:v>4.18</c:v>
                </c:pt>
                <c:pt idx="2">
                  <c:v>5.74</c:v>
                </c:pt>
                <c:pt idx="3">
                  <c:v>4.79</c:v>
                </c:pt>
                <c:pt idx="4">
                  <c:v>4.41</c:v>
                </c:pt>
              </c:numCache>
            </c:numRef>
          </c:val>
          <c:extLst>
            <c:ext xmlns:c16="http://schemas.microsoft.com/office/drawing/2014/chart" uri="{C3380CC4-5D6E-409C-BE32-E72D297353CC}">
              <c16:uniqueId val="{00000000-220D-41FD-BBFF-AB82DFE83A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c:v>
                </c:pt>
                <c:pt idx="1">
                  <c:v>21.76</c:v>
                </c:pt>
                <c:pt idx="2">
                  <c:v>27.3</c:v>
                </c:pt>
                <c:pt idx="3">
                  <c:v>21.75</c:v>
                </c:pt>
                <c:pt idx="4">
                  <c:v>19.13</c:v>
                </c:pt>
              </c:numCache>
            </c:numRef>
          </c:val>
          <c:extLst>
            <c:ext xmlns:c16="http://schemas.microsoft.com/office/drawing/2014/chart" uri="{C3380CC4-5D6E-409C-BE32-E72D297353CC}">
              <c16:uniqueId val="{00000001-220D-41FD-BBFF-AB82DFE83A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c:v>
                </c:pt>
                <c:pt idx="1">
                  <c:v>-1.1399999999999999</c:v>
                </c:pt>
                <c:pt idx="2">
                  <c:v>7.49</c:v>
                </c:pt>
                <c:pt idx="3">
                  <c:v>-3.02</c:v>
                </c:pt>
                <c:pt idx="4">
                  <c:v>-3.02</c:v>
                </c:pt>
              </c:numCache>
            </c:numRef>
          </c:val>
          <c:smooth val="0"/>
          <c:extLst>
            <c:ext xmlns:c16="http://schemas.microsoft.com/office/drawing/2014/chart" uri="{C3380CC4-5D6E-409C-BE32-E72D297353CC}">
              <c16:uniqueId val="{00000002-220D-41FD-BBFF-AB82DFE83A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F14-473E-888C-2E45C88207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14-473E-888C-2E45C8820703}"/>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F14-473E-888C-2E45C882070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DF14-473E-888C-2E45C8820703}"/>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0.11</c:v>
                </c:pt>
                <c:pt idx="4">
                  <c:v>#N/A</c:v>
                </c:pt>
                <c:pt idx="5">
                  <c:v>0.14000000000000001</c:v>
                </c:pt>
                <c:pt idx="6">
                  <c:v>#N/A</c:v>
                </c:pt>
                <c:pt idx="7">
                  <c:v>0.2</c:v>
                </c:pt>
                <c:pt idx="8">
                  <c:v>#N/A</c:v>
                </c:pt>
                <c:pt idx="9">
                  <c:v>0.3</c:v>
                </c:pt>
              </c:numCache>
            </c:numRef>
          </c:val>
          <c:extLst>
            <c:ext xmlns:c16="http://schemas.microsoft.com/office/drawing/2014/chart" uri="{C3380CC4-5D6E-409C-BE32-E72D297353CC}">
              <c16:uniqueId val="{00000004-DF14-473E-888C-2E45C882070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0.77</c:v>
                </c:pt>
                <c:pt idx="2">
                  <c:v>#N/A</c:v>
                </c:pt>
                <c:pt idx="3">
                  <c:v>0.53</c:v>
                </c:pt>
                <c:pt idx="4">
                  <c:v>#N/A</c:v>
                </c:pt>
                <c:pt idx="5">
                  <c:v>0.95</c:v>
                </c:pt>
                <c:pt idx="6">
                  <c:v>#N/A</c:v>
                </c:pt>
                <c:pt idx="7">
                  <c:v>0.75</c:v>
                </c:pt>
                <c:pt idx="8">
                  <c:v>#N/A</c:v>
                </c:pt>
                <c:pt idx="9">
                  <c:v>1.02</c:v>
                </c:pt>
              </c:numCache>
            </c:numRef>
          </c:val>
          <c:extLst>
            <c:ext xmlns:c16="http://schemas.microsoft.com/office/drawing/2014/chart" uri="{C3380CC4-5D6E-409C-BE32-E72D297353CC}">
              <c16:uniqueId val="{00000005-DF14-473E-888C-2E45C882070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0.36</c:v>
                </c:pt>
                <c:pt idx="2">
                  <c:v>#N/A</c:v>
                </c:pt>
                <c:pt idx="3">
                  <c:v>0.75</c:v>
                </c:pt>
                <c:pt idx="4">
                  <c:v>#N/A</c:v>
                </c:pt>
                <c:pt idx="5">
                  <c:v>1</c:v>
                </c:pt>
                <c:pt idx="6">
                  <c:v>#N/A</c:v>
                </c:pt>
                <c:pt idx="7">
                  <c:v>1</c:v>
                </c:pt>
                <c:pt idx="8">
                  <c:v>#N/A</c:v>
                </c:pt>
                <c:pt idx="9">
                  <c:v>1.29</c:v>
                </c:pt>
              </c:numCache>
            </c:numRef>
          </c:val>
          <c:extLst>
            <c:ext xmlns:c16="http://schemas.microsoft.com/office/drawing/2014/chart" uri="{C3380CC4-5D6E-409C-BE32-E72D297353CC}">
              <c16:uniqueId val="{00000006-DF14-473E-888C-2E45C882070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4.66</c:v>
                </c:pt>
                <c:pt idx="2">
                  <c:v>#N/A</c:v>
                </c:pt>
                <c:pt idx="3">
                  <c:v>4.0999999999999996</c:v>
                </c:pt>
                <c:pt idx="4">
                  <c:v>#N/A</c:v>
                </c:pt>
                <c:pt idx="5">
                  <c:v>4.0999999999999996</c:v>
                </c:pt>
                <c:pt idx="6">
                  <c:v>#N/A</c:v>
                </c:pt>
                <c:pt idx="7">
                  <c:v>3.57</c:v>
                </c:pt>
                <c:pt idx="8">
                  <c:v>#N/A</c:v>
                </c:pt>
                <c:pt idx="9">
                  <c:v>3.59</c:v>
                </c:pt>
              </c:numCache>
            </c:numRef>
          </c:val>
          <c:extLst>
            <c:ext xmlns:c16="http://schemas.microsoft.com/office/drawing/2014/chart" uri="{C3380CC4-5D6E-409C-BE32-E72D297353CC}">
              <c16:uniqueId val="{00000007-DF14-473E-888C-2E45C882070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5.22</c:v>
                </c:pt>
                <c:pt idx="2">
                  <c:v>#N/A</c:v>
                </c:pt>
                <c:pt idx="3">
                  <c:v>4.17</c:v>
                </c:pt>
                <c:pt idx="4">
                  <c:v>#N/A</c:v>
                </c:pt>
                <c:pt idx="5">
                  <c:v>5.74</c:v>
                </c:pt>
                <c:pt idx="6">
                  <c:v>#N/A</c:v>
                </c:pt>
                <c:pt idx="7">
                  <c:v>4.78</c:v>
                </c:pt>
                <c:pt idx="8">
                  <c:v>#N/A</c:v>
                </c:pt>
                <c:pt idx="9">
                  <c:v>4.41</c:v>
                </c:pt>
              </c:numCache>
            </c:numRef>
          </c:val>
          <c:extLst>
            <c:ext xmlns:c16="http://schemas.microsoft.com/office/drawing/2014/chart" uri="{C3380CC4-5D6E-409C-BE32-E72D297353CC}">
              <c16:uniqueId val="{00000008-DF14-473E-888C-2E45C8820703}"/>
            </c:ext>
          </c:extLst>
        </c:ser>
        <c:ser>
          <c:idx val="9"/>
          <c:order val="9"/>
          <c:tx>
            <c:strRef>
              <c:f>データシート!$A$36</c:f>
              <c:strCache>
                <c:ptCount val="1"/>
                <c:pt idx="0">
                  <c:v>国民健康保険韮崎市立病院事業会計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9.77</c:v>
                </c:pt>
                <c:pt idx="2">
                  <c:v>#N/A</c:v>
                </c:pt>
                <c:pt idx="3">
                  <c:v>8.02</c:v>
                </c:pt>
                <c:pt idx="4">
                  <c:v>#N/A</c:v>
                </c:pt>
                <c:pt idx="5">
                  <c:v>5.05</c:v>
                </c:pt>
                <c:pt idx="6">
                  <c:v>#N/A</c:v>
                </c:pt>
                <c:pt idx="7">
                  <c:v>4.74</c:v>
                </c:pt>
                <c:pt idx="8">
                  <c:v>#N/A</c:v>
                </c:pt>
                <c:pt idx="9">
                  <c:v>4.43</c:v>
                </c:pt>
              </c:numCache>
            </c:numRef>
          </c:val>
          <c:extLst>
            <c:ext xmlns:c16="http://schemas.microsoft.com/office/drawing/2014/chart" uri="{C3380CC4-5D6E-409C-BE32-E72D297353CC}">
              <c16:uniqueId val="{00000009-DF14-473E-888C-2E45C88207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1694</c:v>
                </c:pt>
                <c:pt idx="5">
                  <c:v>1661</c:v>
                </c:pt>
                <c:pt idx="8">
                  <c:v>1606</c:v>
                </c:pt>
                <c:pt idx="11">
                  <c:v>1614</c:v>
                </c:pt>
                <c:pt idx="14">
                  <c:v>1598</c:v>
                </c:pt>
              </c:numCache>
            </c:numRef>
          </c:val>
          <c:extLst>
            <c:ext xmlns:c16="http://schemas.microsoft.com/office/drawing/2014/chart" uri="{C3380CC4-5D6E-409C-BE32-E72D297353CC}">
              <c16:uniqueId val="{00000000-20A7-4EC0-9A5D-C2E6EB6860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A7-4EC0-9A5D-C2E6EB6860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0A7-4EC0-9A5D-C2E6EB6860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184</c:v>
                </c:pt>
                <c:pt idx="3">
                  <c:v>138</c:v>
                </c:pt>
                <c:pt idx="6">
                  <c:v>107</c:v>
                </c:pt>
                <c:pt idx="9">
                  <c:v>105</c:v>
                </c:pt>
                <c:pt idx="12">
                  <c:v>118</c:v>
                </c:pt>
              </c:numCache>
            </c:numRef>
          </c:val>
          <c:extLst>
            <c:ext xmlns:c16="http://schemas.microsoft.com/office/drawing/2014/chart" uri="{C3380CC4-5D6E-409C-BE32-E72D297353CC}">
              <c16:uniqueId val="{00000003-20A7-4EC0-9A5D-C2E6EB6860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522</c:v>
                </c:pt>
                <c:pt idx="3">
                  <c:v>590</c:v>
                </c:pt>
                <c:pt idx="6">
                  <c:v>557</c:v>
                </c:pt>
                <c:pt idx="9">
                  <c:v>557</c:v>
                </c:pt>
                <c:pt idx="12">
                  <c:v>490</c:v>
                </c:pt>
              </c:numCache>
            </c:numRef>
          </c:val>
          <c:extLst>
            <c:ext xmlns:c16="http://schemas.microsoft.com/office/drawing/2014/chart" uri="{C3380CC4-5D6E-409C-BE32-E72D297353CC}">
              <c16:uniqueId val="{00000004-20A7-4EC0-9A5D-C2E6EB6860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A7-4EC0-9A5D-C2E6EB6860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A7-4EC0-9A5D-C2E6EB6860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1593</c:v>
                </c:pt>
                <c:pt idx="3">
                  <c:v>1676</c:v>
                </c:pt>
                <c:pt idx="6">
                  <c:v>1734</c:v>
                </c:pt>
                <c:pt idx="9">
                  <c:v>1823</c:v>
                </c:pt>
                <c:pt idx="12">
                  <c:v>1858</c:v>
                </c:pt>
              </c:numCache>
            </c:numRef>
          </c:val>
          <c:extLst>
            <c:ext xmlns:c16="http://schemas.microsoft.com/office/drawing/2014/chart" uri="{C3380CC4-5D6E-409C-BE32-E72D297353CC}">
              <c16:uniqueId val="{00000007-20A7-4EC0-9A5D-C2E6EB6860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605</c:v>
                </c:pt>
                <c:pt idx="2">
                  <c:v>#N/A</c:v>
                </c:pt>
                <c:pt idx="3">
                  <c:v>#N/A</c:v>
                </c:pt>
                <c:pt idx="4">
                  <c:v>743</c:v>
                </c:pt>
                <c:pt idx="5">
                  <c:v>#N/A</c:v>
                </c:pt>
                <c:pt idx="6">
                  <c:v>#N/A</c:v>
                </c:pt>
                <c:pt idx="7">
                  <c:v>792</c:v>
                </c:pt>
                <c:pt idx="8">
                  <c:v>#N/A</c:v>
                </c:pt>
                <c:pt idx="9">
                  <c:v>#N/A</c:v>
                </c:pt>
                <c:pt idx="10">
                  <c:v>871</c:v>
                </c:pt>
                <c:pt idx="11">
                  <c:v>#N/A</c:v>
                </c:pt>
                <c:pt idx="12">
                  <c:v>#N/A</c:v>
                </c:pt>
                <c:pt idx="13">
                  <c:v>868</c:v>
                </c:pt>
                <c:pt idx="14">
                  <c:v>#N/A</c:v>
                </c:pt>
              </c:numCache>
            </c:numRef>
          </c:val>
          <c:smooth val="0"/>
          <c:extLst>
            <c:ext xmlns:c16="http://schemas.microsoft.com/office/drawing/2014/chart" uri="{C3380CC4-5D6E-409C-BE32-E72D297353CC}">
              <c16:uniqueId val="{00000008-20A7-4EC0-9A5D-C2E6EB6860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18201</c:v>
                </c:pt>
                <c:pt idx="5">
                  <c:v>17612</c:v>
                </c:pt>
                <c:pt idx="8">
                  <c:v>16905</c:v>
                </c:pt>
                <c:pt idx="11">
                  <c:v>16903</c:v>
                </c:pt>
                <c:pt idx="14">
                  <c:v>16577</c:v>
                </c:pt>
              </c:numCache>
            </c:numRef>
          </c:val>
          <c:extLst>
            <c:ext xmlns:c16="http://schemas.microsoft.com/office/drawing/2014/chart" uri="{C3380CC4-5D6E-409C-BE32-E72D297353CC}">
              <c16:uniqueId val="{00000000-C595-4114-85B7-931B4F5322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2047</c:v>
                </c:pt>
                <c:pt idx="5">
                  <c:v>1877</c:v>
                </c:pt>
                <c:pt idx="8">
                  <c:v>1730</c:v>
                </c:pt>
                <c:pt idx="11">
                  <c:v>1724</c:v>
                </c:pt>
                <c:pt idx="14">
                  <c:v>1675</c:v>
                </c:pt>
              </c:numCache>
            </c:numRef>
          </c:val>
          <c:extLst>
            <c:ext xmlns:c16="http://schemas.microsoft.com/office/drawing/2014/chart" uri="{C3380CC4-5D6E-409C-BE32-E72D297353CC}">
              <c16:uniqueId val="{00000001-C595-4114-85B7-931B4F5322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5942</c:v>
                </c:pt>
                <c:pt idx="5">
                  <c:v>6535</c:v>
                </c:pt>
                <c:pt idx="8">
                  <c:v>7233</c:v>
                </c:pt>
                <c:pt idx="11">
                  <c:v>6638</c:v>
                </c:pt>
                <c:pt idx="14">
                  <c:v>5993</c:v>
                </c:pt>
              </c:numCache>
            </c:numRef>
          </c:val>
          <c:extLst>
            <c:ext xmlns:c16="http://schemas.microsoft.com/office/drawing/2014/chart" uri="{C3380CC4-5D6E-409C-BE32-E72D297353CC}">
              <c16:uniqueId val="{00000002-C595-4114-85B7-931B4F5322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95-4114-85B7-931B4F5322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95-4114-85B7-931B4F5322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670</c:v>
                </c:pt>
                <c:pt idx="9">
                  <c:v>0</c:v>
                </c:pt>
                <c:pt idx="12">
                  <c:v>472</c:v>
                </c:pt>
              </c:numCache>
            </c:numRef>
          </c:val>
          <c:extLst>
            <c:ext xmlns:c16="http://schemas.microsoft.com/office/drawing/2014/chart" uri="{C3380CC4-5D6E-409C-BE32-E72D297353CC}">
              <c16:uniqueId val="{00000005-C595-4114-85B7-931B4F5322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1648</c:v>
                </c:pt>
                <c:pt idx="3">
                  <c:v>1651</c:v>
                </c:pt>
                <c:pt idx="6">
                  <c:v>1651</c:v>
                </c:pt>
                <c:pt idx="9">
                  <c:v>1562</c:v>
                </c:pt>
                <c:pt idx="12">
                  <c:v>1692</c:v>
                </c:pt>
              </c:numCache>
            </c:numRef>
          </c:val>
          <c:extLst>
            <c:ext xmlns:c16="http://schemas.microsoft.com/office/drawing/2014/chart" uri="{C3380CC4-5D6E-409C-BE32-E72D297353CC}">
              <c16:uniqueId val="{00000006-C595-4114-85B7-931B4F5322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1369</c:v>
                </c:pt>
                <c:pt idx="3">
                  <c:v>1503</c:v>
                </c:pt>
                <c:pt idx="6">
                  <c:v>1527</c:v>
                </c:pt>
                <c:pt idx="9">
                  <c:v>1539</c:v>
                </c:pt>
                <c:pt idx="12">
                  <c:v>1666</c:v>
                </c:pt>
              </c:numCache>
            </c:numRef>
          </c:val>
          <c:extLst>
            <c:ext xmlns:c16="http://schemas.microsoft.com/office/drawing/2014/chart" uri="{C3380CC4-5D6E-409C-BE32-E72D297353CC}">
              <c16:uniqueId val="{00000007-C595-4114-85B7-931B4F5322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9543</c:v>
                </c:pt>
                <c:pt idx="3">
                  <c:v>9384</c:v>
                </c:pt>
                <c:pt idx="6">
                  <c:v>8755</c:v>
                </c:pt>
                <c:pt idx="9">
                  <c:v>8690</c:v>
                </c:pt>
                <c:pt idx="12">
                  <c:v>8676</c:v>
                </c:pt>
              </c:numCache>
            </c:numRef>
          </c:val>
          <c:extLst>
            <c:ext xmlns:c16="http://schemas.microsoft.com/office/drawing/2014/chart" uri="{C3380CC4-5D6E-409C-BE32-E72D297353CC}">
              <c16:uniqueId val="{00000008-C595-4114-85B7-931B4F5322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95-4114-85B7-931B4F5322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19563</c:v>
                </c:pt>
                <c:pt idx="3">
                  <c:v>18940</c:v>
                </c:pt>
                <c:pt idx="6">
                  <c:v>18037</c:v>
                </c:pt>
                <c:pt idx="9">
                  <c:v>17894</c:v>
                </c:pt>
                <c:pt idx="12">
                  <c:v>18570</c:v>
                </c:pt>
              </c:numCache>
            </c:numRef>
          </c:val>
          <c:extLst>
            <c:ext xmlns:c16="http://schemas.microsoft.com/office/drawing/2014/chart" uri="{C3380CC4-5D6E-409C-BE32-E72D297353CC}">
              <c16:uniqueId val="{0000000A-C595-4114-85B7-931B4F5322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5933</c:v>
                </c:pt>
                <c:pt idx="2">
                  <c:v>#N/A</c:v>
                </c:pt>
                <c:pt idx="3">
                  <c:v>#N/A</c:v>
                </c:pt>
                <c:pt idx="4">
                  <c:v>5455</c:v>
                </c:pt>
                <c:pt idx="5">
                  <c:v>#N/A</c:v>
                </c:pt>
                <c:pt idx="6">
                  <c:v>#N/A</c:v>
                </c:pt>
                <c:pt idx="7">
                  <c:v>4772</c:v>
                </c:pt>
                <c:pt idx="8">
                  <c:v>#N/A</c:v>
                </c:pt>
                <c:pt idx="9">
                  <c:v>#N/A</c:v>
                </c:pt>
                <c:pt idx="10">
                  <c:v>4420</c:v>
                </c:pt>
                <c:pt idx="11">
                  <c:v>#N/A</c:v>
                </c:pt>
                <c:pt idx="12">
                  <c:v>#N/A</c:v>
                </c:pt>
                <c:pt idx="13">
                  <c:v>6831</c:v>
                </c:pt>
                <c:pt idx="14">
                  <c:v>#N/A</c:v>
                </c:pt>
              </c:numCache>
            </c:numRef>
          </c:val>
          <c:smooth val="0"/>
          <c:extLst>
            <c:ext xmlns:c16="http://schemas.microsoft.com/office/drawing/2014/chart" uri="{C3380CC4-5D6E-409C-BE32-E72D297353CC}">
              <c16:uniqueId val="{0000000B-C595-4114-85B7-931B4F5322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2411</c:v>
                </c:pt>
                <c:pt idx="1">
                  <c:v>2005</c:v>
                </c:pt>
                <c:pt idx="2">
                  <c:v>1761</c:v>
                </c:pt>
              </c:numCache>
            </c:numRef>
          </c:val>
          <c:extLst>
            <c:ext xmlns:c16="http://schemas.microsoft.com/office/drawing/2014/chart" uri="{C3380CC4-5D6E-409C-BE32-E72D297353CC}">
              <c16:uniqueId val="{00000000-AC50-41D3-9C18-738CC30352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519</c:v>
                </c:pt>
                <c:pt idx="1">
                  <c:v>467</c:v>
                </c:pt>
                <c:pt idx="2">
                  <c:v>507</c:v>
                </c:pt>
              </c:numCache>
            </c:numRef>
          </c:val>
          <c:extLst>
            <c:ext xmlns:c16="http://schemas.microsoft.com/office/drawing/2014/chart" uri="{C3380CC4-5D6E-409C-BE32-E72D297353CC}">
              <c16:uniqueId val="{00000001-AC50-41D3-9C18-738CC30352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3622</c:v>
                </c:pt>
                <c:pt idx="1">
                  <c:v>3638</c:v>
                </c:pt>
                <c:pt idx="2">
                  <c:v>3204</c:v>
                </c:pt>
              </c:numCache>
            </c:numRef>
          </c:val>
          <c:extLst>
            <c:ext xmlns:c16="http://schemas.microsoft.com/office/drawing/2014/chart" uri="{C3380CC4-5D6E-409C-BE32-E72D297353CC}">
              <c16:uniqueId val="{00000002-AC50-41D3-9C18-738CC30352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山梨県韮崎市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年度の元利償還金の増については、平成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年度に発行した公共施設適正管理推進事業債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年度に発行した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円の償還を開始したことなどが要因である。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公営企業債の元利償還金に対する繰入金は下水道事業に係る繰入金が多くを占めているため、引き続き、下水道整備事業の年度毎の事業費を抑制する必要がある。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組合等の元利償還金に対する負担金等については、峡北広域行政事務組合の常備消防会計の公債費が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満期一括償還地方債は発行していない。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山梨県韮崎市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一般会計等に係る地方債の現在高については、大型の投資的事業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また、組合等については、峡北広域行政事務組合の新庁舎建設にかかる負担金見込額が増加している。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企業誘致による法人税の増収や税の徴収強化に努め、自主財源を確保していくとともに、新規投資的事業については十分に精査し、特定財源の確保や有利な起債の活用することで、引き続き健全な財政を堅持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山梨県韮崎市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年度は、市税等の増収により財政調整基金の取崩しを行わなかったことに加え、公共施設整備基金等への積立や企業版ふるさと納税による積立を行ったことで残高は増加した。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応や物価高騰による経済対策・生活支援等に充当するため、財政調整基金を取崩しを行ったことや、地方債の繰上償還のために減債基金の取崩しを行ったことなどにより残高が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物価高騰による経済対策・生活支援等に充当するため、財政調整基金を取崩しを行ったことや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、大型投資的事業の実施に伴い公共施設整備基金の取崩しを行ったことなどにより残高が減少した。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今後、公共施設の長寿命化に向けた改修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ど大規模な投資的事業が続くため、事業費の精査はもとより特定財源の確保に努め、必要に応じて基金の取崩しを適切に実施していく必要があると考える。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基金の取崩しにおいては、今後の財政見通しを視野に入れ、慎重を期さなければならないと考えている。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また、基金に頼った財政運営から脱却するため、徹底した経費の削減と、既存事業・施設の見直しを進める。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：公共施設の整備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小中学校施設整備基金　　：小中学校施設の整備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　　　　　　：住民が主体となって行う福祉活動の活性化</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都市計画事業基金　　　　：都市計画事業の円滑な運営及び事業の促進</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職員退職手当準備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職員の退職手当の給付</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公共施設整備基金については、市営新体育館整備事業をはじめとする大規模投資的事業に充てるために積立てを行ってきたが、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事業実施に伴い取崩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しを行ったことで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都市計画事業基金については、令和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年度は都市計画税や利子収入を積立てにより残高が増加したものの、令和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は都市計画事業に充当するため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公共施設整備基金については、今後も継続して施設の更新や道路等のインフラ設備の補修等の経費に充当する見込みである。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小中学校施設整備基金については、今後予定される小学校等の大規模改修等に充当する見込みである。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その他の基金については、財政見通しにより計画的な取崩しを行う。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年度は、市税等の増収により財政調整基金の取崩しをせず、利子収入や前年度決算余剰金などの積立を行ったため残高が増加した。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年度は、新型コロナウイルス感染症対応や物価高騰による経済対策・生活支援等に充当するための取崩額が、前年度決算余剰金などの積立金を上回ったため、残高が減少している。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年度は、給与改定による人件費の増加や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物価高騰による経済対策・生活支援等に充当するための取崩額が、前年度決算余剰金などの積立金を上回ったため、残高が減少している。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今後の財政予測により計画的な運用を行う。また、市税をはじめとする自主財源の確保により一層注力していく。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なお、今後予定されている大規模な事業の実施により中長期的に減少傾向が予想されるため、基金残高を調整することで、健全な財政運営に努める。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年度は、繰上償還のため約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万円を取崩したものの、利子収入及び繰上償還に備え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億円余りを積み立てたことより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年度は、利子収入に加えて地方交付税の臨時財政対策債償還基金費分を積み立てたものの、繰上償還のため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億円を取崩したことより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年度は、臨時財政対策債償還基金費分として約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万円を取り崩したが、利子収入および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地方交付税の臨時財政対策債償還基金費分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の積み立てにより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年度に地方債償還のピークを迎える見込みのため、それに備えて毎年度計画的に積立を行う予定である。また、地方債の借入には引き続き十分に注意する。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山梨県韮崎市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27,798
27,122
143.69
20,440,875
19,968,486
406,040
9,205,633
18,569,701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大手企業等の立地により類似団体平均を上回る税収があるため、</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0.75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となっている。引き続き、税の徴収強化や企業誘致による歳入確保に努めていく。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168275</xdr:rowOff>
    </xdr:from>
    <xdr:to>
      <xdr:col>23</xdr:col>
      <xdr:colOff>133350</xdr:colOff>
      <xdr:row>39</xdr:row>
      <xdr:rowOff>16933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833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16933</xdr:rowOff>
    </xdr:from>
    <xdr:to>
      <xdr:col>19</xdr:col>
      <xdr:colOff>133350</xdr:colOff>
      <xdr:row>39</xdr:row>
      <xdr:rowOff>77258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034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168275</xdr:rowOff>
    </xdr:from>
    <xdr:to>
      <xdr:col>15</xdr:col>
      <xdr:colOff>82550</xdr:colOff>
      <xdr:row>39</xdr:row>
      <xdr:rowOff>77258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8337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168275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117475</xdr:rowOff>
    </xdr:from>
    <xdr:to>
      <xdr:col>23</xdr:col>
      <xdr:colOff>184150</xdr:colOff>
      <xdr:row>39</xdr:row>
      <xdr:rowOff>47625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134002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137583</xdr:rowOff>
    </xdr:from>
    <xdr:to>
      <xdr:col>19</xdr:col>
      <xdr:colOff>184150</xdr:colOff>
      <xdr:row>39</xdr:row>
      <xdr:rowOff>67733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77910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26458</xdr:rowOff>
    </xdr:from>
    <xdr:to>
      <xdr:col>15</xdr:col>
      <xdr:colOff>133350</xdr:colOff>
      <xdr:row>39</xdr:row>
      <xdr:rowOff>128058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138235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117475</xdr:rowOff>
    </xdr:from>
    <xdr:to>
      <xdr:col>11</xdr:col>
      <xdr:colOff>82550</xdr:colOff>
      <xdr:row>39</xdr:row>
      <xdr:rowOff>47625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57802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の増収等により経常一般財源は増加したものの、人件費や扶助費等の経常経費充当一般財源の増加が上回った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％と類似団体平均を上回っている。扶助費については、生活保護受給世帯の増加等に伴い経費が年々増加傾向にある。地方債については、繰上償還や借換えによる利子償還金の抑制・縮減を検討していく。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66</xdr:row>
      <xdr:rowOff>106680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0521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65</xdr:row>
      <xdr:rowOff>60960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9570"/>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87206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95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62</xdr:row>
      <xdr:rowOff>20320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4565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27957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4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光熱費や施設管理委託料等の高騰が続いていることはもとより、給与改定に伴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により増加傾向にある。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今後も、こうした状況が継続するものと見込まれることから、事業等の見直しによりコストの縮減を図っていく方針である。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57341</xdr:rowOff>
    </xdr:from>
    <xdr:to>
      <xdr:col>23</xdr:col>
      <xdr:colOff>133350</xdr:colOff>
      <xdr:row>83</xdr:row>
      <xdr:rowOff>98332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7691"/>
          <a:ext cx="838200" cy="4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40097</xdr:rowOff>
    </xdr:from>
    <xdr:to>
      <xdr:col>19</xdr:col>
      <xdr:colOff>133350</xdr:colOff>
      <xdr:row>83</xdr:row>
      <xdr:rowOff>57341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70447"/>
          <a:ext cx="8890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10336</xdr:rowOff>
    </xdr:from>
    <xdr:to>
      <xdr:col>15</xdr:col>
      <xdr:colOff>82550</xdr:colOff>
      <xdr:row>83</xdr:row>
      <xdr:rowOff>40097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40686"/>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105998</xdr:rowOff>
    </xdr:from>
    <xdr:to>
      <xdr:col>11</xdr:col>
      <xdr:colOff>31750</xdr:colOff>
      <xdr:row>83</xdr:row>
      <xdr:rowOff>10336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4898"/>
          <a:ext cx="889000" cy="7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58609</xdr:rowOff>
    </xdr:from>
    <xdr:to>
      <xdr:col>7</xdr:col>
      <xdr:colOff>31750</xdr:colOff>
      <xdr:row>83</xdr:row>
      <xdr:rowOff>160209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144986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47532</xdr:rowOff>
    </xdr:from>
    <xdr:to>
      <xdr:col>23</xdr:col>
      <xdr:colOff>184150</xdr:colOff>
      <xdr:row>83</xdr:row>
      <xdr:rowOff>149132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64059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6541</xdr:rowOff>
    </xdr:from>
    <xdr:to>
      <xdr:col>19</xdr:col>
      <xdr:colOff>184150</xdr:colOff>
      <xdr:row>83</xdr:row>
      <xdr:rowOff>108141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92918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2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160747</xdr:rowOff>
    </xdr:from>
    <xdr:to>
      <xdr:col>15</xdr:col>
      <xdr:colOff>133350</xdr:colOff>
      <xdr:row>83</xdr:row>
      <xdr:rowOff>90897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75674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0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130986</xdr:rowOff>
    </xdr:from>
    <xdr:to>
      <xdr:col>11</xdr:col>
      <xdr:colOff>82550</xdr:colOff>
      <xdr:row>83</xdr:row>
      <xdr:rowOff>61136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45913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55198</xdr:rowOff>
    </xdr:from>
    <xdr:to>
      <xdr:col>7</xdr:col>
      <xdr:colOff>31750</xdr:colOff>
      <xdr:row>82</xdr:row>
      <xdr:rowOff>156798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166975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8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職員数の削減や職員の世代交代により管理職への登用が早くなってきていること等により、類似団体平均を上回っている状況が継続している。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今後も所属部署の統廃合による管理職ポストの適正化など計画的な組織体制の見直しに取り組んでいく。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980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16329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32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102507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324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計画的な定員管理を行っていることにより、類似団体平均を下回っている。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今後も定員適正化計画に基づき、適正な職員数の維持に努める。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148348</xdr:rowOff>
    </xdr:from>
    <xdr:to>
      <xdr:col>81</xdr:col>
      <xdr:colOff>44450</xdr:colOff>
      <xdr:row>60</xdr:row>
      <xdr:rowOff>165584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5348"/>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148348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513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108131</xdr:rowOff>
    </xdr:from>
    <xdr:to>
      <xdr:col>72</xdr:col>
      <xdr:colOff>203200</xdr:colOff>
      <xdr:row>60</xdr:row>
      <xdr:rowOff>131112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9513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120771</xdr:rowOff>
    </xdr:from>
    <xdr:to>
      <xdr:col>68</xdr:col>
      <xdr:colOff>152400</xdr:colOff>
      <xdr:row>60</xdr:row>
      <xdr:rowOff>131112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777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114784</xdr:rowOff>
    </xdr:from>
    <xdr:to>
      <xdr:col>81</xdr:col>
      <xdr:colOff>95250</xdr:colOff>
      <xdr:row>61</xdr:row>
      <xdr:rowOff>44934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131311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97548</xdr:rowOff>
    </xdr:from>
    <xdr:to>
      <xdr:col>77</xdr:col>
      <xdr:colOff>95250</xdr:colOff>
      <xdr:row>61</xdr:row>
      <xdr:rowOff>27698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37875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5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80312</xdr:rowOff>
    </xdr:from>
    <xdr:to>
      <xdr:col>68</xdr:col>
      <xdr:colOff>203200</xdr:colOff>
      <xdr:row>61</xdr:row>
      <xdr:rowOff>10462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20639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3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ポイント増加したが、この主な要因は、平成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年度に発行した公共施設適正管理推進事業債等の償還を開始したことに伴い元利償還金が増加したためである。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新市営体育館建設などの大規模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な投資的事業により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公債費の増加は避けがたいものではあるが、事業計画の整理・縮小を図るとともに特定財源の確保により、実質公債費比率の急激な上昇の防止に努める。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52211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86083"/>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654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35983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40</xdr:row>
      <xdr:rowOff>127000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5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17938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144938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これは、新市営体育館建設などの大規模事業に伴う地方債現在高の増加に加え、充当可能基金の減少が主要因である。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大規模な投資的事業が続くため、地方債の現在高は増加することが見込まれる。事業費の精査や補助金等の財源確保により地方債の発行を抑制し、財政の健全化に努める。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153949</xdr:rowOff>
    </xdr:from>
    <xdr:to>
      <xdr:col>81</xdr:col>
      <xdr:colOff>44450</xdr:colOff>
      <xdr:row>16</xdr:row>
      <xdr:rowOff>131140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25699"/>
          <a:ext cx="838200" cy="1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153949</xdr:rowOff>
    </xdr:from>
    <xdr:to>
      <xdr:col>77</xdr:col>
      <xdr:colOff>44450</xdr:colOff>
      <xdr:row>16</xdr:row>
      <xdr:rowOff>19660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25699"/>
          <a:ext cx="889000" cy="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19660</xdr:rowOff>
    </xdr:from>
    <xdr:to>
      <xdr:col>72</xdr:col>
      <xdr:colOff>203200</xdr:colOff>
      <xdr:row>16</xdr:row>
      <xdr:rowOff>55855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628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55855</xdr:rowOff>
    </xdr:from>
    <xdr:to>
      <xdr:col>68</xdr:col>
      <xdr:colOff>152400</xdr:colOff>
      <xdr:row>16</xdr:row>
      <xdr:rowOff>106045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99055"/>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28829</xdr:rowOff>
    </xdr:from>
    <xdr:to>
      <xdr:col>64</xdr:col>
      <xdr:colOff>152400</xdr:colOff>
      <xdr:row>15</xdr:row>
      <xdr:rowOff>130429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140606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80340</xdr:rowOff>
    </xdr:from>
    <xdr:to>
      <xdr:col>81</xdr:col>
      <xdr:colOff>95250</xdr:colOff>
      <xdr:row>17</xdr:row>
      <xdr:rowOff>10490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52417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103149</xdr:rowOff>
    </xdr:from>
    <xdr:to>
      <xdr:col>77</xdr:col>
      <xdr:colOff>95250</xdr:colOff>
      <xdr:row>16</xdr:row>
      <xdr:rowOff>33299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18076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6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140310</xdr:rowOff>
    </xdr:from>
    <xdr:to>
      <xdr:col>73</xdr:col>
      <xdr:colOff>44450</xdr:colOff>
      <xdr:row>16</xdr:row>
      <xdr:rowOff>70460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55237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9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5055</xdr:rowOff>
    </xdr:from>
    <xdr:to>
      <xdr:col>68</xdr:col>
      <xdr:colOff>203200</xdr:colOff>
      <xdr:row>16</xdr:row>
      <xdr:rowOff>106655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91432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3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141622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山梨県韮崎市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27,798
27,122
143.69
20,440,875
19,968,486
406,040
9,205,633
18,569,701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給与改定を主な要因として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類似団体と比べて職員数が少ないため平均値よりも低い水準にある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今後も、定員適正化計画に基づく定員の管理により人件費の抑制に努めていく。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3438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34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27940</xdr:rowOff>
    </xdr:from>
    <xdr:to>
      <xdr:col>15</xdr:col>
      <xdr:colOff>98425</xdr:colOff>
      <xdr:row>35</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572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148590</xdr:rowOff>
    </xdr:from>
    <xdr:to>
      <xdr:col>15</xdr:col>
      <xdr:colOff>149225</xdr:colOff>
      <xdr:row>34</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ポイント上回っている。これは、光熱費や施設管理委託料等の高騰が続いていることに加えて、ふるさと応援寄附金の増収に伴う返礼品等にかかる経費が増加したことなどが主な要因である。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今後もより一層のコスト意識を持って事業に取り組み、経常収支比率の低下に努める。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18</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8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104140</xdr:rowOff>
    </xdr:from>
    <xdr:to>
      <xdr:col>78</xdr:col>
      <xdr:colOff>69850</xdr:colOff>
      <xdr:row>18</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90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07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類似団体平均を上回っている。主な要因として、生活保護費や障害福祉サービス給付費、各種医療費助成等が増加したことなどが挙げられる。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今後も扶助費は増加が見込まれるため、資格審査や給付の適正化など扶助費抑制につながる取り組みに努める。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425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628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ポイント下回っている。主な経費は特別会計への繰出金であ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今後も各会計において、経費削減を図るとともに、保険税（料）、使用料等の徴収強化を図るなど、独立採算に努める。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54</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39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100330</xdr:rowOff>
    </xdr:from>
    <xdr:to>
      <xdr:col>78</xdr:col>
      <xdr:colOff>69850</xdr:colOff>
      <xdr:row>54</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1871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100330</xdr:rowOff>
    </xdr:from>
    <xdr:to>
      <xdr:col>73</xdr:col>
      <xdr:colOff>180975</xdr:colOff>
      <xdr:row>53</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18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53</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49530</xdr:rowOff>
    </xdr:from>
    <xdr:to>
      <xdr:col>74</xdr:col>
      <xdr:colOff>31750</xdr:colOff>
      <xdr:row>53</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161307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95250</xdr:rowOff>
    </xdr:from>
    <xdr:to>
      <xdr:col>65</xdr:col>
      <xdr:colOff>53975</xdr:colOff>
      <xdr:row>54</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各種団体への負担金が多額になっているためである。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引き続き、補助金等適正化基準に基づき、補助交付金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見直しや廃止の検討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154432</xdr:rowOff>
    </xdr:from>
    <xdr:to>
      <xdr:col>82</xdr:col>
      <xdr:colOff>107950</xdr:colOff>
      <xdr:row>39</xdr:row>
      <xdr:rowOff>10414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695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39</xdr:row>
      <xdr:rowOff>10414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2780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957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44704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957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103632</xdr:rowOff>
    </xdr:from>
    <xdr:to>
      <xdr:col>82</xdr:col>
      <xdr:colOff>158750</xdr:colOff>
      <xdr:row>39</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75709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公債費については、昨年度から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減少したものの、類似団体平均を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新市営体育館建設などの大規模な投資的事業により、今後の公債費の増加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が見込まれるため、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事業実施にあたっては特定財源の確保に努め、地方債の発行の抑制を図っていく。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68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27939</xdr:rowOff>
    </xdr:from>
    <xdr:to>
      <xdr:col>19</xdr:col>
      <xdr:colOff>187325</xdr:colOff>
      <xdr:row>79</xdr:row>
      <xdr:rowOff>39370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010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01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公債費を除く全体の経常収支比率は、前年度に比べて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これは、前年度と比べ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地方税や地方交付税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により経常一般財源等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が、経常経費充当一般財源の増加が上回ったこ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本市は、大手企業の業績により、法人市民税の増減が激しいため、これに遅れて連動する地方交付税の増減も大きくなることから、今後も計画的な財政運営に努めていく。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73529"/>
          <a:ext cx="8382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94343</xdr:rowOff>
    </xdr:from>
    <xdr:to>
      <xdr:col>78</xdr:col>
      <xdr:colOff>69850</xdr:colOff>
      <xdr:row>76</xdr:row>
      <xdr:rowOff>143329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81643"/>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94343</xdr:rowOff>
    </xdr:from>
    <xdr:to>
      <xdr:col>73</xdr:col>
      <xdr:colOff>180975</xdr:colOff>
      <xdr:row>74</xdr:row>
      <xdr:rowOff>100874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816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100874</xdr:rowOff>
    </xdr:from>
    <xdr:to>
      <xdr:col>69</xdr:col>
      <xdr:colOff>92075</xdr:colOff>
      <xdr:row>75</xdr:row>
      <xdr:rowOff>33927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8817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43543</xdr:rowOff>
    </xdr:from>
    <xdr:to>
      <xdr:col>74</xdr:col>
      <xdr:colOff>31750</xdr:colOff>
      <xdr:row>74</xdr:row>
      <xdr:rowOff>145143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155320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50074</xdr:rowOff>
    </xdr:from>
    <xdr:to>
      <xdr:col>69</xdr:col>
      <xdr:colOff>142875</xdr:colOff>
      <xdr:row>74</xdr:row>
      <xdr:rowOff>151674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161851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山梨県韮崎市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96812</xdr:rowOff>
    </xdr:from>
    <xdr:to>
      <xdr:col>29</xdr:col>
      <xdr:colOff>127000</xdr:colOff>
      <xdr:row>18</xdr:row>
      <xdr:rowOff>7912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9087"/>
          <a:ext cx="647700" cy="8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7912</xdr:rowOff>
    </xdr:from>
    <xdr:to>
      <xdr:col>26</xdr:col>
      <xdr:colOff>50800</xdr:colOff>
      <xdr:row>18</xdr:row>
      <xdr:rowOff>73533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1637"/>
          <a:ext cx="698500" cy="65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73533</xdr:rowOff>
    </xdr:from>
    <xdr:to>
      <xdr:col>22</xdr:col>
      <xdr:colOff>114300</xdr:colOff>
      <xdr:row>18</xdr:row>
      <xdr:rowOff>82410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7258"/>
          <a:ext cx="698500" cy="8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82410</xdr:rowOff>
    </xdr:from>
    <xdr:to>
      <xdr:col>18</xdr:col>
      <xdr:colOff>177800</xdr:colOff>
      <xdr:row>18</xdr:row>
      <xdr:rowOff>104102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16135"/>
          <a:ext cx="698500" cy="21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75717</xdr:rowOff>
    </xdr:from>
    <xdr:to>
      <xdr:col>15</xdr:col>
      <xdr:colOff>101600</xdr:colOff>
      <xdr:row>17</xdr:row>
      <xdr:rowOff>5867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46012</xdr:rowOff>
    </xdr:from>
    <xdr:to>
      <xdr:col>29</xdr:col>
      <xdr:colOff>177800</xdr:colOff>
      <xdr:row>17</xdr:row>
      <xdr:rowOff>147612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18089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128562</xdr:rowOff>
    </xdr:from>
    <xdr:to>
      <xdr:col>26</xdr:col>
      <xdr:colOff>101600</xdr:colOff>
      <xdr:row>18</xdr:row>
      <xdr:rowOff>58712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43489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22733</xdr:rowOff>
    </xdr:from>
    <xdr:to>
      <xdr:col>22</xdr:col>
      <xdr:colOff>165100</xdr:colOff>
      <xdr:row>18</xdr:row>
      <xdr:rowOff>124333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31610</xdr:rowOff>
    </xdr:from>
    <xdr:to>
      <xdr:col>19</xdr:col>
      <xdr:colOff>38100</xdr:colOff>
      <xdr:row>18</xdr:row>
      <xdr:rowOff>133210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117987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53302</xdr:rowOff>
    </xdr:from>
    <xdr:to>
      <xdr:col>15</xdr:col>
      <xdr:colOff>101600</xdr:colOff>
      <xdr:row>18</xdr:row>
      <xdr:rowOff>154902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7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323008</xdr:rowOff>
    </xdr:from>
    <xdr:to>
      <xdr:col>29</xdr:col>
      <xdr:colOff>127000</xdr:colOff>
      <xdr:row>34</xdr:row>
      <xdr:rowOff>331891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590458"/>
          <a:ext cx="647700" cy="8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331891</xdr:rowOff>
    </xdr:from>
    <xdr:to>
      <xdr:col>26</xdr:col>
      <xdr:colOff>50800</xdr:colOff>
      <xdr:row>35</xdr:row>
      <xdr:rowOff>88726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599341"/>
          <a:ext cx="698500" cy="99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88726</xdr:rowOff>
    </xdr:from>
    <xdr:to>
      <xdr:col>22</xdr:col>
      <xdr:colOff>114300</xdr:colOff>
      <xdr:row>35</xdr:row>
      <xdr:rowOff>150382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99076"/>
          <a:ext cx="698500" cy="61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150382</xdr:rowOff>
    </xdr:from>
    <xdr:to>
      <xdr:col>18</xdr:col>
      <xdr:colOff>177800</xdr:colOff>
      <xdr:row>35</xdr:row>
      <xdr:rowOff>315268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60732"/>
          <a:ext cx="698500" cy="164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131489</xdr:rowOff>
    </xdr:from>
    <xdr:to>
      <xdr:col>15</xdr:col>
      <xdr:colOff>101600</xdr:colOff>
      <xdr:row>35</xdr:row>
      <xdr:rowOff>233089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243266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5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272208</xdr:rowOff>
    </xdr:from>
    <xdr:to>
      <xdr:col>29</xdr:col>
      <xdr:colOff>177800</xdr:colOff>
      <xdr:row>35</xdr:row>
      <xdr:rowOff>30908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39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117285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8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281091</xdr:rowOff>
    </xdr:from>
    <xdr:to>
      <xdr:col>26</xdr:col>
      <xdr:colOff>101600</xdr:colOff>
      <xdr:row>35</xdr:row>
      <xdr:rowOff>39791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4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49968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17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37926</xdr:rowOff>
    </xdr:from>
    <xdr:to>
      <xdr:col>22</xdr:col>
      <xdr:colOff>165100</xdr:colOff>
      <xdr:row>35</xdr:row>
      <xdr:rowOff>139526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4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149703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1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99582</xdr:rowOff>
    </xdr:from>
    <xdr:to>
      <xdr:col>19</xdr:col>
      <xdr:colOff>38100</xdr:colOff>
      <xdr:row>35</xdr:row>
      <xdr:rowOff>201182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09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211359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7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264468</xdr:rowOff>
    </xdr:from>
    <xdr:to>
      <xdr:col>15</xdr:col>
      <xdr:colOff>101600</xdr:colOff>
      <xdr:row>36</xdr:row>
      <xdr:rowOff>23168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74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7945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6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山梨県韮崎市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27,798
27,122
143.69
20,440,875
19,968,486
406,040
9,205,633
18,569,701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5296</xdr:rowOff>
    </xdr:from>
    <xdr:to>
      <xdr:col>24</xdr:col>
      <xdr:colOff>63500</xdr:colOff>
      <xdr:row>35</xdr:row>
      <xdr:rowOff>87909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6046"/>
          <a:ext cx="838200" cy="8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87909</xdr:rowOff>
    </xdr:from>
    <xdr:to>
      <xdr:col>19</xdr:col>
      <xdr:colOff>177800</xdr:colOff>
      <xdr:row>35</xdr:row>
      <xdr:rowOff>131356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8659"/>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124841</xdr:rowOff>
    </xdr:from>
    <xdr:to>
      <xdr:col>15</xdr:col>
      <xdr:colOff>50800</xdr:colOff>
      <xdr:row>35</xdr:row>
      <xdr:rowOff>131356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25591"/>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124841</xdr:rowOff>
    </xdr:from>
    <xdr:to>
      <xdr:col>10</xdr:col>
      <xdr:colOff>114300</xdr:colOff>
      <xdr:row>36</xdr:row>
      <xdr:rowOff>38875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5591"/>
          <a:ext cx="889000" cy="8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131102</xdr:rowOff>
    </xdr:from>
    <xdr:to>
      <xdr:col>6</xdr:col>
      <xdr:colOff>38100</xdr:colOff>
      <xdr:row>34</xdr:row>
      <xdr:rowOff>61252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77779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125946</xdr:rowOff>
    </xdr:from>
    <xdr:to>
      <xdr:col>24</xdr:col>
      <xdr:colOff>114300</xdr:colOff>
      <xdr:row>35</xdr:row>
      <xdr:rowOff>56096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104373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37109</xdr:rowOff>
    </xdr:from>
    <xdr:to>
      <xdr:col>20</xdr:col>
      <xdr:colOff>38100</xdr:colOff>
      <xdr:row>35</xdr:row>
      <xdr:rowOff>138709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129836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3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80556</xdr:rowOff>
    </xdr:from>
    <xdr:to>
      <xdr:col>15</xdr:col>
      <xdr:colOff>101600</xdr:colOff>
      <xdr:row>36</xdr:row>
      <xdr:rowOff>10706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74041</xdr:rowOff>
    </xdr:from>
    <xdr:to>
      <xdr:col>10</xdr:col>
      <xdr:colOff>165100</xdr:colOff>
      <xdr:row>36</xdr:row>
      <xdr:rowOff>4191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166768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159525</xdr:rowOff>
    </xdr:from>
    <xdr:to>
      <xdr:col>6</xdr:col>
      <xdr:colOff>38100</xdr:colOff>
      <xdr:row>36</xdr:row>
      <xdr:rowOff>89675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80802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5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133756</xdr:rowOff>
    </xdr:from>
    <xdr:to>
      <xdr:col>24</xdr:col>
      <xdr:colOff>63500</xdr:colOff>
      <xdr:row>56</xdr:row>
      <xdr:rowOff>149865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4956"/>
          <a:ext cx="8382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148288</xdr:rowOff>
    </xdr:from>
    <xdr:to>
      <xdr:col>19</xdr:col>
      <xdr:colOff>177800</xdr:colOff>
      <xdr:row>56</xdr:row>
      <xdr:rowOff>149865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49488"/>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148288</xdr:rowOff>
    </xdr:from>
    <xdr:to>
      <xdr:col>15</xdr:col>
      <xdr:colOff>50800</xdr:colOff>
      <xdr:row>57</xdr:row>
      <xdr:rowOff>29560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9488"/>
          <a:ext cx="889000" cy="5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29560</xdr:rowOff>
    </xdr:from>
    <xdr:to>
      <xdr:col>10</xdr:col>
      <xdr:colOff>114300</xdr:colOff>
      <xdr:row>57</xdr:row>
      <xdr:rowOff>112108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2210"/>
          <a:ext cx="889000" cy="8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26096</xdr:rowOff>
    </xdr:from>
    <xdr:to>
      <xdr:col>6</xdr:col>
      <xdr:colOff>38100</xdr:colOff>
      <xdr:row>57</xdr:row>
      <xdr:rowOff>127696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144223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82956</xdr:rowOff>
    </xdr:from>
    <xdr:to>
      <xdr:col>24</xdr:col>
      <xdr:colOff>114300</xdr:colOff>
      <xdr:row>57</xdr:row>
      <xdr:rowOff>13106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105833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99065</xdr:rowOff>
    </xdr:from>
    <xdr:to>
      <xdr:col>20</xdr:col>
      <xdr:colOff>38100</xdr:colOff>
      <xdr:row>57</xdr:row>
      <xdr:rowOff>29215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45742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7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97488</xdr:rowOff>
    </xdr:from>
    <xdr:to>
      <xdr:col>15</xdr:col>
      <xdr:colOff>101600</xdr:colOff>
      <xdr:row>57</xdr:row>
      <xdr:rowOff>27638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44165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7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150210</xdr:rowOff>
    </xdr:from>
    <xdr:to>
      <xdr:col>10</xdr:col>
      <xdr:colOff>165100</xdr:colOff>
      <xdr:row>57</xdr:row>
      <xdr:rowOff>80360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96887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61308</xdr:rowOff>
    </xdr:from>
    <xdr:to>
      <xdr:col>6</xdr:col>
      <xdr:colOff>38100</xdr:colOff>
      <xdr:row>57</xdr:row>
      <xdr:rowOff>162908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154035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136537</xdr:rowOff>
    </xdr:from>
    <xdr:to>
      <xdr:col>24</xdr:col>
      <xdr:colOff>63500</xdr:colOff>
      <xdr:row>78</xdr:row>
      <xdr:rowOff>140329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9637"/>
          <a:ext cx="8382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132708</xdr:rowOff>
    </xdr:from>
    <xdr:to>
      <xdr:col>19</xdr:col>
      <xdr:colOff>177800</xdr:colOff>
      <xdr:row>78</xdr:row>
      <xdr:rowOff>140329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05808"/>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125718</xdr:rowOff>
    </xdr:from>
    <xdr:to>
      <xdr:col>15</xdr:col>
      <xdr:colOff>50800</xdr:colOff>
      <xdr:row>78</xdr:row>
      <xdr:rowOff>132708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98818"/>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125718</xdr:rowOff>
    </xdr:from>
    <xdr:to>
      <xdr:col>10</xdr:col>
      <xdr:colOff>114300</xdr:colOff>
      <xdr:row>78</xdr:row>
      <xdr:rowOff>151967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98818"/>
          <a:ext cx="889000" cy="2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85737</xdr:rowOff>
    </xdr:from>
    <xdr:to>
      <xdr:col>24</xdr:col>
      <xdr:colOff>114300</xdr:colOff>
      <xdr:row>79</xdr:row>
      <xdr:rowOff>15887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89529</xdr:rowOff>
    </xdr:from>
    <xdr:to>
      <xdr:col>20</xdr:col>
      <xdr:colOff>38100</xdr:colOff>
      <xdr:row>79</xdr:row>
      <xdr:rowOff>19679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10806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81908</xdr:rowOff>
    </xdr:from>
    <xdr:to>
      <xdr:col>15</xdr:col>
      <xdr:colOff>101600</xdr:colOff>
      <xdr:row>79</xdr:row>
      <xdr:rowOff>12058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74918</xdr:rowOff>
    </xdr:from>
    <xdr:to>
      <xdr:col>10</xdr:col>
      <xdr:colOff>165100</xdr:colOff>
      <xdr:row>79</xdr:row>
      <xdr:rowOff>5068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167645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101167</xdr:rowOff>
    </xdr:from>
    <xdr:to>
      <xdr:col>6</xdr:col>
      <xdr:colOff>38100</xdr:colOff>
      <xdr:row>79</xdr:row>
      <xdr:rowOff>31317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22444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65187</xdr:rowOff>
    </xdr:from>
    <xdr:to>
      <xdr:col>24</xdr:col>
      <xdr:colOff>63500</xdr:colOff>
      <xdr:row>97</xdr:row>
      <xdr:rowOff>38517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438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38517</xdr:rowOff>
    </xdr:from>
    <xdr:to>
      <xdr:col>19</xdr:col>
      <xdr:colOff>177800</xdr:colOff>
      <xdr:row>97</xdr:row>
      <xdr:rowOff>107490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69167"/>
          <a:ext cx="889000" cy="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123730</xdr:rowOff>
    </xdr:from>
    <xdr:to>
      <xdr:col>15</xdr:col>
      <xdr:colOff>50800</xdr:colOff>
      <xdr:row>97</xdr:row>
      <xdr:rowOff>107490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82930"/>
          <a:ext cx="889000" cy="15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123730</xdr:rowOff>
    </xdr:from>
    <xdr:to>
      <xdr:col>10</xdr:col>
      <xdr:colOff>114300</xdr:colOff>
      <xdr:row>98</xdr:row>
      <xdr:rowOff>46737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82930"/>
          <a:ext cx="889000" cy="26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100079</xdr:rowOff>
    </xdr:from>
    <xdr:to>
      <xdr:col>6</xdr:col>
      <xdr:colOff>38100</xdr:colOff>
      <xdr:row>97</xdr:row>
      <xdr:rowOff>30229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46756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14387</xdr:rowOff>
    </xdr:from>
    <xdr:to>
      <xdr:col>24</xdr:col>
      <xdr:colOff>114300</xdr:colOff>
      <xdr:row>96</xdr:row>
      <xdr:rowOff>115987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37264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2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159167</xdr:rowOff>
    </xdr:from>
    <xdr:to>
      <xdr:col>20</xdr:col>
      <xdr:colOff>38100</xdr:colOff>
      <xdr:row>97</xdr:row>
      <xdr:rowOff>89317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80444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1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56690</xdr:rowOff>
    </xdr:from>
    <xdr:to>
      <xdr:col>15</xdr:col>
      <xdr:colOff>101600</xdr:colOff>
      <xdr:row>97</xdr:row>
      <xdr:rowOff>158290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149417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72930</xdr:rowOff>
    </xdr:from>
    <xdr:to>
      <xdr:col>10</xdr:col>
      <xdr:colOff>165100</xdr:colOff>
      <xdr:row>97</xdr:row>
      <xdr:rowOff>3080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165657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2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167387</xdr:rowOff>
    </xdr:from>
    <xdr:to>
      <xdr:col>6</xdr:col>
      <xdr:colOff>38100</xdr:colOff>
      <xdr:row>98</xdr:row>
      <xdr:rowOff>97537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9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88664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9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124803</xdr:rowOff>
    </xdr:from>
    <xdr:to>
      <xdr:col>55</xdr:col>
      <xdr:colOff>0</xdr:colOff>
      <xdr:row>34</xdr:row>
      <xdr:rowOff>48740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782653"/>
          <a:ext cx="838200" cy="9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124803</xdr:rowOff>
    </xdr:from>
    <xdr:to>
      <xdr:col>50</xdr:col>
      <xdr:colOff>114300</xdr:colOff>
      <xdr:row>34</xdr:row>
      <xdr:rowOff>43894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782653"/>
          <a:ext cx="889000" cy="9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43894</xdr:rowOff>
    </xdr:from>
    <xdr:to>
      <xdr:col>45</xdr:col>
      <xdr:colOff>177800</xdr:colOff>
      <xdr:row>34</xdr:row>
      <xdr:rowOff>98118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873194"/>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169319</xdr:rowOff>
    </xdr:from>
    <xdr:to>
      <xdr:col>41</xdr:col>
      <xdr:colOff>50800</xdr:colOff>
      <xdr:row>34</xdr:row>
      <xdr:rowOff>98118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41369"/>
          <a:ext cx="889000" cy="78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11816</xdr:rowOff>
    </xdr:from>
    <xdr:to>
      <xdr:col>36</xdr:col>
      <xdr:colOff>165100</xdr:colOff>
      <xdr:row>30</xdr:row>
      <xdr:rowOff>113416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104543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24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169390</xdr:rowOff>
    </xdr:from>
    <xdr:to>
      <xdr:col>55</xdr:col>
      <xdr:colOff>50800</xdr:colOff>
      <xdr:row>34</xdr:row>
      <xdr:rowOff>99540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20817</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7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74003</xdr:rowOff>
    </xdr:from>
    <xdr:to>
      <xdr:col>50</xdr:col>
      <xdr:colOff>165100</xdr:colOff>
      <xdr:row>34</xdr:row>
      <xdr:rowOff>4153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7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20680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0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164544</xdr:rowOff>
    </xdr:from>
    <xdr:to>
      <xdr:col>46</xdr:col>
      <xdr:colOff>38100</xdr:colOff>
      <xdr:row>34</xdr:row>
      <xdr:rowOff>94694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2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111221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9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47318</xdr:rowOff>
    </xdr:from>
    <xdr:to>
      <xdr:col>41</xdr:col>
      <xdr:colOff>101600</xdr:colOff>
      <xdr:row>34</xdr:row>
      <xdr:rowOff>148918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165445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5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118519</xdr:rowOff>
    </xdr:from>
    <xdr:to>
      <xdr:col>36</xdr:col>
      <xdr:colOff>165100</xdr:colOff>
      <xdr:row>30</xdr:row>
      <xdr:rowOff>48669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65196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6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95938</xdr:rowOff>
    </xdr:from>
    <xdr:to>
      <xdr:col>55</xdr:col>
      <xdr:colOff>0</xdr:colOff>
      <xdr:row>54</xdr:row>
      <xdr:rowOff>151618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839888"/>
          <a:ext cx="838200" cy="57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151618</xdr:rowOff>
    </xdr:from>
    <xdr:to>
      <xdr:col>50</xdr:col>
      <xdr:colOff>114300</xdr:colOff>
      <xdr:row>56</xdr:row>
      <xdr:rowOff>116040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09918"/>
          <a:ext cx="889000" cy="30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116040</xdr:rowOff>
    </xdr:from>
    <xdr:to>
      <xdr:col>45</xdr:col>
      <xdr:colOff>177800</xdr:colOff>
      <xdr:row>57</xdr:row>
      <xdr:rowOff>42256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17240"/>
          <a:ext cx="889000" cy="9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68042</xdr:rowOff>
    </xdr:from>
    <xdr:to>
      <xdr:col>41</xdr:col>
      <xdr:colOff>50800</xdr:colOff>
      <xdr:row>57</xdr:row>
      <xdr:rowOff>42256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69242"/>
          <a:ext cx="889000" cy="14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145044</xdr:rowOff>
    </xdr:from>
    <xdr:to>
      <xdr:col>36</xdr:col>
      <xdr:colOff>165100</xdr:colOff>
      <xdr:row>55</xdr:row>
      <xdr:rowOff>75194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91721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45138</xdr:rowOff>
    </xdr:from>
    <xdr:to>
      <xdr:col>55</xdr:col>
      <xdr:colOff>50800</xdr:colOff>
      <xdr:row>51</xdr:row>
      <xdr:rowOff>146738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7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131515</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70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100818</xdr:rowOff>
    </xdr:from>
    <xdr:to>
      <xdr:col>50</xdr:col>
      <xdr:colOff>165100</xdr:colOff>
      <xdr:row>55</xdr:row>
      <xdr:rowOff>30968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47495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65240</xdr:rowOff>
    </xdr:from>
    <xdr:to>
      <xdr:col>46</xdr:col>
      <xdr:colOff>38100</xdr:colOff>
      <xdr:row>56</xdr:row>
      <xdr:rowOff>166840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157967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5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162906</xdr:rowOff>
    </xdr:from>
    <xdr:to>
      <xdr:col>41</xdr:col>
      <xdr:colOff>101600</xdr:colOff>
      <xdr:row>57</xdr:row>
      <xdr:rowOff>93056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84183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5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17242</xdr:rowOff>
    </xdr:from>
    <xdr:to>
      <xdr:col>36</xdr:col>
      <xdr:colOff>165100</xdr:colOff>
      <xdr:row>56</xdr:row>
      <xdr:rowOff>118842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109969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1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154276</xdr:rowOff>
    </xdr:from>
    <xdr:to>
      <xdr:col>55</xdr:col>
      <xdr:colOff>0</xdr:colOff>
      <xdr:row>77</xdr:row>
      <xdr:rowOff>126332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498676"/>
          <a:ext cx="838200" cy="8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126332</xdr:rowOff>
    </xdr:from>
    <xdr:to>
      <xdr:col>50</xdr:col>
      <xdr:colOff>114300</xdr:colOff>
      <xdr:row>79</xdr:row>
      <xdr:rowOff>26946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27982"/>
          <a:ext cx="889000" cy="24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25248</xdr:rowOff>
    </xdr:from>
    <xdr:to>
      <xdr:col>45</xdr:col>
      <xdr:colOff>177800</xdr:colOff>
      <xdr:row>79</xdr:row>
      <xdr:rowOff>26946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69798"/>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146003</xdr:rowOff>
    </xdr:from>
    <xdr:to>
      <xdr:col>41</xdr:col>
      <xdr:colOff>50800</xdr:colOff>
      <xdr:row>79</xdr:row>
      <xdr:rowOff>25248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19103"/>
          <a:ext cx="889000" cy="5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103476</xdr:rowOff>
    </xdr:from>
    <xdr:to>
      <xdr:col>55</xdr:col>
      <xdr:colOff>50800</xdr:colOff>
      <xdr:row>73</xdr:row>
      <xdr:rowOff>33626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44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126353</xdr:rowOff>
    </xdr:from>
    <xdr:ext cx="599010"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29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75532</xdr:rowOff>
    </xdr:from>
    <xdr:to>
      <xdr:col>50</xdr:col>
      <xdr:colOff>165100</xdr:colOff>
      <xdr:row>78</xdr:row>
      <xdr:rowOff>5682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22209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147596</xdr:rowOff>
    </xdr:from>
    <xdr:to>
      <xdr:col>46</xdr:col>
      <xdr:colOff>38100</xdr:colOff>
      <xdr:row>79</xdr:row>
      <xdr:rowOff>77746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68873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1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145898</xdr:rowOff>
    </xdr:from>
    <xdr:to>
      <xdr:col>41</xdr:col>
      <xdr:colOff>101600</xdr:colOff>
      <xdr:row>79</xdr:row>
      <xdr:rowOff>76048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67175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95203</xdr:rowOff>
    </xdr:from>
    <xdr:to>
      <xdr:col>36</xdr:col>
      <xdr:colOff>165100</xdr:colOff>
      <xdr:row>79</xdr:row>
      <xdr:rowOff>25353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16480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6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106387</xdr:rowOff>
    </xdr:from>
    <xdr:to>
      <xdr:col>55</xdr:col>
      <xdr:colOff>0</xdr:colOff>
      <xdr:row>96</xdr:row>
      <xdr:rowOff>94107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94137"/>
          <a:ext cx="838200" cy="1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74143</xdr:rowOff>
    </xdr:from>
    <xdr:to>
      <xdr:col>50</xdr:col>
      <xdr:colOff>114300</xdr:colOff>
      <xdr:row>96</xdr:row>
      <xdr:rowOff>94107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33343"/>
          <a:ext cx="8890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74143</xdr:rowOff>
    </xdr:from>
    <xdr:to>
      <xdr:col>45</xdr:col>
      <xdr:colOff>177800</xdr:colOff>
      <xdr:row>97</xdr:row>
      <xdr:rowOff>34519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33343"/>
          <a:ext cx="8890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18835</xdr:rowOff>
    </xdr:from>
    <xdr:to>
      <xdr:col>41</xdr:col>
      <xdr:colOff>50800</xdr:colOff>
      <xdr:row>97</xdr:row>
      <xdr:rowOff>34519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78035"/>
          <a:ext cx="889000" cy="18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33934</xdr:rowOff>
    </xdr:from>
    <xdr:to>
      <xdr:col>36</xdr:col>
      <xdr:colOff>165100</xdr:colOff>
      <xdr:row>95</xdr:row>
      <xdr:rowOff>135534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152061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09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55587</xdr:rowOff>
    </xdr:from>
    <xdr:to>
      <xdr:col>55</xdr:col>
      <xdr:colOff>50800</xdr:colOff>
      <xdr:row>95</xdr:row>
      <xdr:rowOff>157187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4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78464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9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43307</xdr:rowOff>
    </xdr:from>
    <xdr:to>
      <xdr:col>50</xdr:col>
      <xdr:colOff>165100</xdr:colOff>
      <xdr:row>96</xdr:row>
      <xdr:rowOff>144907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136034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9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23343</xdr:rowOff>
    </xdr:from>
    <xdr:to>
      <xdr:col>46</xdr:col>
      <xdr:colOff>38100</xdr:colOff>
      <xdr:row>96</xdr:row>
      <xdr:rowOff>124943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8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116070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155169</xdr:rowOff>
    </xdr:from>
    <xdr:to>
      <xdr:col>41</xdr:col>
      <xdr:colOff>101600</xdr:colOff>
      <xdr:row>97</xdr:row>
      <xdr:rowOff>85319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76446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139485</xdr:rowOff>
    </xdr:from>
    <xdr:to>
      <xdr:col>36</xdr:col>
      <xdr:colOff>165100</xdr:colOff>
      <xdr:row>96</xdr:row>
      <xdr:rowOff>69635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60762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5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34887</xdr:rowOff>
    </xdr:from>
    <xdr:to>
      <xdr:col>85</xdr:col>
      <xdr:colOff>127000</xdr:colOff>
      <xdr:row>39</xdr:row>
      <xdr:rowOff>40145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1437"/>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34887</xdr:rowOff>
    </xdr:from>
    <xdr:to>
      <xdr:col>81</xdr:col>
      <xdr:colOff>50800</xdr:colOff>
      <xdr:row>39</xdr:row>
      <xdr:rowOff>36564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2143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36564</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23114"/>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160922</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76022"/>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157099</xdr:rowOff>
    </xdr:from>
    <xdr:to>
      <xdr:col>67</xdr:col>
      <xdr:colOff>101600</xdr:colOff>
      <xdr:row>37</xdr:row>
      <xdr:rowOff>87249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103776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160795</xdr:rowOff>
    </xdr:from>
    <xdr:to>
      <xdr:col>85</xdr:col>
      <xdr:colOff>177800</xdr:colOff>
      <xdr:row>39</xdr:row>
      <xdr:rowOff>90945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75722</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155537</xdr:rowOff>
    </xdr:from>
    <xdr:to>
      <xdr:col>81</xdr:col>
      <xdr:colOff>101600</xdr:colOff>
      <xdr:row>39</xdr:row>
      <xdr:rowOff>85687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76814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157214</xdr:rowOff>
    </xdr:from>
    <xdr:to>
      <xdr:col>76</xdr:col>
      <xdr:colOff>165100</xdr:colOff>
      <xdr:row>39</xdr:row>
      <xdr:rowOff>87364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78491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6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110122</xdr:rowOff>
    </xdr:from>
    <xdr:to>
      <xdr:col>67</xdr:col>
      <xdr:colOff>101600</xdr:colOff>
      <xdr:row>39</xdr:row>
      <xdr:rowOff>40272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31399</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1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109965</xdr:rowOff>
    </xdr:from>
    <xdr:to>
      <xdr:col>85</xdr:col>
      <xdr:colOff>127000</xdr:colOff>
      <xdr:row>75</xdr:row>
      <xdr:rowOff>19800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797265"/>
          <a:ext cx="838200" cy="8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109965</xdr:rowOff>
    </xdr:from>
    <xdr:to>
      <xdr:col>81</xdr:col>
      <xdr:colOff>50800</xdr:colOff>
      <xdr:row>75</xdr:row>
      <xdr:rowOff>59282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97265"/>
          <a:ext cx="889000" cy="12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59282</xdr:rowOff>
    </xdr:from>
    <xdr:to>
      <xdr:col>76</xdr:col>
      <xdr:colOff>114300</xdr:colOff>
      <xdr:row>75</xdr:row>
      <xdr:rowOff>151946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18032"/>
          <a:ext cx="889000" cy="9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151946</xdr:rowOff>
    </xdr:from>
    <xdr:to>
      <xdr:col>71</xdr:col>
      <xdr:colOff>177800</xdr:colOff>
      <xdr:row>76</xdr:row>
      <xdr:rowOff>38855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10696"/>
          <a:ext cx="889000" cy="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80507</xdr:rowOff>
    </xdr:from>
    <xdr:to>
      <xdr:col>67</xdr:col>
      <xdr:colOff>101600</xdr:colOff>
      <xdr:row>75</xdr:row>
      <xdr:rowOff>10657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6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27184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140450</xdr:rowOff>
    </xdr:from>
    <xdr:to>
      <xdr:col>85</xdr:col>
      <xdr:colOff>177800</xdr:colOff>
      <xdr:row>75</xdr:row>
      <xdr:rowOff>70600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163327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59165</xdr:rowOff>
    </xdr:from>
    <xdr:to>
      <xdr:col>81</xdr:col>
      <xdr:colOff>101600</xdr:colOff>
      <xdr:row>74</xdr:row>
      <xdr:rowOff>160765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5842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2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8482</xdr:rowOff>
    </xdr:from>
    <xdr:to>
      <xdr:col>76</xdr:col>
      <xdr:colOff>165100</xdr:colOff>
      <xdr:row>75</xdr:row>
      <xdr:rowOff>110082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126609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4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101147</xdr:rowOff>
    </xdr:from>
    <xdr:to>
      <xdr:col>72</xdr:col>
      <xdr:colOff>38100</xdr:colOff>
      <xdr:row>76</xdr:row>
      <xdr:rowOff>31297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47824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3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159505</xdr:rowOff>
    </xdr:from>
    <xdr:to>
      <xdr:col>67</xdr:col>
      <xdr:colOff>101600</xdr:colOff>
      <xdr:row>76</xdr:row>
      <xdr:rowOff>89655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80782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1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87497</xdr:rowOff>
    </xdr:from>
    <xdr:to>
      <xdr:col>85</xdr:col>
      <xdr:colOff>127000</xdr:colOff>
      <xdr:row>97</xdr:row>
      <xdr:rowOff>165075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18147"/>
          <a:ext cx="838200" cy="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1845</xdr:rowOff>
    </xdr:from>
    <xdr:to>
      <xdr:col>81</xdr:col>
      <xdr:colOff>50800</xdr:colOff>
      <xdr:row>97</xdr:row>
      <xdr:rowOff>87497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32495"/>
          <a:ext cx="889000" cy="8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1845</xdr:rowOff>
    </xdr:from>
    <xdr:to>
      <xdr:col>76</xdr:col>
      <xdr:colOff>114300</xdr:colOff>
      <xdr:row>97</xdr:row>
      <xdr:rowOff>14556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32495"/>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14556</xdr:rowOff>
    </xdr:from>
    <xdr:to>
      <xdr:col>71</xdr:col>
      <xdr:colOff>177800</xdr:colOff>
      <xdr:row>98</xdr:row>
      <xdr:rowOff>5403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45206"/>
          <a:ext cx="889000" cy="16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141661</xdr:rowOff>
    </xdr:from>
    <xdr:to>
      <xdr:col>67</xdr:col>
      <xdr:colOff>101600</xdr:colOff>
      <xdr:row>97</xdr:row>
      <xdr:rowOff>71811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0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88338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3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114275</xdr:rowOff>
    </xdr:from>
    <xdr:to>
      <xdr:col>85</xdr:col>
      <xdr:colOff>177800</xdr:colOff>
      <xdr:row>98</xdr:row>
      <xdr:rowOff>44425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29202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36697</xdr:rowOff>
    </xdr:from>
    <xdr:to>
      <xdr:col>81</xdr:col>
      <xdr:colOff>101600</xdr:colOff>
      <xdr:row>97</xdr:row>
      <xdr:rowOff>138297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129424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122495</xdr:rowOff>
    </xdr:from>
    <xdr:to>
      <xdr:col>76</xdr:col>
      <xdr:colOff>165100</xdr:colOff>
      <xdr:row>97</xdr:row>
      <xdr:rowOff>52645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8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69172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135206</xdr:rowOff>
    </xdr:from>
    <xdr:to>
      <xdr:col>72</xdr:col>
      <xdr:colOff>38100</xdr:colOff>
      <xdr:row>97</xdr:row>
      <xdr:rowOff>65356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9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81883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6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126053</xdr:rowOff>
    </xdr:from>
    <xdr:to>
      <xdr:col>67</xdr:col>
      <xdr:colOff>101600</xdr:colOff>
      <xdr:row>98</xdr:row>
      <xdr:rowOff>56203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5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47330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4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38064</xdr:rowOff>
    </xdr:from>
    <xdr:to>
      <xdr:col>116</xdr:col>
      <xdr:colOff>63500</xdr:colOff>
      <xdr:row>38</xdr:row>
      <xdr:rowOff>115285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53164"/>
          <a:ext cx="838200" cy="7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98415</xdr:rowOff>
    </xdr:from>
    <xdr:to>
      <xdr:col>111</xdr:col>
      <xdr:colOff>177800</xdr:colOff>
      <xdr:row>38</xdr:row>
      <xdr:rowOff>115285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13515"/>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98415</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13515"/>
          <a:ext cx="8890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81402</xdr:rowOff>
    </xdr:from>
    <xdr:to>
      <xdr:col>98</xdr:col>
      <xdr:colOff>38100</xdr:colOff>
      <xdr:row>38</xdr:row>
      <xdr:rowOff>11552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28079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0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158714</xdr:rowOff>
    </xdr:from>
    <xdr:to>
      <xdr:col>116</xdr:col>
      <xdr:colOff>114300</xdr:colOff>
      <xdr:row>38</xdr:row>
      <xdr:rowOff>88864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0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73641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1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64485</xdr:rowOff>
    </xdr:from>
    <xdr:to>
      <xdr:col>112</xdr:col>
      <xdr:colOff>38100</xdr:colOff>
      <xdr:row>38</xdr:row>
      <xdr:rowOff>166085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157212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7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47615</xdr:rowOff>
    </xdr:from>
    <xdr:to>
      <xdr:col>107</xdr:col>
      <xdr:colOff>101600</xdr:colOff>
      <xdr:row>38</xdr:row>
      <xdr:rowOff>149215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140342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26048</xdr:rowOff>
    </xdr:from>
    <xdr:to>
      <xdr:col>116</xdr:col>
      <xdr:colOff>63500</xdr:colOff>
      <xdr:row>59</xdr:row>
      <xdr:rowOff>31610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41598"/>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31610</xdr:rowOff>
    </xdr:from>
    <xdr:to>
      <xdr:col>111</xdr:col>
      <xdr:colOff>177800</xdr:colOff>
      <xdr:row>59</xdr:row>
      <xdr:rowOff>38049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47160"/>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37402</xdr:rowOff>
    </xdr:from>
    <xdr:to>
      <xdr:col>107</xdr:col>
      <xdr:colOff>50800</xdr:colOff>
      <xdr:row>59</xdr:row>
      <xdr:rowOff>38049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52952"/>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37020</xdr:rowOff>
    </xdr:from>
    <xdr:to>
      <xdr:col>102</xdr:col>
      <xdr:colOff>114300</xdr:colOff>
      <xdr:row>59</xdr:row>
      <xdr:rowOff>37402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257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96977</xdr:rowOff>
    </xdr:from>
    <xdr:to>
      <xdr:col>98</xdr:col>
      <xdr:colOff>38100</xdr:colOff>
      <xdr:row>58</xdr:row>
      <xdr:rowOff>27127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43654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146698</xdr:rowOff>
    </xdr:from>
    <xdr:to>
      <xdr:col>116</xdr:col>
      <xdr:colOff>114300</xdr:colOff>
      <xdr:row>59</xdr:row>
      <xdr:rowOff>76848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61625</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152260</xdr:rowOff>
    </xdr:from>
    <xdr:to>
      <xdr:col>112</xdr:col>
      <xdr:colOff>38100</xdr:colOff>
      <xdr:row>59</xdr:row>
      <xdr:rowOff>82410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73537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9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158699</xdr:rowOff>
    </xdr:from>
    <xdr:to>
      <xdr:col>107</xdr:col>
      <xdr:colOff>101600</xdr:colOff>
      <xdr:row>59</xdr:row>
      <xdr:rowOff>88849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79976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9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158052</xdr:rowOff>
    </xdr:from>
    <xdr:to>
      <xdr:col>102</xdr:col>
      <xdr:colOff>165100</xdr:colOff>
      <xdr:row>59</xdr:row>
      <xdr:rowOff>88202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79329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9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157670</xdr:rowOff>
    </xdr:from>
    <xdr:to>
      <xdr:col>98</xdr:col>
      <xdr:colOff>38100</xdr:colOff>
      <xdr:row>59</xdr:row>
      <xdr:rowOff>87820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78947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9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21903</xdr:rowOff>
    </xdr:from>
    <xdr:to>
      <xdr:col>116</xdr:col>
      <xdr:colOff>63500</xdr:colOff>
      <xdr:row>76</xdr:row>
      <xdr:rowOff>84607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52103"/>
          <a:ext cx="838200" cy="6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84607</xdr:rowOff>
    </xdr:from>
    <xdr:to>
      <xdr:col>111</xdr:col>
      <xdr:colOff>177800</xdr:colOff>
      <xdr:row>76</xdr:row>
      <xdr:rowOff>94163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14807"/>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94163</xdr:rowOff>
    </xdr:from>
    <xdr:to>
      <xdr:col>107</xdr:col>
      <xdr:colOff>50800</xdr:colOff>
      <xdr:row>76</xdr:row>
      <xdr:rowOff>122989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24363"/>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122989</xdr:rowOff>
    </xdr:from>
    <xdr:to>
      <xdr:col>102</xdr:col>
      <xdr:colOff>114300</xdr:colOff>
      <xdr:row>76</xdr:row>
      <xdr:rowOff>159268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53189"/>
          <a:ext cx="8890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13645</xdr:rowOff>
    </xdr:from>
    <xdr:to>
      <xdr:col>98</xdr:col>
      <xdr:colOff>38100</xdr:colOff>
      <xdr:row>74</xdr:row>
      <xdr:rowOff>115245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4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142553</xdr:rowOff>
    </xdr:from>
    <xdr:to>
      <xdr:col>116</xdr:col>
      <xdr:colOff>114300</xdr:colOff>
      <xdr:row>76</xdr:row>
      <xdr:rowOff>72703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120980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33807</xdr:rowOff>
    </xdr:from>
    <xdr:to>
      <xdr:col>112</xdr:col>
      <xdr:colOff>38100</xdr:colOff>
      <xdr:row>76</xdr:row>
      <xdr:rowOff>135407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126534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5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43363</xdr:rowOff>
    </xdr:from>
    <xdr:to>
      <xdr:col>107</xdr:col>
      <xdr:colOff>101600</xdr:colOff>
      <xdr:row>76</xdr:row>
      <xdr:rowOff>144963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136090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6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72189</xdr:rowOff>
    </xdr:from>
    <xdr:to>
      <xdr:col>102</xdr:col>
      <xdr:colOff>165100</xdr:colOff>
      <xdr:row>77</xdr:row>
      <xdr:rowOff>2339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164916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108468</xdr:rowOff>
    </xdr:from>
    <xdr:to>
      <xdr:col>98</xdr:col>
      <xdr:colOff>38100</xdr:colOff>
      <xdr:row>77</xdr:row>
      <xdr:rowOff>38618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29745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3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718,342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主な構成項目である補助費等は、住民一人当たり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111,937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12,518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類似団体平均と比べて高い水準の状態が続いている。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173,243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、前年度決算と比較すると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％増となっている。これは、市営新体育館整備事業等の大型投資的事業によるものであり、類似団体と比較しても一人当たりコストが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非常に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高い状況となっている。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今後も事業の取捨選択を徹底し、精査していくことで、事業費の減少を目指すこととしている。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山梨県韮崎市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27,798
27,122
143.69
20,440,875
19,968,486
406,040
9,205,633
18,569,701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133985</xdr:rowOff>
    </xdr:from>
    <xdr:to>
      <xdr:col>24</xdr:col>
      <xdr:colOff>63500</xdr:colOff>
      <xdr:row>36</xdr:row>
      <xdr:rowOff>11303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4735"/>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169609</xdr:rowOff>
    </xdr:from>
    <xdr:to>
      <xdr:col>19</xdr:col>
      <xdr:colOff>177800</xdr:colOff>
      <xdr:row>36</xdr:row>
      <xdr:rowOff>11303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70359"/>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162370</xdr:rowOff>
    </xdr:from>
    <xdr:to>
      <xdr:col>15</xdr:col>
      <xdr:colOff>50800</xdr:colOff>
      <xdr:row>35</xdr:row>
      <xdr:rowOff>169609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312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162370</xdr:rowOff>
    </xdr:from>
    <xdr:to>
      <xdr:col>10</xdr:col>
      <xdr:colOff>114300</xdr:colOff>
      <xdr:row>36</xdr:row>
      <xdr:rowOff>26924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3120"/>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72343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83185</xdr:rowOff>
    </xdr:from>
    <xdr:to>
      <xdr:col>24</xdr:col>
      <xdr:colOff>114300</xdr:colOff>
      <xdr:row>36</xdr:row>
      <xdr:rowOff>13335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106062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131953</xdr:rowOff>
    </xdr:from>
    <xdr:to>
      <xdr:col>20</xdr:col>
      <xdr:colOff>38100</xdr:colOff>
      <xdr:row>36</xdr:row>
      <xdr:rowOff>62103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78630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118809</xdr:rowOff>
    </xdr:from>
    <xdr:to>
      <xdr:col>15</xdr:col>
      <xdr:colOff>101600</xdr:colOff>
      <xdr:row>36</xdr:row>
      <xdr:rowOff>48959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65486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111570</xdr:rowOff>
    </xdr:from>
    <xdr:to>
      <xdr:col>10</xdr:col>
      <xdr:colOff>165100</xdr:colOff>
      <xdr:row>36</xdr:row>
      <xdr:rowOff>41720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58247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147574</xdr:rowOff>
    </xdr:from>
    <xdr:to>
      <xdr:col>6</xdr:col>
      <xdr:colOff>38100</xdr:colOff>
      <xdr:row>36</xdr:row>
      <xdr:rowOff>77724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68851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170089</xdr:rowOff>
    </xdr:from>
    <xdr:to>
      <xdr:col>24</xdr:col>
      <xdr:colOff>63500</xdr:colOff>
      <xdr:row>57</xdr:row>
      <xdr:rowOff>6091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1289"/>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170089</xdr:rowOff>
    </xdr:from>
    <xdr:to>
      <xdr:col>19</xdr:col>
      <xdr:colOff>177800</xdr:colOff>
      <xdr:row>57</xdr:row>
      <xdr:rowOff>6998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1289"/>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6998</xdr:rowOff>
    </xdr:from>
    <xdr:to>
      <xdr:col>15</xdr:col>
      <xdr:colOff>50800</xdr:colOff>
      <xdr:row>57</xdr:row>
      <xdr:rowOff>14504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9648"/>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58486</xdr:rowOff>
    </xdr:from>
    <xdr:to>
      <xdr:col>10</xdr:col>
      <xdr:colOff>114300</xdr:colOff>
      <xdr:row>57</xdr:row>
      <xdr:rowOff>14504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8236"/>
          <a:ext cx="889000" cy="29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48076</xdr:rowOff>
    </xdr:from>
    <xdr:to>
      <xdr:col>6</xdr:col>
      <xdr:colOff>38100</xdr:colOff>
      <xdr:row>54</xdr:row>
      <xdr:rowOff>149676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166203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08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126741</xdr:rowOff>
    </xdr:from>
    <xdr:to>
      <xdr:col>24</xdr:col>
      <xdr:colOff>114300</xdr:colOff>
      <xdr:row>57</xdr:row>
      <xdr:rowOff>56891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105168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119289</xdr:rowOff>
    </xdr:from>
    <xdr:to>
      <xdr:col>20</xdr:col>
      <xdr:colOff>38100</xdr:colOff>
      <xdr:row>57</xdr:row>
      <xdr:rowOff>49439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65966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127648</xdr:rowOff>
    </xdr:from>
    <xdr:to>
      <xdr:col>15</xdr:col>
      <xdr:colOff>101600</xdr:colOff>
      <xdr:row>57</xdr:row>
      <xdr:rowOff>57798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74325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0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135154</xdr:rowOff>
    </xdr:from>
    <xdr:to>
      <xdr:col>10</xdr:col>
      <xdr:colOff>165100</xdr:colOff>
      <xdr:row>57</xdr:row>
      <xdr:rowOff>65304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81831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7686</xdr:rowOff>
    </xdr:from>
    <xdr:to>
      <xdr:col>6</xdr:col>
      <xdr:colOff>38100</xdr:colOff>
      <xdr:row>55</xdr:row>
      <xdr:rowOff>109286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100413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131003</xdr:rowOff>
    </xdr:from>
    <xdr:to>
      <xdr:col>24</xdr:col>
      <xdr:colOff>63500</xdr:colOff>
      <xdr:row>77</xdr:row>
      <xdr:rowOff>86654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61203"/>
          <a:ext cx="838200" cy="12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86654</xdr:rowOff>
    </xdr:from>
    <xdr:to>
      <xdr:col>19</xdr:col>
      <xdr:colOff>177800</xdr:colOff>
      <xdr:row>78</xdr:row>
      <xdr:rowOff>152502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88304"/>
          <a:ext cx="889000" cy="23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60691</xdr:rowOff>
    </xdr:from>
    <xdr:to>
      <xdr:col>15</xdr:col>
      <xdr:colOff>50800</xdr:colOff>
      <xdr:row>78</xdr:row>
      <xdr:rowOff>152502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33791"/>
          <a:ext cx="889000" cy="9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60691</xdr:rowOff>
    </xdr:from>
    <xdr:to>
      <xdr:col>10</xdr:col>
      <xdr:colOff>114300</xdr:colOff>
      <xdr:row>79</xdr:row>
      <xdr:rowOff>166653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3791"/>
          <a:ext cx="889000" cy="27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140826</xdr:rowOff>
    </xdr:from>
    <xdr:to>
      <xdr:col>6</xdr:col>
      <xdr:colOff>38100</xdr:colOff>
      <xdr:row>77</xdr:row>
      <xdr:rowOff>70976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7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87502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4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80203</xdr:rowOff>
    </xdr:from>
    <xdr:to>
      <xdr:col>24</xdr:col>
      <xdr:colOff>114300</xdr:colOff>
      <xdr:row>77</xdr:row>
      <xdr:rowOff>10353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103079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35854</xdr:rowOff>
    </xdr:from>
    <xdr:to>
      <xdr:col>20</xdr:col>
      <xdr:colOff>38100</xdr:colOff>
      <xdr:row>77</xdr:row>
      <xdr:rowOff>137454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128581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3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101702</xdr:rowOff>
    </xdr:from>
    <xdr:to>
      <xdr:col>15</xdr:col>
      <xdr:colOff>101600</xdr:colOff>
      <xdr:row>79</xdr:row>
      <xdr:rowOff>31852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22979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6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9891</xdr:rowOff>
    </xdr:from>
    <xdr:to>
      <xdr:col>10</xdr:col>
      <xdr:colOff>165100</xdr:colOff>
      <xdr:row>78</xdr:row>
      <xdr:rowOff>111491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102618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115853</xdr:rowOff>
    </xdr:from>
    <xdr:to>
      <xdr:col>6</xdr:col>
      <xdr:colOff>38100</xdr:colOff>
      <xdr:row>80</xdr:row>
      <xdr:rowOff>46003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37130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5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43332</xdr:rowOff>
    </xdr:from>
    <xdr:to>
      <xdr:col>24</xdr:col>
      <xdr:colOff>63500</xdr:colOff>
      <xdr:row>96</xdr:row>
      <xdr:rowOff>95211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02532"/>
          <a:ext cx="8382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95211</xdr:rowOff>
    </xdr:from>
    <xdr:to>
      <xdr:col>19</xdr:col>
      <xdr:colOff>177800</xdr:colOff>
      <xdr:row>97</xdr:row>
      <xdr:rowOff>13018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54411"/>
          <a:ext cx="889000" cy="8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13018</xdr:rowOff>
    </xdr:from>
    <xdr:to>
      <xdr:col>15</xdr:col>
      <xdr:colOff>50800</xdr:colOff>
      <xdr:row>97</xdr:row>
      <xdr:rowOff>21577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43668"/>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21577</xdr:rowOff>
    </xdr:from>
    <xdr:to>
      <xdr:col>10</xdr:col>
      <xdr:colOff>114300</xdr:colOff>
      <xdr:row>97</xdr:row>
      <xdr:rowOff>122186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52227"/>
          <a:ext cx="889000" cy="10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165012</xdr:rowOff>
    </xdr:from>
    <xdr:to>
      <xdr:col>6</xdr:col>
      <xdr:colOff>38100</xdr:colOff>
      <xdr:row>97</xdr:row>
      <xdr:rowOff>95162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111689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163982</xdr:rowOff>
    </xdr:from>
    <xdr:to>
      <xdr:col>24</xdr:col>
      <xdr:colOff>114300</xdr:colOff>
      <xdr:row>96</xdr:row>
      <xdr:rowOff>94132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0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44411</xdr:rowOff>
    </xdr:from>
    <xdr:to>
      <xdr:col>20</xdr:col>
      <xdr:colOff>38100</xdr:colOff>
      <xdr:row>96</xdr:row>
      <xdr:rowOff>146011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162538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133668</xdr:rowOff>
    </xdr:from>
    <xdr:to>
      <xdr:col>15</xdr:col>
      <xdr:colOff>101600</xdr:colOff>
      <xdr:row>97</xdr:row>
      <xdr:rowOff>63818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80345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142227</xdr:rowOff>
    </xdr:from>
    <xdr:to>
      <xdr:col>10</xdr:col>
      <xdr:colOff>165100</xdr:colOff>
      <xdr:row>97</xdr:row>
      <xdr:rowOff>72377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88904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71386</xdr:rowOff>
    </xdr:from>
    <xdr:to>
      <xdr:col>6</xdr:col>
      <xdr:colOff>38100</xdr:colOff>
      <xdr:row>98</xdr:row>
      <xdr:rowOff>1536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164113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7438</xdr:rowOff>
    </xdr:from>
    <xdr:to>
      <xdr:col>55</xdr:col>
      <xdr:colOff>0</xdr:colOff>
      <xdr:row>38</xdr:row>
      <xdr:rowOff>92347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22538"/>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148844</xdr:rowOff>
    </xdr:from>
    <xdr:to>
      <xdr:col>50</xdr:col>
      <xdr:colOff>114300</xdr:colOff>
      <xdr:row>38</xdr:row>
      <xdr:rowOff>7438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92494"/>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148844</xdr:rowOff>
    </xdr:from>
    <xdr:to>
      <xdr:col>45</xdr:col>
      <xdr:colOff>177800</xdr:colOff>
      <xdr:row>38</xdr:row>
      <xdr:rowOff>3846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92494"/>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3846</xdr:rowOff>
    </xdr:from>
    <xdr:to>
      <xdr:col>41</xdr:col>
      <xdr:colOff>50800</xdr:colOff>
      <xdr:row>38</xdr:row>
      <xdr:rowOff>77651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18946"/>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41547</xdr:rowOff>
    </xdr:from>
    <xdr:to>
      <xdr:col>55</xdr:col>
      <xdr:colOff>50800</xdr:colOff>
      <xdr:row>38</xdr:row>
      <xdr:rowOff>143147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19974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3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128089</xdr:rowOff>
    </xdr:from>
    <xdr:to>
      <xdr:col>50</xdr:col>
      <xdr:colOff>165100</xdr:colOff>
      <xdr:row>38</xdr:row>
      <xdr:rowOff>58238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717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49365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6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98044</xdr:rowOff>
    </xdr:from>
    <xdr:to>
      <xdr:col>46</xdr:col>
      <xdr:colOff>38100</xdr:colOff>
      <xdr:row>38</xdr:row>
      <xdr:rowOff>28194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19321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124496</xdr:rowOff>
    </xdr:from>
    <xdr:to>
      <xdr:col>41</xdr:col>
      <xdr:colOff>101600</xdr:colOff>
      <xdr:row>38</xdr:row>
      <xdr:rowOff>54646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6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45773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6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26851</xdr:rowOff>
    </xdr:from>
    <xdr:to>
      <xdr:col>36</xdr:col>
      <xdr:colOff>165100</xdr:colOff>
      <xdr:row>38</xdr:row>
      <xdr:rowOff>128451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4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119578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57176</xdr:rowOff>
    </xdr:from>
    <xdr:to>
      <xdr:col>55</xdr:col>
      <xdr:colOff>0</xdr:colOff>
      <xdr:row>56</xdr:row>
      <xdr:rowOff>73178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5837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57176</xdr:rowOff>
    </xdr:from>
    <xdr:to>
      <xdr:col>50</xdr:col>
      <xdr:colOff>114300</xdr:colOff>
      <xdr:row>56</xdr:row>
      <xdr:rowOff>73368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58376"/>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73368</xdr:rowOff>
    </xdr:from>
    <xdr:to>
      <xdr:col>45</xdr:col>
      <xdr:colOff>177800</xdr:colOff>
      <xdr:row>56</xdr:row>
      <xdr:rowOff>106667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74568"/>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99581</xdr:rowOff>
    </xdr:from>
    <xdr:to>
      <xdr:col>41</xdr:col>
      <xdr:colOff>50800</xdr:colOff>
      <xdr:row>56</xdr:row>
      <xdr:rowOff>106667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0078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22378</xdr:rowOff>
    </xdr:from>
    <xdr:to>
      <xdr:col>55</xdr:col>
      <xdr:colOff>50800</xdr:colOff>
      <xdr:row>56</xdr:row>
      <xdr:rowOff>123978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45255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6376</xdr:rowOff>
    </xdr:from>
    <xdr:to>
      <xdr:col>50</xdr:col>
      <xdr:colOff>165100</xdr:colOff>
      <xdr:row>56</xdr:row>
      <xdr:rowOff>107976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124503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22568</xdr:rowOff>
    </xdr:from>
    <xdr:to>
      <xdr:col>46</xdr:col>
      <xdr:colOff>38100</xdr:colOff>
      <xdr:row>56</xdr:row>
      <xdr:rowOff>124168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140695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9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55867</xdr:rowOff>
    </xdr:from>
    <xdr:to>
      <xdr:col>41</xdr:col>
      <xdr:colOff>101600</xdr:colOff>
      <xdr:row>56</xdr:row>
      <xdr:rowOff>157467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2544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48781</xdr:rowOff>
    </xdr:from>
    <xdr:to>
      <xdr:col>36</xdr:col>
      <xdr:colOff>165100</xdr:colOff>
      <xdr:row>56</xdr:row>
      <xdr:rowOff>150381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141508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2293</xdr:rowOff>
    </xdr:from>
    <xdr:to>
      <xdr:col>55</xdr:col>
      <xdr:colOff>0</xdr:colOff>
      <xdr:row>77</xdr:row>
      <xdr:rowOff>164409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03943"/>
          <a:ext cx="838200" cy="16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108210</xdr:rowOff>
    </xdr:from>
    <xdr:to>
      <xdr:col>50</xdr:col>
      <xdr:colOff>114300</xdr:colOff>
      <xdr:row>77</xdr:row>
      <xdr:rowOff>2293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38410"/>
          <a:ext cx="889000" cy="6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108210</xdr:rowOff>
    </xdr:from>
    <xdr:to>
      <xdr:col>45</xdr:col>
      <xdr:colOff>177800</xdr:colOff>
      <xdr:row>78</xdr:row>
      <xdr:rowOff>35877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38410"/>
          <a:ext cx="889000" cy="27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30905</xdr:rowOff>
    </xdr:from>
    <xdr:to>
      <xdr:col>41</xdr:col>
      <xdr:colOff>50800</xdr:colOff>
      <xdr:row>78</xdr:row>
      <xdr:rowOff>35877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32555"/>
          <a:ext cx="889000" cy="17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61392</xdr:rowOff>
    </xdr:from>
    <xdr:to>
      <xdr:col>36</xdr:col>
      <xdr:colOff>165100</xdr:colOff>
      <xdr:row>75</xdr:row>
      <xdr:rowOff>162992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8069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113609</xdr:rowOff>
    </xdr:from>
    <xdr:to>
      <xdr:col>55</xdr:col>
      <xdr:colOff>50800</xdr:colOff>
      <xdr:row>78</xdr:row>
      <xdr:rowOff>43759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1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92036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9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122943</xdr:rowOff>
    </xdr:from>
    <xdr:to>
      <xdr:col>50</xdr:col>
      <xdr:colOff>165100</xdr:colOff>
      <xdr:row>77</xdr:row>
      <xdr:rowOff>53093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69619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57410</xdr:rowOff>
    </xdr:from>
    <xdr:to>
      <xdr:col>46</xdr:col>
      <xdr:colOff>38100</xdr:colOff>
      <xdr:row>76</xdr:row>
      <xdr:rowOff>159010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6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156527</xdr:rowOff>
    </xdr:from>
    <xdr:to>
      <xdr:col>41</xdr:col>
      <xdr:colOff>101600</xdr:colOff>
      <xdr:row>78</xdr:row>
      <xdr:rowOff>86677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77804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151555</xdr:rowOff>
    </xdr:from>
    <xdr:to>
      <xdr:col>36</xdr:col>
      <xdr:colOff>165100</xdr:colOff>
      <xdr:row>77</xdr:row>
      <xdr:rowOff>81705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72832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7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155842</xdr:rowOff>
    </xdr:from>
    <xdr:to>
      <xdr:col>55</xdr:col>
      <xdr:colOff>0</xdr:colOff>
      <xdr:row>98</xdr:row>
      <xdr:rowOff>1791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15042"/>
          <a:ext cx="838200" cy="1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155842</xdr:rowOff>
    </xdr:from>
    <xdr:to>
      <xdr:col>50</xdr:col>
      <xdr:colOff>114300</xdr:colOff>
      <xdr:row>97</xdr:row>
      <xdr:rowOff>54102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15042"/>
          <a:ext cx="889000" cy="6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54102</xdr:rowOff>
    </xdr:from>
    <xdr:to>
      <xdr:col>45</xdr:col>
      <xdr:colOff>177800</xdr:colOff>
      <xdr:row>97</xdr:row>
      <xdr:rowOff>76555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84752"/>
          <a:ext cx="889000" cy="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76555</xdr:rowOff>
    </xdr:from>
    <xdr:to>
      <xdr:col>41</xdr:col>
      <xdr:colOff>50800</xdr:colOff>
      <xdr:row>97</xdr:row>
      <xdr:rowOff>132156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07205"/>
          <a:ext cx="889000" cy="5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78122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122441</xdr:rowOff>
    </xdr:from>
    <xdr:to>
      <xdr:col>55</xdr:col>
      <xdr:colOff>50800</xdr:colOff>
      <xdr:row>98</xdr:row>
      <xdr:rowOff>52591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100868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105042</xdr:rowOff>
    </xdr:from>
    <xdr:to>
      <xdr:col>50</xdr:col>
      <xdr:colOff>165100</xdr:colOff>
      <xdr:row>97</xdr:row>
      <xdr:rowOff>35192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6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3302</xdr:rowOff>
    </xdr:from>
    <xdr:to>
      <xdr:col>46</xdr:col>
      <xdr:colOff>38100</xdr:colOff>
      <xdr:row>97</xdr:row>
      <xdr:rowOff>104902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96029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2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25755</xdr:rowOff>
    </xdr:from>
    <xdr:to>
      <xdr:col>41</xdr:col>
      <xdr:colOff>101600</xdr:colOff>
      <xdr:row>97</xdr:row>
      <xdr:rowOff>127355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5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118482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4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81356</xdr:rowOff>
    </xdr:from>
    <xdr:to>
      <xdr:col>36</xdr:col>
      <xdr:colOff>165100</xdr:colOff>
      <xdr:row>98</xdr:row>
      <xdr:rowOff>11506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2633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26772</xdr:rowOff>
    </xdr:from>
    <xdr:to>
      <xdr:col>85</xdr:col>
      <xdr:colOff>127000</xdr:colOff>
      <xdr:row>36</xdr:row>
      <xdr:rowOff>103238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98972"/>
          <a:ext cx="8382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64300</xdr:rowOff>
    </xdr:from>
    <xdr:to>
      <xdr:col>81</xdr:col>
      <xdr:colOff>50800</xdr:colOff>
      <xdr:row>36</xdr:row>
      <xdr:rowOff>103238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36500"/>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50927</xdr:rowOff>
    </xdr:from>
    <xdr:to>
      <xdr:col>76</xdr:col>
      <xdr:colOff>114300</xdr:colOff>
      <xdr:row>36</xdr:row>
      <xdr:rowOff>64300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23127"/>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50927</xdr:rowOff>
    </xdr:from>
    <xdr:to>
      <xdr:col>71</xdr:col>
      <xdr:colOff>177800</xdr:colOff>
      <xdr:row>36</xdr:row>
      <xdr:rowOff>71577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23127"/>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15024</xdr:rowOff>
    </xdr:from>
    <xdr:to>
      <xdr:col>67</xdr:col>
      <xdr:colOff>101600</xdr:colOff>
      <xdr:row>35</xdr:row>
      <xdr:rowOff>116624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133151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147422</xdr:rowOff>
    </xdr:from>
    <xdr:to>
      <xdr:col>85</xdr:col>
      <xdr:colOff>177800</xdr:colOff>
      <xdr:row>36</xdr:row>
      <xdr:rowOff>77572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125849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52438</xdr:rowOff>
    </xdr:from>
    <xdr:to>
      <xdr:col>81</xdr:col>
      <xdr:colOff>101600</xdr:colOff>
      <xdr:row>36</xdr:row>
      <xdr:rowOff>154038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13500</xdr:rowOff>
    </xdr:from>
    <xdr:to>
      <xdr:col>76</xdr:col>
      <xdr:colOff>165100</xdr:colOff>
      <xdr:row>36</xdr:row>
      <xdr:rowOff>115100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131627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6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xdr:rowOff>
    </xdr:from>
    <xdr:to>
      <xdr:col>72</xdr:col>
      <xdr:colOff>38100</xdr:colOff>
      <xdr:row>36</xdr:row>
      <xdr:rowOff>101727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118254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4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20777</xdr:rowOff>
    </xdr:from>
    <xdr:to>
      <xdr:col>67</xdr:col>
      <xdr:colOff>101600</xdr:colOff>
      <xdr:row>36</xdr:row>
      <xdr:rowOff>122377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113504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8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88102</xdr:rowOff>
    </xdr:from>
    <xdr:to>
      <xdr:col>85</xdr:col>
      <xdr:colOff>127000</xdr:colOff>
      <xdr:row>56</xdr:row>
      <xdr:rowOff>27272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8660602"/>
          <a:ext cx="838200" cy="96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27272</xdr:rowOff>
    </xdr:from>
    <xdr:to>
      <xdr:col>81</xdr:col>
      <xdr:colOff>50800</xdr:colOff>
      <xdr:row>57</xdr:row>
      <xdr:rowOff>67876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628472"/>
          <a:ext cx="889000" cy="21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67876</xdr:rowOff>
    </xdr:from>
    <xdr:to>
      <xdr:col>76</xdr:col>
      <xdr:colOff>114300</xdr:colOff>
      <xdr:row>57</xdr:row>
      <xdr:rowOff>107369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40526"/>
          <a:ext cx="889000" cy="3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167480</xdr:rowOff>
    </xdr:from>
    <xdr:to>
      <xdr:col>71</xdr:col>
      <xdr:colOff>177800</xdr:colOff>
      <xdr:row>57</xdr:row>
      <xdr:rowOff>107369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68680"/>
          <a:ext cx="889000" cy="1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118107</xdr:rowOff>
    </xdr:from>
    <xdr:to>
      <xdr:col>67</xdr:col>
      <xdr:colOff>101600</xdr:colOff>
      <xdr:row>57</xdr:row>
      <xdr:rowOff>48257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39384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37302</xdr:rowOff>
    </xdr:from>
    <xdr:to>
      <xdr:col>85</xdr:col>
      <xdr:colOff>177800</xdr:colOff>
      <xdr:row>50</xdr:row>
      <xdr:rowOff>138902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86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161779</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56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147922</xdr:rowOff>
    </xdr:from>
    <xdr:to>
      <xdr:col>81</xdr:col>
      <xdr:colOff>101600</xdr:colOff>
      <xdr:row>56</xdr:row>
      <xdr:rowOff>78072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94599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3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17076</xdr:rowOff>
    </xdr:from>
    <xdr:to>
      <xdr:col>76</xdr:col>
      <xdr:colOff>165100</xdr:colOff>
      <xdr:row>57</xdr:row>
      <xdr:rowOff>118676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135203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6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56569</xdr:rowOff>
    </xdr:from>
    <xdr:to>
      <xdr:col>72</xdr:col>
      <xdr:colOff>38100</xdr:colOff>
      <xdr:row>57</xdr:row>
      <xdr:rowOff>158169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3246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6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116680</xdr:rowOff>
    </xdr:from>
    <xdr:to>
      <xdr:col>67</xdr:col>
      <xdr:colOff>101600</xdr:colOff>
      <xdr:row>57</xdr:row>
      <xdr:rowOff>46830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4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34886</xdr:rowOff>
    </xdr:from>
    <xdr:to>
      <xdr:col>85</xdr:col>
      <xdr:colOff>127000</xdr:colOff>
      <xdr:row>79</xdr:row>
      <xdr:rowOff>40145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9436"/>
          <a:ext cx="8382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34886</xdr:rowOff>
    </xdr:from>
    <xdr:to>
      <xdr:col>81</xdr:col>
      <xdr:colOff>50800</xdr:colOff>
      <xdr:row>79</xdr:row>
      <xdr:rowOff>36564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79436"/>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36564</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81114"/>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160922</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34022"/>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157099</xdr:rowOff>
    </xdr:from>
    <xdr:to>
      <xdr:col>67</xdr:col>
      <xdr:colOff>101600</xdr:colOff>
      <xdr:row>77</xdr:row>
      <xdr:rowOff>87249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103776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160795</xdr:rowOff>
    </xdr:from>
    <xdr:to>
      <xdr:col>85</xdr:col>
      <xdr:colOff>177800</xdr:colOff>
      <xdr:row>79</xdr:row>
      <xdr:rowOff>90945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75722</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155536</xdr:rowOff>
    </xdr:from>
    <xdr:to>
      <xdr:col>81</xdr:col>
      <xdr:colOff>101600</xdr:colOff>
      <xdr:row>79</xdr:row>
      <xdr:rowOff>85686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76813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1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157214</xdr:rowOff>
    </xdr:from>
    <xdr:to>
      <xdr:col>76</xdr:col>
      <xdr:colOff>165100</xdr:colOff>
      <xdr:row>79</xdr:row>
      <xdr:rowOff>87364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78491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3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110122</xdr:rowOff>
    </xdr:from>
    <xdr:to>
      <xdr:col>67</xdr:col>
      <xdr:colOff>101600</xdr:colOff>
      <xdr:row>79</xdr:row>
      <xdr:rowOff>40272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31399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7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109965</xdr:rowOff>
    </xdr:from>
    <xdr:to>
      <xdr:col>85</xdr:col>
      <xdr:colOff>127000</xdr:colOff>
      <xdr:row>95</xdr:row>
      <xdr:rowOff>19799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226265"/>
          <a:ext cx="838200" cy="8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109965</xdr:rowOff>
    </xdr:from>
    <xdr:to>
      <xdr:col>81</xdr:col>
      <xdr:colOff>50800</xdr:colOff>
      <xdr:row>95</xdr:row>
      <xdr:rowOff>59282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226265"/>
          <a:ext cx="889000" cy="12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59282</xdr:rowOff>
    </xdr:from>
    <xdr:to>
      <xdr:col>76</xdr:col>
      <xdr:colOff>114300</xdr:colOff>
      <xdr:row>95</xdr:row>
      <xdr:rowOff>151946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347032"/>
          <a:ext cx="889000" cy="9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151946</xdr:rowOff>
    </xdr:from>
    <xdr:to>
      <xdr:col>71</xdr:col>
      <xdr:colOff>177800</xdr:colOff>
      <xdr:row>96</xdr:row>
      <xdr:rowOff>38855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39696"/>
          <a:ext cx="889000" cy="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80442</xdr:rowOff>
    </xdr:from>
    <xdr:to>
      <xdr:col>67</xdr:col>
      <xdr:colOff>101600</xdr:colOff>
      <xdr:row>95</xdr:row>
      <xdr:rowOff>10592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27119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140449</xdr:rowOff>
    </xdr:from>
    <xdr:to>
      <xdr:col>85</xdr:col>
      <xdr:colOff>177800</xdr:colOff>
      <xdr:row>95</xdr:row>
      <xdr:rowOff>70599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163326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1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59165</xdr:rowOff>
    </xdr:from>
    <xdr:to>
      <xdr:col>81</xdr:col>
      <xdr:colOff>101600</xdr:colOff>
      <xdr:row>94</xdr:row>
      <xdr:rowOff>160765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17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5842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95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8482</xdr:rowOff>
    </xdr:from>
    <xdr:to>
      <xdr:col>76</xdr:col>
      <xdr:colOff>165100</xdr:colOff>
      <xdr:row>95</xdr:row>
      <xdr:rowOff>110082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126609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0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101146</xdr:rowOff>
    </xdr:from>
    <xdr:to>
      <xdr:col>72</xdr:col>
      <xdr:colOff>38100</xdr:colOff>
      <xdr:row>96</xdr:row>
      <xdr:rowOff>31296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8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47823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1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159505</xdr:rowOff>
    </xdr:from>
    <xdr:to>
      <xdr:col>67</xdr:col>
      <xdr:colOff>101600</xdr:colOff>
      <xdr:row>96</xdr:row>
      <xdr:rowOff>89655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80782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3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3991</xdr:rowOff>
    </xdr:from>
    <xdr:to>
      <xdr:col>98</xdr:col>
      <xdr:colOff>38100</xdr:colOff>
      <xdr:row>39</xdr:row>
      <xdr:rowOff>105591</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122119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194,299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％増加している。これは、保育園の民営化に伴う補助金や物価高騰対策事業の実施によるものである。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70,588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円となっている。類似団体平均と比べて高い水準にあるのは、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保健福祉センター改修事業の実施等によるものである。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土木費は、公営住宅の改修事業費の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完了等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により前年度に比べ住民一人あたり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14,870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172,740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円となっており、市営新体育館整備事業や総合運動場整備事業の増のため普通建設事業費等が増加していることが要因である。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繰上償還が減少したものの、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令和元年度に起債した減収補てん債等の償還を開始したことで元利償還金が増加したため、類似団体平均を上回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る状況が続いている。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今後も大規模な投資的事業が継続することから教育費や公債費等の増加傾向が見込まれるため、事業の見直し等による経費の抑制に努め、健全な財政運営を図っていく。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山梨県韮崎市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大型投資的事業や物価高騰に対応するための経済対策・生活支援などの実施により，単年度収支が赤字となり、歳計剰余金の積み立てを行ったものの、財政調整基金を取崩したことにより実質単年度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278,469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千円の赤字となった。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年度の財政調整基金残高についても，取崩超過となったため、標準財政規模に占める割合では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山梨県韮崎市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人件費や物価高騰による諸費の増等により実質収支が減少したほか、国民健康保険韮崎市立病院会計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においても同様の傾向にある。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他</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会計では黒字額が増加したものの、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こうしたことから全体として連結実質赤字比率に係る黒字額は前年度に比べて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増加に留まった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各会計において更なる収入確保を図り、歳出抑制に努めていく必要がある。特に、企業会計については一般会計からの繰出により経常収支の黒字化を達成していることから、独立採算制の原則に基づく財政運営を目指して、経営強化プランや経営戦略に基づき、財政の健全化等に取り組んでいるところであ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20440875</v>
      </c>
      <c r="BO4" s="436"/>
      <c r="BP4" s="436"/>
      <c r="BQ4" s="436"/>
      <c r="BR4" s="436"/>
      <c r="BS4" s="436"/>
      <c r="BT4" s="436"/>
      <c r="BU4" s="437"/>
      <c r="BV4" s="435">
        <v>18633748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4.4000000000000004</v>
      </c>
      <c r="CU4" s="576"/>
      <c r="CV4" s="576"/>
      <c r="CW4" s="576"/>
      <c r="CX4" s="576"/>
      <c r="CY4" s="576"/>
      <c r="CZ4" s="576"/>
      <c r="DA4" s="577"/>
      <c r="DB4" s="575">
        <v>4.8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19968486</v>
      </c>
      <c r="BO5" s="407"/>
      <c r="BP5" s="407"/>
      <c r="BQ5" s="407"/>
      <c r="BR5" s="407"/>
      <c r="BS5" s="407"/>
      <c r="BT5" s="407"/>
      <c r="BU5" s="408"/>
      <c r="BV5" s="406">
        <v>18060104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97.8</v>
      </c>
      <c r="CU5" s="404"/>
      <c r="CV5" s="404"/>
      <c r="CW5" s="404"/>
      <c r="CX5" s="404"/>
      <c r="CY5" s="404"/>
      <c r="CZ5" s="404"/>
      <c r="DA5" s="405"/>
      <c r="DB5" s="403">
        <v>95.1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472389</v>
      </c>
      <c r="BO6" s="407"/>
      <c r="BP6" s="407"/>
      <c r="BQ6" s="407"/>
      <c r="BR6" s="407"/>
      <c r="BS6" s="407"/>
      <c r="BT6" s="407"/>
      <c r="BU6" s="408"/>
      <c r="BV6" s="406">
        <v>573644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98.2</v>
      </c>
      <c r="CU6" s="550"/>
      <c r="CV6" s="550"/>
      <c r="CW6" s="550"/>
      <c r="CX6" s="550"/>
      <c r="CY6" s="550"/>
      <c r="CZ6" s="550"/>
      <c r="DA6" s="551"/>
      <c r="DB6" s="549">
        <v>100.7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66349</v>
      </c>
      <c r="BO7" s="407"/>
      <c r="BP7" s="407"/>
      <c r="BQ7" s="407"/>
      <c r="BR7" s="407"/>
      <c r="BS7" s="407"/>
      <c r="BT7" s="407"/>
      <c r="BU7" s="408"/>
      <c r="BV7" s="406">
        <v>132242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9205633</v>
      </c>
      <c r="CU7" s="407"/>
      <c r="CV7" s="407"/>
      <c r="CW7" s="407"/>
      <c r="CX7" s="407"/>
      <c r="CY7" s="407"/>
      <c r="CZ7" s="407"/>
      <c r="DA7" s="408"/>
      <c r="DB7" s="406">
        <v>9216907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406040</v>
      </c>
      <c r="BO8" s="407"/>
      <c r="BP8" s="407"/>
      <c r="BQ8" s="407"/>
      <c r="BR8" s="407"/>
      <c r="BS8" s="407"/>
      <c r="BT8" s="407"/>
      <c r="BU8" s="408"/>
      <c r="BV8" s="406">
        <v>441402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0.75</v>
      </c>
      <c r="CU8" s="510"/>
      <c r="CV8" s="510"/>
      <c r="CW8" s="510"/>
      <c r="CX8" s="510"/>
      <c r="CY8" s="510"/>
      <c r="CZ8" s="510"/>
      <c r="DA8" s="511"/>
      <c r="DB8" s="509">
        <v>0.74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29067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-35362</v>
      </c>
      <c r="BO9" s="407"/>
      <c r="BP9" s="407"/>
      <c r="BQ9" s="407"/>
      <c r="BR9" s="407"/>
      <c r="BS9" s="407"/>
      <c r="BT9" s="407"/>
      <c r="BU9" s="408"/>
      <c r="BV9" s="406">
        <v>-66007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v>
      </c>
      <c r="CU9" s="404"/>
      <c r="CV9" s="404"/>
      <c r="CW9" s="404"/>
      <c r="CX9" s="404"/>
      <c r="CY9" s="404"/>
      <c r="CZ9" s="404"/>
      <c r="DA9" s="405"/>
      <c r="DB9" s="403">
        <v>15.1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30680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239076</v>
      </c>
      <c r="BO10" s="407"/>
      <c r="BP10" s="407"/>
      <c r="BQ10" s="407"/>
      <c r="BR10" s="407"/>
      <c r="BS10" s="407"/>
      <c r="BT10" s="407"/>
      <c r="BU10" s="408"/>
      <c r="BV10" s="406">
        <v>270234</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194548</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27798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482183</v>
      </c>
      <c r="BO12" s="407"/>
      <c r="BP12" s="407"/>
      <c r="BQ12" s="407"/>
      <c r="BR12" s="407"/>
      <c r="BS12" s="407"/>
      <c r="BT12" s="407"/>
      <c r="BU12" s="408"/>
      <c r="BV12" s="406">
        <v>676915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27122</v>
      </c>
      <c r="S13" s="494"/>
      <c r="T13" s="494"/>
      <c r="U13" s="494"/>
      <c r="V13" s="495"/>
      <c r="W13" s="496" t="s">
        <v>131</v>
      </c>
      <c r="X13" s="392"/>
      <c r="Y13" s="392"/>
      <c r="Z13" s="392"/>
      <c r="AA13" s="392"/>
      <c r="AB13" s="393"/>
      <c r="AC13" s="359">
        <v>1320</v>
      </c>
      <c r="AD13" s="360"/>
      <c r="AE13" s="360"/>
      <c r="AF13" s="360"/>
      <c r="AG13" s="361"/>
      <c r="AH13" s="359">
        <v>1533</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-278469</v>
      </c>
      <c r="BO13" s="407"/>
      <c r="BP13" s="407"/>
      <c r="BQ13" s="407"/>
      <c r="BR13" s="407"/>
      <c r="BS13" s="407"/>
      <c r="BT13" s="407"/>
      <c r="BU13" s="408"/>
      <c r="BV13" s="406">
        <v>-278140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v>
      </c>
      <c r="CU13" s="404"/>
      <c r="CV13" s="404"/>
      <c r="CW13" s="404"/>
      <c r="CX13" s="404"/>
      <c r="CY13" s="404"/>
      <c r="CZ13" s="404"/>
      <c r="DA13" s="405"/>
      <c r="DB13" s="403">
        <v>10.5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28089</v>
      </c>
      <c r="S14" s="494"/>
      <c r="T14" s="494"/>
      <c r="U14" s="494"/>
      <c r="V14" s="495"/>
      <c r="W14" s="497"/>
      <c r="X14" s="395"/>
      <c r="Y14" s="395"/>
      <c r="Z14" s="395"/>
      <c r="AA14" s="395"/>
      <c r="AB14" s="396"/>
      <c r="AC14" s="486">
        <v>8.9</v>
      </c>
      <c r="AD14" s="487"/>
      <c r="AE14" s="487"/>
      <c r="AF14" s="487"/>
      <c r="AG14" s="488"/>
      <c r="AH14" s="486">
        <v>10.5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87.7</v>
      </c>
      <c r="CU14" s="504"/>
      <c r="CV14" s="504"/>
      <c r="CW14" s="504"/>
      <c r="CX14" s="504"/>
      <c r="CY14" s="504"/>
      <c r="CZ14" s="504"/>
      <c r="DA14" s="505"/>
      <c r="DB14" s="503">
        <v>56.9</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27459</v>
      </c>
      <c r="S15" s="494"/>
      <c r="T15" s="494"/>
      <c r="U15" s="494"/>
      <c r="V15" s="495"/>
      <c r="W15" s="496" t="s">
        <v>137</v>
      </c>
      <c r="X15" s="392"/>
      <c r="Y15" s="392"/>
      <c r="Z15" s="392"/>
      <c r="AA15" s="392"/>
      <c r="AB15" s="393"/>
      <c r="AC15" s="359">
        <v>5032</v>
      </c>
      <c r="AD15" s="360"/>
      <c r="AE15" s="360"/>
      <c r="AF15" s="360"/>
      <c r="AG15" s="361"/>
      <c r="AH15" s="359">
        <v>4775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5614067</v>
      </c>
      <c r="BO15" s="436"/>
      <c r="BP15" s="436"/>
      <c r="BQ15" s="436"/>
      <c r="BR15" s="436"/>
      <c r="BS15" s="436"/>
      <c r="BT15" s="436"/>
      <c r="BU15" s="437"/>
      <c r="BV15" s="435">
        <v>5937304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33.9</v>
      </c>
      <c r="AD16" s="487"/>
      <c r="AE16" s="487"/>
      <c r="AF16" s="487"/>
      <c r="AG16" s="488"/>
      <c r="AH16" s="486">
        <v>32.799999999999997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7559589</v>
      </c>
      <c r="BO16" s="407"/>
      <c r="BP16" s="407"/>
      <c r="BQ16" s="407"/>
      <c r="BR16" s="407"/>
      <c r="BS16" s="407"/>
      <c r="BT16" s="407"/>
      <c r="BU16" s="408"/>
      <c r="BV16" s="406">
        <v>7411480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8471</v>
      </c>
      <c r="AD17" s="360"/>
      <c r="AE17" s="360"/>
      <c r="AF17" s="360"/>
      <c r="AG17" s="361"/>
      <c r="AH17" s="359">
        <v>8238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7218449</v>
      </c>
      <c r="BO17" s="407"/>
      <c r="BP17" s="407"/>
      <c r="BQ17" s="407"/>
      <c r="BR17" s="407"/>
      <c r="BS17" s="407"/>
      <c r="BT17" s="407"/>
      <c r="BU17" s="408"/>
      <c r="BV17" s="406">
        <v>7642108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143.69</v>
      </c>
      <c r="M18" s="459"/>
      <c r="N18" s="459"/>
      <c r="O18" s="459"/>
      <c r="P18" s="459"/>
      <c r="Q18" s="459"/>
      <c r="R18" s="460"/>
      <c r="S18" s="460"/>
      <c r="T18" s="460"/>
      <c r="U18" s="460"/>
      <c r="V18" s="461"/>
      <c r="W18" s="477"/>
      <c r="X18" s="478"/>
      <c r="Y18" s="478"/>
      <c r="Z18" s="478"/>
      <c r="AA18" s="478"/>
      <c r="AB18" s="502"/>
      <c r="AC18" s="376">
        <v>57.1</v>
      </c>
      <c r="AD18" s="377"/>
      <c r="AE18" s="377"/>
      <c r="AF18" s="377"/>
      <c r="AG18" s="462"/>
      <c r="AH18" s="376">
        <v>56.6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8945783</v>
      </c>
      <c r="BO18" s="407"/>
      <c r="BP18" s="407"/>
      <c r="BQ18" s="407"/>
      <c r="BR18" s="407"/>
      <c r="BS18" s="407"/>
      <c r="BT18" s="407"/>
      <c r="BU18" s="408"/>
      <c r="BV18" s="406">
        <v>8438690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202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12391739</v>
      </c>
      <c r="BO19" s="407"/>
      <c r="BP19" s="407"/>
      <c r="BQ19" s="407"/>
      <c r="BR19" s="407"/>
      <c r="BS19" s="407"/>
      <c r="BT19" s="407"/>
      <c r="BU19" s="408"/>
      <c r="BV19" s="406">
        <v>12556126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11552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18569701</v>
      </c>
      <c r="BO22" s="436"/>
      <c r="BP22" s="436"/>
      <c r="BQ22" s="436"/>
      <c r="BR22" s="436"/>
      <c r="BS22" s="436"/>
      <c r="BT22" s="436"/>
      <c r="BU22" s="437"/>
      <c r="BV22" s="435">
        <v>17893992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14154659</v>
      </c>
      <c r="BO23" s="407"/>
      <c r="BP23" s="407"/>
      <c r="BQ23" s="407"/>
      <c r="BR23" s="407"/>
      <c r="BS23" s="407"/>
      <c r="BT23" s="407"/>
      <c r="BU23" s="408"/>
      <c r="BV23" s="406">
        <v>13460993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7620</v>
      </c>
      <c r="R24" s="360"/>
      <c r="S24" s="360"/>
      <c r="T24" s="360"/>
      <c r="U24" s="360"/>
      <c r="V24" s="361"/>
      <c r="W24" s="449"/>
      <c r="X24" s="386"/>
      <c r="Y24" s="387"/>
      <c r="Z24" s="362" t="s">
        <v>162</v>
      </c>
      <c r="AA24" s="363"/>
      <c r="AB24" s="363"/>
      <c r="AC24" s="363"/>
      <c r="AD24" s="363"/>
      <c r="AE24" s="363"/>
      <c r="AF24" s="363"/>
      <c r="AG24" s="364"/>
      <c r="AH24" s="359">
        <v>209</v>
      </c>
      <c r="AI24" s="360"/>
      <c r="AJ24" s="360"/>
      <c r="AK24" s="360"/>
      <c r="AL24" s="361"/>
      <c r="AM24" s="359">
        <v>647691</v>
      </c>
      <c r="AN24" s="360"/>
      <c r="AO24" s="360"/>
      <c r="AP24" s="360"/>
      <c r="AQ24" s="360"/>
      <c r="AR24" s="361"/>
      <c r="AS24" s="359">
        <v>3099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13169870</v>
      </c>
      <c r="BO24" s="407"/>
      <c r="BP24" s="407"/>
      <c r="BQ24" s="407"/>
      <c r="BR24" s="407"/>
      <c r="BS24" s="407"/>
      <c r="BT24" s="407"/>
      <c r="BU24" s="408"/>
      <c r="BV24" s="406">
        <v>11975315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8211090</v>
      </c>
      <c r="BO25" s="436"/>
      <c r="BP25" s="436"/>
      <c r="BQ25" s="436"/>
      <c r="BR25" s="436"/>
      <c r="BS25" s="436"/>
      <c r="BT25" s="436"/>
      <c r="BU25" s="437"/>
      <c r="BV25" s="435">
        <v>11166888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5730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15516</v>
      </c>
      <c r="AN26" s="360"/>
      <c r="AO26" s="360"/>
      <c r="AP26" s="360"/>
      <c r="AQ26" s="360"/>
      <c r="AR26" s="361"/>
      <c r="AS26" s="359">
        <v>2586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3690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3450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1761458</v>
      </c>
      <c r="BO28" s="436"/>
      <c r="BP28" s="436"/>
      <c r="BQ28" s="436"/>
      <c r="BR28" s="436"/>
      <c r="BS28" s="436"/>
      <c r="BT28" s="436"/>
      <c r="BU28" s="437"/>
      <c r="BV28" s="435">
        <v>2004565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3360</v>
      </c>
      <c r="R29" s="360"/>
      <c r="S29" s="360"/>
      <c r="T29" s="360"/>
      <c r="U29" s="360"/>
      <c r="V29" s="361"/>
      <c r="W29" s="450"/>
      <c r="X29" s="451"/>
      <c r="Y29" s="452"/>
      <c r="Z29" s="362" t="s">
        <v>177</v>
      </c>
      <c r="AA29" s="363"/>
      <c r="AB29" s="363"/>
      <c r="AC29" s="363"/>
      <c r="AD29" s="363"/>
      <c r="AE29" s="363"/>
      <c r="AF29" s="363"/>
      <c r="AG29" s="364"/>
      <c r="AH29" s="359">
        <v>209</v>
      </c>
      <c r="AI29" s="360"/>
      <c r="AJ29" s="360"/>
      <c r="AK29" s="360"/>
      <c r="AL29" s="361"/>
      <c r="AM29" s="359">
        <v>647691</v>
      </c>
      <c r="AN29" s="360"/>
      <c r="AO29" s="360"/>
      <c r="AP29" s="360"/>
      <c r="AQ29" s="360"/>
      <c r="AR29" s="361"/>
      <c r="AS29" s="359">
        <v>3099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507235</v>
      </c>
      <c r="BO29" s="407"/>
      <c r="BP29" s="407"/>
      <c r="BQ29" s="407"/>
      <c r="BR29" s="407"/>
      <c r="BS29" s="407"/>
      <c r="BT29" s="407"/>
      <c r="BU29" s="408"/>
      <c r="BV29" s="406">
        <v>467074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3204104</v>
      </c>
      <c r="BO30" s="441"/>
      <c r="BP30" s="441"/>
      <c r="BQ30" s="441"/>
      <c r="BR30" s="441"/>
      <c r="BS30" s="441"/>
      <c r="BT30" s="441"/>
      <c r="BU30" s="442"/>
      <c r="BV30" s="440">
        <v>3637875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峡北地域広域水道企業団</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韮崎市土地開発公社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峡北広域行政事務組合　一般会計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武田の里文化振興協会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国民健康保険韮崎市立病院事業会計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峡北広域行政事務組合　常備消防特別会計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介護サービス事業特別会計</v>
      </c>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IF('各会計、関係団体の財政状況及び健全化判断比率'!B35="","",'各会計、関係団体の財政状況及び健全化判断比率'!B35)</f>
        <v>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峡北広域行政事務組合　ごみ処理特別会計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峡北広域行政事務組合　し尿処理特別会計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後期高齢者医療広域連合　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後期高齢者医療広域連合　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御勅使川入旧三十六ヶ村入会山恩賜林県有財産保護財産区</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山梨県市町村総合事務組合　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山梨県市町村総合事務組合　電子化事業及び会館管理・研修事業特別会計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dcy3KwYM1LmmfuoQQjhWu0jLVlcm7kNnhB28ZjB1EteDAIFHadlmZkZHfJC5ZSixTRrRP6mEpFON08XWbfjKbg==" saltValue="KAVsCUaKS8BSHLDpoKDf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9.77</v>
      </c>
      <c r="G34" s="33">
        <v>8.02</v>
      </c>
      <c r="H34" s="33">
        <v>5.05</v>
      </c>
      <c r="I34" s="33">
        <v>4.74</v>
      </c>
      <c r="J34" s="34">
        <v>4.43</v>
      </c>
      <c r="K34" s="22"/>
      <c r="L34" s="22"/>
      <c r="M34" s="22"/>
      <c r="N34" s="22"/>
      <c r="O34" s="22"/>
      <c r="P34" s="22"/>
    </row>
    <row r="35" spans="1:16" ht="39" customHeight="1" x14ac:dyDescent="0.2">
      <c r="A35" s="22"/>
      <c r="B35" s="35"/>
      <c r="C35" s="1132" t="s">
        <v>535</v>
      </c>
      <c r="D35" s="1132"/>
      <c r="E35" s="1133"/>
      <c r="F35" s="36">
        <v>5.22</v>
      </c>
      <c r="G35" s="37">
        <v>4.17</v>
      </c>
      <c r="H35" s="37">
        <v>5.74</v>
      </c>
      <c r="I35" s="37">
        <v>4.78</v>
      </c>
      <c r="J35" s="38">
        <v>4.41</v>
      </c>
      <c r="K35" s="22"/>
      <c r="L35" s="22"/>
      <c r="M35" s="22"/>
      <c r="N35" s="22"/>
      <c r="O35" s="22"/>
      <c r="P35" s="22"/>
    </row>
    <row r="36" spans="1:16" ht="39" customHeight="1" x14ac:dyDescent="0.2">
      <c r="A36" s="22"/>
      <c r="B36" s="35"/>
      <c r="C36" s="1132" t="s">
        <v>536</v>
      </c>
      <c r="D36" s="1132"/>
      <c r="E36" s="1133"/>
      <c r="F36" s="36">
        <v>4.66</v>
      </c>
      <c r="G36" s="37">
        <v>4.0999999999999996</v>
      </c>
      <c r="H36" s="37">
        <v>4.0999999999999996</v>
      </c>
      <c r="I36" s="37">
        <v>3.57</v>
      </c>
      <c r="J36" s="38">
        <v>3.59</v>
      </c>
      <c r="K36" s="22"/>
      <c r="L36" s="22"/>
      <c r="M36" s="22"/>
      <c r="N36" s="22"/>
      <c r="O36" s="22"/>
      <c r="P36" s="22"/>
    </row>
    <row r="37" spans="1:16" ht="39" customHeight="1" x14ac:dyDescent="0.2">
      <c r="A37" s="22"/>
      <c r="B37" s="35"/>
      <c r="C37" s="1132" t="s">
        <v>537</v>
      </c>
      <c r="D37" s="1132"/>
      <c r="E37" s="1133"/>
      <c r="F37" s="36">
        <v>0.36</v>
      </c>
      <c r="G37" s="37">
        <v>0.75</v>
      </c>
      <c r="H37" s="37">
        <v>1</v>
      </c>
      <c r="I37" s="37">
        <v>1</v>
      </c>
      <c r="J37" s="38">
        <v>1.29</v>
      </c>
      <c r="K37" s="22"/>
      <c r="L37" s="22"/>
      <c r="M37" s="22"/>
      <c r="N37" s="22"/>
      <c r="O37" s="22"/>
      <c r="P37" s="22"/>
    </row>
    <row r="38" spans="1:16" ht="39" customHeight="1" x14ac:dyDescent="0.2">
      <c r="A38" s="22"/>
      <c r="B38" s="35"/>
      <c r="C38" s="1132" t="s">
        <v>538</v>
      </c>
      <c r="D38" s="1132"/>
      <c r="E38" s="1133"/>
      <c r="F38" s="36">
        <v>0.77</v>
      </c>
      <c r="G38" s="37">
        <v>0.53</v>
      </c>
      <c r="H38" s="37">
        <v>0.95</v>
      </c>
      <c r="I38" s="37">
        <v>0.75</v>
      </c>
      <c r="J38" s="38">
        <v>1.02</v>
      </c>
      <c r="K38" s="22"/>
      <c r="L38" s="22"/>
      <c r="M38" s="22"/>
      <c r="N38" s="22"/>
      <c r="O38" s="22"/>
      <c r="P38" s="22"/>
    </row>
    <row r="39" spans="1:16" ht="39" customHeight="1" x14ac:dyDescent="0.2">
      <c r="A39" s="22"/>
      <c r="B39" s="35"/>
      <c r="C39" s="1132" t="s">
        <v>539</v>
      </c>
      <c r="D39" s="1132"/>
      <c r="E39" s="1133"/>
      <c r="F39" s="36">
        <v>7.0000000000000007E-2</v>
      </c>
      <c r="G39" s="37">
        <v>0.11</v>
      </c>
      <c r="H39" s="37">
        <v>0.14000000000000001</v>
      </c>
      <c r="I39" s="37">
        <v>0.2</v>
      </c>
      <c r="J39" s="38">
        <v>0.3</v>
      </c>
      <c r="K39" s="22"/>
      <c r="L39" s="22"/>
      <c r="M39" s="22"/>
      <c r="N39" s="22"/>
      <c r="O39" s="22"/>
      <c r="P39" s="22"/>
    </row>
    <row r="40" spans="1:16" ht="39" customHeight="1" x14ac:dyDescent="0.2">
      <c r="A40" s="22"/>
      <c r="B40" s="35"/>
      <c r="C40" s="1132" t="s">
        <v>540</v>
      </c>
      <c r="D40" s="1132"/>
      <c r="E40" s="1133"/>
      <c r="F40" s="36">
        <v>0</v>
      </c>
      <c r="G40" s="37">
        <v>0</v>
      </c>
      <c r="H40" s="37">
        <v>0</v>
      </c>
      <c r="I40" s="37">
        <v>0</v>
      </c>
      <c r="J40" s="38">
        <v>0.01</v>
      </c>
      <c r="K40" s="22"/>
      <c r="L40" s="22"/>
      <c r="M40" s="22"/>
      <c r="N40" s="22"/>
      <c r="O40" s="22"/>
      <c r="P40" s="22"/>
    </row>
    <row r="41" spans="1:16" ht="39" customHeight="1" x14ac:dyDescent="0.2">
      <c r="A41" s="22"/>
      <c r="B41" s="35"/>
      <c r="C41" s="1132" t="s">
        <v>541</v>
      </c>
      <c r="D41" s="1132"/>
      <c r="E41" s="1133"/>
      <c r="F41" s="36">
        <v>0</v>
      </c>
      <c r="G41" s="37">
        <v>0</v>
      </c>
      <c r="H41" s="37">
        <v>0</v>
      </c>
      <c r="I41" s="37">
        <v>0</v>
      </c>
      <c r="J41" s="38">
        <v>0</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h0eMa+JBNdTUOZvChQyqZwbmENYNNUby8uIqNXmY/Txg1zfw+hbmvdUvLeSea6odX5RmFJ/WiaO+AScA30USA==" saltValue="wheg0kGqFqtAZ/oL95uw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1593</v>
      </c>
      <c r="L45" s="58">
        <v>1676</v>
      </c>
      <c r="M45" s="58">
        <v>1734</v>
      </c>
      <c r="N45" s="58">
        <v>1823</v>
      </c>
      <c r="O45" s="59">
        <v>1858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522</v>
      </c>
      <c r="L48" s="62">
        <v>590</v>
      </c>
      <c r="M48" s="62">
        <v>557</v>
      </c>
      <c r="N48" s="62">
        <v>557</v>
      </c>
      <c r="O48" s="63">
        <v>490</v>
      </c>
      <c r="P48" s="46"/>
      <c r="Q48" s="46"/>
      <c r="R48" s="46"/>
      <c r="S48" s="46"/>
      <c r="T48" s="46"/>
      <c r="U48" s="46"/>
    </row>
    <row r="49" spans="1:21" ht="30.75" customHeight="1" x14ac:dyDescent="0.2">
      <c r="A49" s="46"/>
      <c r="B49" s="1163"/>
      <c r="C49" s="1164"/>
      <c r="D49" s="60"/>
      <c r="E49" s="1140" t="s">
        <v>14</v>
      </c>
      <c r="F49" s="1140"/>
      <c r="G49" s="1140"/>
      <c r="H49" s="1140"/>
      <c r="I49" s="1140"/>
      <c r="J49" s="1141"/>
      <c r="K49" s="61">
        <v>184</v>
      </c>
      <c r="L49" s="62">
        <v>138</v>
      </c>
      <c r="M49" s="62">
        <v>107</v>
      </c>
      <c r="N49" s="62">
        <v>105</v>
      </c>
      <c r="O49" s="63">
        <v>118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1694</v>
      </c>
      <c r="L52" s="62">
        <v>1661</v>
      </c>
      <c r="M52" s="62">
        <v>1606</v>
      </c>
      <c r="N52" s="62">
        <v>1614</v>
      </c>
      <c r="O52" s="63">
        <v>1598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605</v>
      </c>
      <c r="L53" s="67">
        <v>743</v>
      </c>
      <c r="M53" s="67">
        <v>792</v>
      </c>
      <c r="N53" s="67">
        <v>871</v>
      </c>
      <c r="O53" s="68">
        <v>868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NqS5V2R3Dt9aRzZPLlWxkIdudcqmcK0t2RcDzzCUyhuNk6GnRoQdorMbYVY2PlyVu6gKqB3I/USD5LZB+2fpw==" saltValue="f7FSI43YPNRKTrd4VBZJ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19563</v>
      </c>
      <c r="J41" s="331">
        <v>18940</v>
      </c>
      <c r="K41" s="331">
        <v>18037</v>
      </c>
      <c r="L41" s="331">
        <v>17894</v>
      </c>
      <c r="M41" s="332">
        <v>18570</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9543</v>
      </c>
      <c r="J43" s="334">
        <v>9384</v>
      </c>
      <c r="K43" s="334">
        <v>8755</v>
      </c>
      <c r="L43" s="334">
        <v>8690</v>
      </c>
      <c r="M43" s="335">
        <v>8676</v>
      </c>
    </row>
    <row r="44" spans="2:13" ht="27.75" customHeight="1" x14ac:dyDescent="0.2">
      <c r="B44" s="1171"/>
      <c r="C44" s="1172"/>
      <c r="D44" s="104"/>
      <c r="E44" s="1175" t="s">
        <v>34</v>
      </c>
      <c r="F44" s="1175"/>
      <c r="G44" s="1175"/>
      <c r="H44" s="1176"/>
      <c r="I44" s="333">
        <v>1369</v>
      </c>
      <c r="J44" s="334">
        <v>1503</v>
      </c>
      <c r="K44" s="334">
        <v>1527</v>
      </c>
      <c r="L44" s="334">
        <v>1539</v>
      </c>
      <c r="M44" s="335">
        <v>1666</v>
      </c>
    </row>
    <row r="45" spans="2:13" ht="27.75" customHeight="1" x14ac:dyDescent="0.2">
      <c r="B45" s="1171"/>
      <c r="C45" s="1172"/>
      <c r="D45" s="104"/>
      <c r="E45" s="1175" t="s">
        <v>35</v>
      </c>
      <c r="F45" s="1175"/>
      <c r="G45" s="1175"/>
      <c r="H45" s="1176"/>
      <c r="I45" s="333">
        <v>1648</v>
      </c>
      <c r="J45" s="334">
        <v>1651</v>
      </c>
      <c r="K45" s="334">
        <v>1651</v>
      </c>
      <c r="L45" s="334">
        <v>1562</v>
      </c>
      <c r="M45" s="335">
        <v>1692</v>
      </c>
    </row>
    <row r="46" spans="2:13" ht="27.75" customHeight="1" x14ac:dyDescent="0.2">
      <c r="B46" s="1171"/>
      <c r="C46" s="1172"/>
      <c r="D46" s="105"/>
      <c r="E46" s="1175" t="s">
        <v>36</v>
      </c>
      <c r="F46" s="1175"/>
      <c r="G46" s="1175"/>
      <c r="H46" s="1176"/>
      <c r="I46" s="333" t="s">
        <v>489</v>
      </c>
      <c r="J46" s="334" t="s">
        <v>489</v>
      </c>
      <c r="K46" s="334">
        <v>670</v>
      </c>
      <c r="L46" s="334" t="s">
        <v>489</v>
      </c>
      <c r="M46" s="335">
        <v>472</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5942</v>
      </c>
      <c r="J50" s="334">
        <v>6535</v>
      </c>
      <c r="K50" s="334">
        <v>7233</v>
      </c>
      <c r="L50" s="334">
        <v>6638</v>
      </c>
      <c r="M50" s="335">
        <v>5993</v>
      </c>
    </row>
    <row r="51" spans="2:13" ht="27.75" customHeight="1" x14ac:dyDescent="0.2">
      <c r="B51" s="1171"/>
      <c r="C51" s="1172"/>
      <c r="D51" s="104"/>
      <c r="E51" s="1175" t="s">
        <v>42</v>
      </c>
      <c r="F51" s="1175"/>
      <c r="G51" s="1175"/>
      <c r="H51" s="1176"/>
      <c r="I51" s="333">
        <v>2047</v>
      </c>
      <c r="J51" s="334">
        <v>1877</v>
      </c>
      <c r="K51" s="334">
        <v>1730</v>
      </c>
      <c r="L51" s="334">
        <v>1724</v>
      </c>
      <c r="M51" s="335">
        <v>1675</v>
      </c>
    </row>
    <row r="52" spans="2:13" ht="27.75" customHeight="1" x14ac:dyDescent="0.2">
      <c r="B52" s="1173"/>
      <c r="C52" s="1174"/>
      <c r="D52" s="104"/>
      <c r="E52" s="1175" t="s">
        <v>43</v>
      </c>
      <c r="F52" s="1175"/>
      <c r="G52" s="1175"/>
      <c r="H52" s="1176"/>
      <c r="I52" s="333">
        <v>18201</v>
      </c>
      <c r="J52" s="334">
        <v>17612</v>
      </c>
      <c r="K52" s="334">
        <v>16905</v>
      </c>
      <c r="L52" s="334">
        <v>16903</v>
      </c>
      <c r="M52" s="335">
        <v>16577</v>
      </c>
    </row>
    <row r="53" spans="2:13" ht="27.75" customHeight="1" thickBot="1" x14ac:dyDescent="0.25">
      <c r="B53" s="1177" t="s">
        <v>19</v>
      </c>
      <c r="C53" s="1178"/>
      <c r="D53" s="108"/>
      <c r="E53" s="1179" t="s">
        <v>44</v>
      </c>
      <c r="F53" s="1179"/>
      <c r="G53" s="1179"/>
      <c r="H53" s="1180"/>
      <c r="I53" s="336">
        <v>5933</v>
      </c>
      <c r="J53" s="337">
        <v>5455</v>
      </c>
      <c r="K53" s="337">
        <v>4772</v>
      </c>
      <c r="L53" s="337">
        <v>4420</v>
      </c>
      <c r="M53" s="338">
        <v>6831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ROuKcjQSxF4ahqqJQu3jUPsfAIzwKV95oAQ9sw48jW21LkxghdpbgHafZCCBG2Y4jgzXGp7EiXSgs6b84AW66Q==" saltValue="8Yo6+P6veL0AXBR3pTbn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2411</v>
      </c>
      <c r="G55" s="339">
        <v>2005</v>
      </c>
      <c r="H55" s="340">
        <v>1761</v>
      </c>
    </row>
    <row r="56" spans="2:8" ht="52.5" customHeight="1" x14ac:dyDescent="0.2">
      <c r="B56" s="120"/>
      <c r="C56" s="1198" t="s">
        <v>47</v>
      </c>
      <c r="D56" s="1198"/>
      <c r="E56" s="1199"/>
      <c r="F56" s="341">
        <v>519</v>
      </c>
      <c r="G56" s="341">
        <v>467</v>
      </c>
      <c r="H56" s="342">
        <v>507</v>
      </c>
    </row>
    <row r="57" spans="2:8" ht="53.25" customHeight="1" x14ac:dyDescent="0.2">
      <c r="B57" s="120"/>
      <c r="C57" s="1200" t="s">
        <v>48</v>
      </c>
      <c r="D57" s="1200"/>
      <c r="E57" s="1201"/>
      <c r="F57" s="343">
        <v>3622</v>
      </c>
      <c r="G57" s="343">
        <v>3638</v>
      </c>
      <c r="H57" s="344">
        <v>3204</v>
      </c>
    </row>
    <row r="58" spans="2:8" ht="45.75" customHeight="1" x14ac:dyDescent="0.2">
      <c r="B58" s="121"/>
      <c r="C58" s="1188" t="s">
        <v>567</v>
      </c>
      <c r="D58" s="1189"/>
      <c r="E58" s="1190"/>
      <c r="F58" s="345">
        <v>1763</v>
      </c>
      <c r="G58" s="345">
        <v>1641</v>
      </c>
      <c r="H58" s="346">
        <v>1395</v>
      </c>
    </row>
    <row r="59" spans="2:8" ht="45.75" customHeight="1" x14ac:dyDescent="0.2">
      <c r="B59" s="121"/>
      <c r="C59" s="1188" t="s">
        <v>568</v>
      </c>
      <c r="D59" s="1189"/>
      <c r="E59" s="1190"/>
      <c r="F59" s="345">
        <v>535</v>
      </c>
      <c r="G59" s="345">
        <v>517</v>
      </c>
      <c r="H59" s="346">
        <v>502</v>
      </c>
    </row>
    <row r="60" spans="2:8" ht="45.75" customHeight="1" x14ac:dyDescent="0.2">
      <c r="B60" s="121"/>
      <c r="C60" s="1188" t="s">
        <v>569</v>
      </c>
      <c r="D60" s="1189"/>
      <c r="E60" s="1190"/>
      <c r="F60" s="345">
        <v>298</v>
      </c>
      <c r="G60" s="345">
        <v>298</v>
      </c>
      <c r="H60" s="346">
        <v>309</v>
      </c>
    </row>
    <row r="61" spans="2:8" ht="45.75" customHeight="1" x14ac:dyDescent="0.2">
      <c r="B61" s="121"/>
      <c r="C61" s="1188" t="s">
        <v>570</v>
      </c>
      <c r="D61" s="1189"/>
      <c r="E61" s="1190"/>
      <c r="F61" s="345">
        <v>355</v>
      </c>
      <c r="G61" s="345">
        <v>258</v>
      </c>
      <c r="H61" s="346">
        <v>241</v>
      </c>
    </row>
    <row r="62" spans="2:8" ht="45.75" customHeight="1" thickBot="1" x14ac:dyDescent="0.25">
      <c r="B62" s="122"/>
      <c r="C62" s="1191" t="s">
        <v>571</v>
      </c>
      <c r="D62" s="1192"/>
      <c r="E62" s="1193"/>
      <c r="F62" s="347">
        <v>179</v>
      </c>
      <c r="G62" s="347">
        <v>182</v>
      </c>
      <c r="H62" s="348">
        <v>185</v>
      </c>
    </row>
    <row r="63" spans="2:8" ht="52.5" customHeight="1" thickBot="1" x14ac:dyDescent="0.25">
      <c r="B63" s="123"/>
      <c r="C63" s="1194" t="s">
        <v>49</v>
      </c>
      <c r="D63" s="1194"/>
      <c r="E63" s="1195"/>
      <c r="F63" s="349">
        <v>6552</v>
      </c>
      <c r="G63" s="349">
        <v>6110</v>
      </c>
      <c r="H63" s="350">
        <v>5473</v>
      </c>
    </row>
    <row r="64" spans="2:8" ht="13.2" x14ac:dyDescent="0.2"/>
  </sheetData>
  <sheetProtection algorithmName="SHA-512" hashValue="0cHnNVQCpx6dlwHpouwqbA2Yb/4rZY4dYxdRN57rJMcpIvNg7PPDlEINwXyE6V6SjKRuREsHp4vxK4jGGuS1jg==" saltValue="SkIdtSheiTpjhFD1M2im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64404</v>
      </c>
      <c r="E3" s="142"/>
      <c r="F3" s="143">
        <v>92632</v>
      </c>
      <c r="G3" s="144"/>
      <c r="H3" s="145"/>
    </row>
    <row r="4" spans="1:8" x14ac:dyDescent="0.2">
      <c r="A4" s="146"/>
      <c r="B4" s="147"/>
      <c r="C4" s="148"/>
      <c r="D4" s="149">
        <v>31142</v>
      </c>
      <c r="E4" s="150"/>
      <c r="F4" s="151">
        <v>47978</v>
      </c>
      <c r="G4" s="152"/>
      <c r="H4" s="153"/>
    </row>
    <row r="5" spans="1:8" x14ac:dyDescent="0.2">
      <c r="A5" s="134" t="s">
        <v>521</v>
      </c>
      <c r="B5" s="139"/>
      <c r="C5" s="140"/>
      <c r="D5" s="141">
        <v>45288</v>
      </c>
      <c r="E5" s="142"/>
      <c r="F5" s="143">
        <v>69604</v>
      </c>
      <c r="G5" s="144"/>
      <c r="H5" s="145"/>
    </row>
    <row r="6" spans="1:8" x14ac:dyDescent="0.2">
      <c r="A6" s="146"/>
      <c r="B6" s="147"/>
      <c r="C6" s="148"/>
      <c r="D6" s="149">
        <v>21085</v>
      </c>
      <c r="E6" s="150"/>
      <c r="F6" s="151">
        <v>36247</v>
      </c>
      <c r="G6" s="152"/>
      <c r="H6" s="153"/>
    </row>
    <row r="7" spans="1:8" x14ac:dyDescent="0.2">
      <c r="A7" s="134" t="s">
        <v>522</v>
      </c>
      <c r="B7" s="139"/>
      <c r="C7" s="140"/>
      <c r="D7" s="141">
        <v>58105</v>
      </c>
      <c r="E7" s="142"/>
      <c r="F7" s="143">
        <v>68410</v>
      </c>
      <c r="G7" s="144"/>
      <c r="H7" s="145"/>
    </row>
    <row r="8" spans="1:8" x14ac:dyDescent="0.2">
      <c r="A8" s="146"/>
      <c r="B8" s="147"/>
      <c r="C8" s="148"/>
      <c r="D8" s="149">
        <v>30073</v>
      </c>
      <c r="E8" s="150"/>
      <c r="F8" s="151">
        <v>35086</v>
      </c>
      <c r="G8" s="152"/>
      <c r="H8" s="153"/>
    </row>
    <row r="9" spans="1:8" x14ac:dyDescent="0.2">
      <c r="A9" s="134" t="s">
        <v>523</v>
      </c>
      <c r="B9" s="139"/>
      <c r="C9" s="140"/>
      <c r="D9" s="141">
        <v>98436</v>
      </c>
      <c r="E9" s="142"/>
      <c r="F9" s="143">
        <v>73019</v>
      </c>
      <c r="G9" s="144"/>
      <c r="H9" s="145"/>
    </row>
    <row r="10" spans="1:8" x14ac:dyDescent="0.2">
      <c r="A10" s="146"/>
      <c r="B10" s="147"/>
      <c r="C10" s="148"/>
      <c r="D10" s="149">
        <v>35093</v>
      </c>
      <c r="E10" s="150"/>
      <c r="F10" s="151">
        <v>39427</v>
      </c>
      <c r="G10" s="152"/>
      <c r="H10" s="153"/>
    </row>
    <row r="11" spans="1:8" x14ac:dyDescent="0.2">
      <c r="A11" s="134" t="s">
        <v>524</v>
      </c>
      <c r="B11" s="139"/>
      <c r="C11" s="140"/>
      <c r="D11" s="141">
        <v>173243</v>
      </c>
      <c r="E11" s="142"/>
      <c r="F11" s="143">
        <v>76590</v>
      </c>
      <c r="G11" s="144"/>
      <c r="H11" s="145"/>
    </row>
    <row r="12" spans="1:8" x14ac:dyDescent="0.2">
      <c r="A12" s="146"/>
      <c r="B12" s="147"/>
      <c r="C12" s="154"/>
      <c r="D12" s="149">
        <v>54807</v>
      </c>
      <c r="E12" s="150"/>
      <c r="F12" s="151">
        <v>42387</v>
      </c>
      <c r="G12" s="152"/>
      <c r="H12" s="153"/>
    </row>
    <row r="13" spans="1:8" x14ac:dyDescent="0.2">
      <c r="A13" s="134"/>
      <c r="B13" s="139"/>
      <c r="C13" s="140"/>
      <c r="D13" s="141">
        <v>87895</v>
      </c>
      <c r="E13" s="142"/>
      <c r="F13" s="143">
        <v>76051</v>
      </c>
      <c r="G13" s="155"/>
      <c r="H13" s="145"/>
    </row>
    <row r="14" spans="1:8" x14ac:dyDescent="0.2">
      <c r="A14" s="146"/>
      <c r="B14" s="147"/>
      <c r="C14" s="148"/>
      <c r="D14" s="149">
        <v>34440</v>
      </c>
      <c r="E14" s="150"/>
      <c r="F14" s="151">
        <v>40225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5.23</v>
      </c>
      <c r="C19" s="156">
        <f>ROUND(VALUE(SUBSTITUTE(実質収支比率等に係る経年分析!G$48,"▲","-")),2)</f>
        <v>4.18</v>
      </c>
      <c r="D19" s="156">
        <f>ROUND(VALUE(SUBSTITUTE(実質収支比率等に係る経年分析!H$48,"▲","-")),2)</f>
        <v>5.74</v>
      </c>
      <c r="E19" s="156">
        <f>ROUND(VALUE(SUBSTITUTE(実質収支比率等に係る経年分析!I$48,"▲","-")),2)</f>
        <v>4.79</v>
      </c>
      <c r="F19" s="156">
        <f>ROUND(VALUE(SUBSTITUTE(実質収支比率等に係る経年分析!J$48,"▲","-")),2)</f>
        <v>4.41</v>
      </c>
    </row>
    <row r="20" spans="1:11" x14ac:dyDescent="0.2">
      <c r="A20" s="156" t="s">
        <v>53</v>
      </c>
      <c r="B20" s="156">
        <f>ROUND(VALUE(SUBSTITUTE(実質収支比率等に係る経年分析!F$47,"▲","-")),2)</f>
        <v>22.9</v>
      </c>
      <c r="C20" s="156">
        <f>ROUND(VALUE(SUBSTITUTE(実質収支比率等に係る経年分析!G$47,"▲","-")),2)</f>
        <v>21.76</v>
      </c>
      <c r="D20" s="156">
        <f>ROUND(VALUE(SUBSTITUTE(実質収支比率等に係る経年分析!H$47,"▲","-")),2)</f>
        <v>27.3</v>
      </c>
      <c r="E20" s="156">
        <f>ROUND(VALUE(SUBSTITUTE(実質収支比率等に係る経年分析!I$47,"▲","-")),2)</f>
        <v>21.75</v>
      </c>
      <c r="F20" s="156">
        <f>ROUND(VALUE(SUBSTITUTE(実質収支比率等に係る経年分析!J$47,"▲","-")),2)</f>
        <v>19.13</v>
      </c>
    </row>
    <row r="21" spans="1:11" x14ac:dyDescent="0.2">
      <c r="A21" s="156" t="s">
        <v>54</v>
      </c>
      <c r="B21" s="156">
        <f>IF(ISNUMBER(VALUE(SUBSTITUTE(実質収支比率等に係る経年分析!F$49,"▲","-"))),ROUND(VALUE(SUBSTITUTE(実質収支比率等に係る経年分析!F$49,"▲","-")),2),NA())</f>
        <v>1.03</v>
      </c>
      <c r="C21" s="156">
        <f>IF(ISNUMBER(VALUE(SUBSTITUTE(実質収支比率等に係る経年分析!G$49,"▲","-"))),ROUND(VALUE(SUBSTITUTE(実質収支比率等に係る経年分析!G$49,"▲","-")),2),NA())</f>
        <v>-1.1399999999999999</v>
      </c>
      <c r="D21" s="156">
        <f>IF(ISNUMBER(VALUE(SUBSTITUTE(実質収支比率等に係る経年分析!H$49,"▲","-"))),ROUND(VALUE(SUBSTITUTE(実質収支比率等に係る経年分析!H$49,"▲","-")),2),NA())</f>
        <v>7.49</v>
      </c>
      <c r="E21" s="156">
        <f>IF(ISNUMBER(VALUE(SUBSTITUTE(実質収支比率等に係る経年分析!I$49,"▲","-"))),ROUND(VALUE(SUBSTITUTE(実質収支比率等に係る経年分析!I$49,"▲","-")),2),NA())</f>
        <v>-3.02</v>
      </c>
      <c r="F21" s="156">
        <f>IF(ISNUMBER(VALUE(SUBSTITUTE(実質収支比率等に係る経年分析!J$49,"▲","-"))),ROUND(VALUE(SUBSTITUTE(実質収支比率等に係る経年分析!J$49,"▲","-")),2),NA())</f>
        <v>-3.02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0.14000000000000001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1.02</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1.29</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4.0999999999999996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4.0999999999999996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3.57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5.22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4.17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4.78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4.41</v>
      </c>
    </row>
    <row r="36" spans="1:16" x14ac:dyDescent="0.2">
      <c r="A36" s="157" t="str">
        <f>IF(連結実質赤字比率に係る赤字・黒字の構成分析!C$34="",NA(),連結実質赤字比率に係る赤字・黒字の構成分析!C$34)</f>
        <v>国民健康保険韮崎市立病院事業会計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5.05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4.43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1694</v>
      </c>
      <c r="E42" s="158"/>
      <c r="F42" s="158"/>
      <c r="G42" s="158">
        <f>'実質公債費比率（分子）の構造'!L$52</f>
        <v>1661</v>
      </c>
      <c r="H42" s="158"/>
      <c r="I42" s="158"/>
      <c r="J42" s="158">
        <f>'実質公債費比率（分子）の構造'!M$52</f>
        <v>1606</v>
      </c>
      <c r="K42" s="158"/>
      <c r="L42" s="158"/>
      <c r="M42" s="158">
        <f>'実質公債費比率（分子）の構造'!N$52</f>
        <v>1614</v>
      </c>
      <c r="N42" s="158"/>
      <c r="O42" s="158"/>
      <c r="P42" s="158">
        <f>'実質公債費比率（分子）の構造'!O$52</f>
        <v>1598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184</v>
      </c>
      <c r="C45" s="158"/>
      <c r="D45" s="158"/>
      <c r="E45" s="158">
        <f>'実質公債費比率（分子）の構造'!L$49</f>
        <v>138</v>
      </c>
      <c r="F45" s="158"/>
      <c r="G45" s="158"/>
      <c r="H45" s="158">
        <f>'実質公債費比率（分子）の構造'!M$49</f>
        <v>107</v>
      </c>
      <c r="I45" s="158"/>
      <c r="J45" s="158"/>
      <c r="K45" s="158">
        <f>'実質公債費比率（分子）の構造'!N$49</f>
        <v>105</v>
      </c>
      <c r="L45" s="158"/>
      <c r="M45" s="158"/>
      <c r="N45" s="158">
        <f>'実質公債費比率（分子）の構造'!O$49</f>
        <v>118</v>
      </c>
      <c r="O45" s="158"/>
      <c r="P45" s="158"/>
    </row>
    <row r="46" spans="1:16" x14ac:dyDescent="0.2">
      <c r="A46" s="158" t="s">
        <v>64</v>
      </c>
      <c r="B46" s="158">
        <f>'実質公債費比率（分子）の構造'!K$48</f>
        <v>522</v>
      </c>
      <c r="C46" s="158"/>
      <c r="D46" s="158"/>
      <c r="E46" s="158">
        <f>'実質公債費比率（分子）の構造'!L$48</f>
        <v>590</v>
      </c>
      <c r="F46" s="158"/>
      <c r="G46" s="158"/>
      <c r="H46" s="158">
        <f>'実質公債費比率（分子）の構造'!M$48</f>
        <v>557</v>
      </c>
      <c r="I46" s="158"/>
      <c r="J46" s="158"/>
      <c r="K46" s="158">
        <f>'実質公債費比率（分子）の構造'!N$48</f>
        <v>557</v>
      </c>
      <c r="L46" s="158"/>
      <c r="M46" s="158"/>
      <c r="N46" s="158">
        <f>'実質公債費比率（分子）の構造'!O$48</f>
        <v>490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1593</v>
      </c>
      <c r="C49" s="158"/>
      <c r="D49" s="158"/>
      <c r="E49" s="158">
        <f>'実質公債費比率（分子）の構造'!L$45</f>
        <v>1676</v>
      </c>
      <c r="F49" s="158"/>
      <c r="G49" s="158"/>
      <c r="H49" s="158">
        <f>'実質公債費比率（分子）の構造'!M$45</f>
        <v>1734</v>
      </c>
      <c r="I49" s="158"/>
      <c r="J49" s="158"/>
      <c r="K49" s="158">
        <f>'実質公債費比率（分子）の構造'!N$45</f>
        <v>1823</v>
      </c>
      <c r="L49" s="158"/>
      <c r="M49" s="158"/>
      <c r="N49" s="158">
        <f>'実質公債費比率（分子）の構造'!O$45</f>
        <v>1858</v>
      </c>
      <c r="O49" s="158"/>
      <c r="P49" s="158"/>
    </row>
    <row r="50" spans="1:16" x14ac:dyDescent="0.2">
      <c r="A50" s="158" t="s">
        <v>67</v>
      </c>
      <c r="B50" s="158" t="e">
        <f>NA()</f>
        <v>#N/A</v>
      </c>
      <c r="C50" s="158">
        <f>IF(ISNUMBER('実質公債費比率（分子）の構造'!K$53),'実質公債費比率（分子）の構造'!K$53,NA())</f>
        <v>605</v>
      </c>
      <c r="D50" s="158" t="e">
        <f>NA()</f>
        <v>#N/A</v>
      </c>
      <c r="E50" s="158" t="e">
        <f>NA()</f>
        <v>#N/A</v>
      </c>
      <c r="F50" s="158">
        <f>IF(ISNUMBER('実質公債費比率（分子）の構造'!L$53),'実質公債費比率（分子）の構造'!L$53,NA())</f>
        <v>743</v>
      </c>
      <c r="G50" s="158" t="e">
        <f>NA()</f>
        <v>#N/A</v>
      </c>
      <c r="H50" s="158" t="e">
        <f>NA()</f>
        <v>#N/A</v>
      </c>
      <c r="I50" s="158">
        <f>IF(ISNUMBER('実質公債費比率（分子）の構造'!M$53),'実質公債費比率（分子）の構造'!M$53,NA())</f>
        <v>792</v>
      </c>
      <c r="J50" s="158" t="e">
        <f>NA()</f>
        <v>#N/A</v>
      </c>
      <c r="K50" s="158" t="e">
        <f>NA()</f>
        <v>#N/A</v>
      </c>
      <c r="L50" s="158">
        <f>IF(ISNUMBER('実質公債費比率（分子）の構造'!N$53),'実質公債費比率（分子）の構造'!N$53,NA())</f>
        <v>871</v>
      </c>
      <c r="M50" s="158" t="e">
        <f>NA()</f>
        <v>#N/A</v>
      </c>
      <c r="N50" s="158" t="e">
        <f>NA()</f>
        <v>#N/A</v>
      </c>
      <c r="O50" s="158">
        <f>IF(ISNUMBER('実質公債費比率（分子）の構造'!O$53),'実質公債費比率（分子）の構造'!O$53,NA())</f>
        <v>868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18201</v>
      </c>
      <c r="E56" s="157"/>
      <c r="F56" s="157"/>
      <c r="G56" s="157">
        <f>'将来負担比率（分子）の構造'!J$52</f>
        <v>17612</v>
      </c>
      <c r="H56" s="157"/>
      <c r="I56" s="157"/>
      <c r="J56" s="157">
        <f>'将来負担比率（分子）の構造'!K$52</f>
        <v>16905</v>
      </c>
      <c r="K56" s="157"/>
      <c r="L56" s="157"/>
      <c r="M56" s="157">
        <f>'将来負担比率（分子）の構造'!L$52</f>
        <v>16903</v>
      </c>
      <c r="N56" s="157"/>
      <c r="O56" s="157"/>
      <c r="P56" s="157">
        <f>'将来負担比率（分子）の構造'!M$52</f>
        <v>16577</v>
      </c>
    </row>
    <row r="57" spans="1:16" x14ac:dyDescent="0.2">
      <c r="A57" s="157" t="s">
        <v>42</v>
      </c>
      <c r="B57" s="157"/>
      <c r="C57" s="157"/>
      <c r="D57" s="157">
        <f>'将来負担比率（分子）の構造'!I$51</f>
        <v>2047</v>
      </c>
      <c r="E57" s="157"/>
      <c r="F57" s="157"/>
      <c r="G57" s="157">
        <f>'将来負担比率（分子）の構造'!J$51</f>
        <v>1877</v>
      </c>
      <c r="H57" s="157"/>
      <c r="I57" s="157"/>
      <c r="J57" s="157">
        <f>'将来負担比率（分子）の構造'!K$51</f>
        <v>1730</v>
      </c>
      <c r="K57" s="157"/>
      <c r="L57" s="157"/>
      <c r="M57" s="157">
        <f>'将来負担比率（分子）の構造'!L$51</f>
        <v>1724</v>
      </c>
      <c r="N57" s="157"/>
      <c r="O57" s="157"/>
      <c r="P57" s="157">
        <f>'将来負担比率（分子）の構造'!M$51</f>
        <v>1675</v>
      </c>
    </row>
    <row r="58" spans="1:16" x14ac:dyDescent="0.2">
      <c r="A58" s="157" t="s">
        <v>41</v>
      </c>
      <c r="B58" s="157"/>
      <c r="C58" s="157"/>
      <c r="D58" s="157">
        <f>'将来負担比率（分子）の構造'!I$50</f>
        <v>5942</v>
      </c>
      <c r="E58" s="157"/>
      <c r="F58" s="157"/>
      <c r="G58" s="157">
        <f>'将来負担比率（分子）の構造'!J$50</f>
        <v>6535</v>
      </c>
      <c r="H58" s="157"/>
      <c r="I58" s="157"/>
      <c r="J58" s="157">
        <f>'将来負担比率（分子）の構造'!K$50</f>
        <v>7233</v>
      </c>
      <c r="K58" s="157"/>
      <c r="L58" s="157"/>
      <c r="M58" s="157">
        <f>'将来負担比率（分子）の構造'!L$50</f>
        <v>6638</v>
      </c>
      <c r="N58" s="157"/>
      <c r="O58" s="157"/>
      <c r="P58" s="157">
        <f>'将来負担比率（分子）の構造'!M$50</f>
        <v>5993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f>'将来負担比率（分子）の構造'!K$46</f>
        <v>670</v>
      </c>
      <c r="I61" s="157"/>
      <c r="J61" s="157"/>
      <c r="K61" s="157" t="str">
        <f>'将来負担比率（分子）の構造'!L$46</f>
        <v>-</v>
      </c>
      <c r="L61" s="157"/>
      <c r="M61" s="157"/>
      <c r="N61" s="157">
        <f>'将来負担比率（分子）の構造'!M$46</f>
        <v>472</v>
      </c>
      <c r="O61" s="157"/>
      <c r="P61" s="157"/>
    </row>
    <row r="62" spans="1:16" x14ac:dyDescent="0.2">
      <c r="A62" s="157" t="s">
        <v>35</v>
      </c>
      <c r="B62" s="157">
        <f>'将来負担比率（分子）の構造'!I$45</f>
        <v>1648</v>
      </c>
      <c r="C62" s="157"/>
      <c r="D62" s="157"/>
      <c r="E62" s="157">
        <f>'将来負担比率（分子）の構造'!J$45</f>
        <v>1651</v>
      </c>
      <c r="F62" s="157"/>
      <c r="G62" s="157"/>
      <c r="H62" s="157">
        <f>'将来負担比率（分子）の構造'!K$45</f>
        <v>1651</v>
      </c>
      <c r="I62" s="157"/>
      <c r="J62" s="157"/>
      <c r="K62" s="157">
        <f>'将来負担比率（分子）の構造'!L$45</f>
        <v>1562</v>
      </c>
      <c r="L62" s="157"/>
      <c r="M62" s="157"/>
      <c r="N62" s="157">
        <f>'将来負担比率（分子）の構造'!M$45</f>
        <v>1692</v>
      </c>
      <c r="O62" s="157"/>
      <c r="P62" s="157"/>
    </row>
    <row r="63" spans="1:16" x14ac:dyDescent="0.2">
      <c r="A63" s="157" t="s">
        <v>34</v>
      </c>
      <c r="B63" s="157">
        <f>'将来負担比率（分子）の構造'!I$44</f>
        <v>1369</v>
      </c>
      <c r="C63" s="157"/>
      <c r="D63" s="157"/>
      <c r="E63" s="157">
        <f>'将来負担比率（分子）の構造'!J$44</f>
        <v>1503</v>
      </c>
      <c r="F63" s="157"/>
      <c r="G63" s="157"/>
      <c r="H63" s="157">
        <f>'将来負担比率（分子）の構造'!K$44</f>
        <v>1527</v>
      </c>
      <c r="I63" s="157"/>
      <c r="J63" s="157"/>
      <c r="K63" s="157">
        <f>'将来負担比率（分子）の構造'!L$44</f>
        <v>1539</v>
      </c>
      <c r="L63" s="157"/>
      <c r="M63" s="157"/>
      <c r="N63" s="157">
        <f>'将来負担比率（分子）の構造'!M$44</f>
        <v>1666</v>
      </c>
      <c r="O63" s="157"/>
      <c r="P63" s="157"/>
    </row>
    <row r="64" spans="1:16" x14ac:dyDescent="0.2">
      <c r="A64" s="157" t="s">
        <v>33</v>
      </c>
      <c r="B64" s="157">
        <f>'将来負担比率（分子）の構造'!I$43</f>
        <v>9543</v>
      </c>
      <c r="C64" s="157"/>
      <c r="D64" s="157"/>
      <c r="E64" s="157">
        <f>'将来負担比率（分子）の構造'!J$43</f>
        <v>9384</v>
      </c>
      <c r="F64" s="157"/>
      <c r="G64" s="157"/>
      <c r="H64" s="157">
        <f>'将来負担比率（分子）の構造'!K$43</f>
        <v>8755</v>
      </c>
      <c r="I64" s="157"/>
      <c r="J64" s="157"/>
      <c r="K64" s="157">
        <f>'将来負担比率（分子）の構造'!L$43</f>
        <v>8690</v>
      </c>
      <c r="L64" s="157"/>
      <c r="M64" s="157"/>
      <c r="N64" s="157">
        <f>'将来負担比率（分子）の構造'!M$43</f>
        <v>8676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19563</v>
      </c>
      <c r="C66" s="157"/>
      <c r="D66" s="157"/>
      <c r="E66" s="157">
        <f>'将来負担比率（分子）の構造'!J$41</f>
        <v>18940</v>
      </c>
      <c r="F66" s="157"/>
      <c r="G66" s="157"/>
      <c r="H66" s="157">
        <f>'将来負担比率（分子）の構造'!K$41</f>
        <v>18037</v>
      </c>
      <c r="I66" s="157"/>
      <c r="J66" s="157"/>
      <c r="K66" s="157">
        <f>'将来負担比率（分子）の構造'!L$41</f>
        <v>17894</v>
      </c>
      <c r="L66" s="157"/>
      <c r="M66" s="157"/>
      <c r="N66" s="157">
        <f>'将来負担比率（分子）の構造'!M$41</f>
        <v>18570</v>
      </c>
      <c r="O66" s="157"/>
      <c r="P66" s="157"/>
    </row>
    <row r="67" spans="1:16" x14ac:dyDescent="0.2">
      <c r="A67" s="157" t="s">
        <v>71</v>
      </c>
      <c r="B67" s="157" t="e">
        <f>NA()</f>
        <v>#N/A</v>
      </c>
      <c r="C67" s="157">
        <f>IF(ISNUMBER('将来負担比率（分子）の構造'!I$53), IF('将来負担比率（分子）の構造'!I$53 &lt; 0, 0, '将来負担比率（分子）の構造'!I$53), NA())</f>
        <v>5933</v>
      </c>
      <c r="D67" s="157" t="e">
        <f>NA()</f>
        <v>#N/A</v>
      </c>
      <c r="E67" s="157" t="e">
        <f>NA()</f>
        <v>#N/A</v>
      </c>
      <c r="F67" s="157">
        <f>IF(ISNUMBER('将来負担比率（分子）の構造'!J$53), IF('将来負担比率（分子）の構造'!J$53 &lt; 0, 0, '将来負担比率（分子）の構造'!J$53), NA())</f>
        <v>5455</v>
      </c>
      <c r="G67" s="157" t="e">
        <f>NA()</f>
        <v>#N/A</v>
      </c>
      <c r="H67" s="157" t="e">
        <f>NA()</f>
        <v>#N/A</v>
      </c>
      <c r="I67" s="157">
        <f>IF(ISNUMBER('将来負担比率（分子）の構造'!K$53), IF('将来負担比率（分子）の構造'!K$53 &lt; 0, 0, '将来負担比率（分子）の構造'!K$53), NA())</f>
        <v>4772</v>
      </c>
      <c r="J67" s="157" t="e">
        <f>NA()</f>
        <v>#N/A</v>
      </c>
      <c r="K67" s="157" t="e">
        <f>NA()</f>
        <v>#N/A</v>
      </c>
      <c r="L67" s="157">
        <f>IF(ISNUMBER('将来負担比率（分子）の構造'!L$53), IF('将来負担比率（分子）の構造'!L$53 &lt; 0, 0, '将来負担比率（分子）の構造'!L$53), NA())</f>
        <v>4420</v>
      </c>
      <c r="M67" s="157" t="e">
        <f>NA()</f>
        <v>#N/A</v>
      </c>
      <c r="N67" s="157" t="e">
        <f>NA()</f>
        <v>#N/A</v>
      </c>
      <c r="O67" s="157">
        <f>IF(ISNUMBER('将来負担比率（分子）の構造'!M$53), IF('将来負担比率（分子）の構造'!M$53 &lt; 0, 0, '将来負担比率（分子）の構造'!M$53), NA())</f>
        <v>6831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2411</v>
      </c>
      <c r="C72" s="161">
        <f>基金残高に係る経年分析!G55</f>
        <v>2005</v>
      </c>
      <c r="D72" s="161">
        <f>基金残高に係る経年分析!H55</f>
        <v>1761</v>
      </c>
    </row>
    <row r="73" spans="1:16" x14ac:dyDescent="0.2">
      <c r="A73" s="160" t="s">
        <v>74</v>
      </c>
      <c r="B73" s="161">
        <f>基金残高に係る経年分析!F56</f>
        <v>519</v>
      </c>
      <c r="C73" s="161">
        <f>基金残高に係る経年分析!G56</f>
        <v>467</v>
      </c>
      <c r="D73" s="161">
        <f>基金残高に係る経年分析!H56</f>
        <v>507</v>
      </c>
    </row>
    <row r="74" spans="1:16" x14ac:dyDescent="0.2">
      <c r="A74" s="160" t="s">
        <v>75</v>
      </c>
      <c r="B74" s="161">
        <f>基金残高に係る経年分析!F57</f>
        <v>3622</v>
      </c>
      <c r="C74" s="161">
        <f>基金残高に係る経年分析!G57</f>
        <v>3638</v>
      </c>
      <c r="D74" s="161">
        <f>基金残高に係る経年分析!H57</f>
        <v>3204</v>
      </c>
    </row>
  </sheetData>
  <sheetProtection algorithmName="SHA-512" hashValue="39B5Shkw6133JJy6XvL0QWgVASm3X0DqRYL6nUKOH8+Ph/mOuPm6oMjw3YFvuaAmkYWaaw5/GOFFuPTunPEgEw==" saltValue="3qIzSEHnJDNaXz4pZAA/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5842832</v>
      </c>
      <c r="S5" s="661"/>
      <c r="T5" s="661"/>
      <c r="U5" s="661"/>
      <c r="V5" s="661"/>
      <c r="W5" s="661"/>
      <c r="X5" s="661"/>
      <c r="Y5" s="689"/>
      <c r="Z5" s="702">
        <v>28.6</v>
      </c>
      <c r="AA5" s="702"/>
      <c r="AB5" s="702"/>
      <c r="AC5" s="702"/>
      <c r="AD5" s="703">
        <v>5807879</v>
      </c>
      <c r="AE5" s="703"/>
      <c r="AF5" s="703"/>
      <c r="AG5" s="703"/>
      <c r="AH5" s="703"/>
      <c r="AI5" s="703"/>
      <c r="AJ5" s="703"/>
      <c r="AK5" s="703"/>
      <c r="AL5" s="690">
        <v>63.8</v>
      </c>
      <c r="AM5" s="672"/>
      <c r="AN5" s="672"/>
      <c r="AO5" s="691"/>
      <c r="AP5" s="663" t="s">
        <v>216</v>
      </c>
      <c r="AQ5" s="664"/>
      <c r="AR5" s="664"/>
      <c r="AS5" s="664"/>
      <c r="AT5" s="664"/>
      <c r="AU5" s="664"/>
      <c r="AV5" s="664"/>
      <c r="AW5" s="664"/>
      <c r="AX5" s="664"/>
      <c r="AY5" s="664"/>
      <c r="AZ5" s="664"/>
      <c r="BA5" s="664"/>
      <c r="BB5" s="664"/>
      <c r="BC5" s="664"/>
      <c r="BD5" s="664"/>
      <c r="BE5" s="664"/>
      <c r="BF5" s="665"/>
      <c r="BG5" s="608">
        <v>5799704</v>
      </c>
      <c r="BH5" s="609"/>
      <c r="BI5" s="609"/>
      <c r="BJ5" s="609"/>
      <c r="BK5" s="609"/>
      <c r="BL5" s="609"/>
      <c r="BM5" s="609"/>
      <c r="BN5" s="610"/>
      <c r="BO5" s="646">
        <v>99.3</v>
      </c>
      <c r="BP5" s="646"/>
      <c r="BQ5" s="646"/>
      <c r="BR5" s="646"/>
      <c r="BS5" s="647">
        <v>121298</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136443</v>
      </c>
      <c r="S6" s="609"/>
      <c r="T6" s="609"/>
      <c r="U6" s="609"/>
      <c r="V6" s="609"/>
      <c r="W6" s="609"/>
      <c r="X6" s="609"/>
      <c r="Y6" s="610"/>
      <c r="Z6" s="646">
        <v>0.7</v>
      </c>
      <c r="AA6" s="646"/>
      <c r="AB6" s="646"/>
      <c r="AC6" s="646"/>
      <c r="AD6" s="647">
        <v>136443</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5799704</v>
      </c>
      <c r="BH6" s="609"/>
      <c r="BI6" s="609"/>
      <c r="BJ6" s="609"/>
      <c r="BK6" s="609"/>
      <c r="BL6" s="609"/>
      <c r="BM6" s="609"/>
      <c r="BN6" s="610"/>
      <c r="BO6" s="646">
        <v>99.3</v>
      </c>
      <c r="BP6" s="646"/>
      <c r="BQ6" s="646"/>
      <c r="BR6" s="646"/>
      <c r="BS6" s="647">
        <v>121298</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142592</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142592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1816</v>
      </c>
      <c r="S7" s="609"/>
      <c r="T7" s="609"/>
      <c r="U7" s="609"/>
      <c r="V7" s="609"/>
      <c r="W7" s="609"/>
      <c r="X7" s="609"/>
      <c r="Y7" s="610"/>
      <c r="Z7" s="646">
        <v>0</v>
      </c>
      <c r="AA7" s="646"/>
      <c r="AB7" s="646"/>
      <c r="AC7" s="646"/>
      <c r="AD7" s="647">
        <v>1816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2661715</v>
      </c>
      <c r="BH7" s="609"/>
      <c r="BI7" s="609"/>
      <c r="BJ7" s="609"/>
      <c r="BK7" s="609"/>
      <c r="BL7" s="609"/>
      <c r="BM7" s="609"/>
      <c r="BN7" s="610"/>
      <c r="BO7" s="646">
        <v>45.6</v>
      </c>
      <c r="BP7" s="646"/>
      <c r="BQ7" s="646"/>
      <c r="BR7" s="646"/>
      <c r="BS7" s="647">
        <v>121298</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2781702</v>
      </c>
      <c r="CS7" s="609"/>
      <c r="CT7" s="609"/>
      <c r="CU7" s="609"/>
      <c r="CV7" s="609"/>
      <c r="CW7" s="609"/>
      <c r="CX7" s="609"/>
      <c r="CY7" s="610"/>
      <c r="CZ7" s="646">
        <v>13.9</v>
      </c>
      <c r="DA7" s="646"/>
      <c r="DB7" s="646"/>
      <c r="DC7" s="646"/>
      <c r="DD7" s="614">
        <v>232211</v>
      </c>
      <c r="DE7" s="609"/>
      <c r="DF7" s="609"/>
      <c r="DG7" s="609"/>
      <c r="DH7" s="609"/>
      <c r="DI7" s="609"/>
      <c r="DJ7" s="609"/>
      <c r="DK7" s="609"/>
      <c r="DL7" s="609"/>
      <c r="DM7" s="609"/>
      <c r="DN7" s="609"/>
      <c r="DO7" s="609"/>
      <c r="DP7" s="610"/>
      <c r="DQ7" s="614">
        <v>2264143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32907</v>
      </c>
      <c r="S8" s="609"/>
      <c r="T8" s="609"/>
      <c r="U8" s="609"/>
      <c r="V8" s="609"/>
      <c r="W8" s="609"/>
      <c r="X8" s="609"/>
      <c r="Y8" s="610"/>
      <c r="Z8" s="646">
        <v>0.2</v>
      </c>
      <c r="AA8" s="646"/>
      <c r="AB8" s="646"/>
      <c r="AC8" s="646"/>
      <c r="AD8" s="647">
        <v>32907</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46778</v>
      </c>
      <c r="BH8" s="609"/>
      <c r="BI8" s="609"/>
      <c r="BJ8" s="609"/>
      <c r="BK8" s="609"/>
      <c r="BL8" s="609"/>
      <c r="BM8" s="609"/>
      <c r="BN8" s="610"/>
      <c r="BO8" s="646">
        <v>0.8</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5401133</v>
      </c>
      <c r="CS8" s="609"/>
      <c r="CT8" s="609"/>
      <c r="CU8" s="609"/>
      <c r="CV8" s="609"/>
      <c r="CW8" s="609"/>
      <c r="CX8" s="609"/>
      <c r="CY8" s="610"/>
      <c r="CZ8" s="646">
        <v>27</v>
      </c>
      <c r="DA8" s="646"/>
      <c r="DB8" s="646"/>
      <c r="DC8" s="646"/>
      <c r="DD8" s="614">
        <v>204922</v>
      </c>
      <c r="DE8" s="609"/>
      <c r="DF8" s="609"/>
      <c r="DG8" s="609"/>
      <c r="DH8" s="609"/>
      <c r="DI8" s="609"/>
      <c r="DJ8" s="609"/>
      <c r="DK8" s="609"/>
      <c r="DL8" s="609"/>
      <c r="DM8" s="609"/>
      <c r="DN8" s="609"/>
      <c r="DO8" s="609"/>
      <c r="DP8" s="610"/>
      <c r="DQ8" s="614">
        <v>2911836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45759</v>
      </c>
      <c r="S9" s="609"/>
      <c r="T9" s="609"/>
      <c r="U9" s="609"/>
      <c r="V9" s="609"/>
      <c r="W9" s="609"/>
      <c r="X9" s="609"/>
      <c r="Y9" s="610"/>
      <c r="Z9" s="646">
        <v>0.2</v>
      </c>
      <c r="AA9" s="646"/>
      <c r="AB9" s="646"/>
      <c r="AC9" s="646"/>
      <c r="AD9" s="647">
        <v>45759</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1476269</v>
      </c>
      <c r="BH9" s="609"/>
      <c r="BI9" s="609"/>
      <c r="BJ9" s="609"/>
      <c r="BK9" s="609"/>
      <c r="BL9" s="609"/>
      <c r="BM9" s="609"/>
      <c r="BN9" s="610"/>
      <c r="BO9" s="646">
        <v>25.3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1962206</v>
      </c>
      <c r="CS9" s="609"/>
      <c r="CT9" s="609"/>
      <c r="CU9" s="609"/>
      <c r="CV9" s="609"/>
      <c r="CW9" s="609"/>
      <c r="CX9" s="609"/>
      <c r="CY9" s="610"/>
      <c r="CZ9" s="646">
        <v>9.8000000000000007</v>
      </c>
      <c r="DA9" s="646"/>
      <c r="DB9" s="646"/>
      <c r="DC9" s="646"/>
      <c r="DD9" s="614">
        <v>150144</v>
      </c>
      <c r="DE9" s="609"/>
      <c r="DF9" s="609"/>
      <c r="DG9" s="609"/>
      <c r="DH9" s="609"/>
      <c r="DI9" s="609"/>
      <c r="DJ9" s="609"/>
      <c r="DK9" s="609"/>
      <c r="DL9" s="609"/>
      <c r="DM9" s="609"/>
      <c r="DN9" s="609"/>
      <c r="DO9" s="609"/>
      <c r="DP9" s="610"/>
      <c r="DQ9" s="614">
        <v>1668795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107720</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15161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12604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821455</v>
      </c>
      <c r="S11" s="609"/>
      <c r="T11" s="609"/>
      <c r="U11" s="609"/>
      <c r="V11" s="609"/>
      <c r="W11" s="609"/>
      <c r="X11" s="609"/>
      <c r="Y11" s="610"/>
      <c r="Z11" s="611">
        <v>4</v>
      </c>
      <c r="AA11" s="612"/>
      <c r="AB11" s="612"/>
      <c r="AC11" s="613"/>
      <c r="AD11" s="614">
        <v>821455</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1030948</v>
      </c>
      <c r="BH11" s="609"/>
      <c r="BI11" s="609"/>
      <c r="BJ11" s="609"/>
      <c r="BK11" s="609"/>
      <c r="BL11" s="609"/>
      <c r="BM11" s="609"/>
      <c r="BN11" s="610"/>
      <c r="BO11" s="646">
        <v>17.600000000000001</v>
      </c>
      <c r="BP11" s="646"/>
      <c r="BQ11" s="646"/>
      <c r="BR11" s="646"/>
      <c r="BS11" s="647">
        <v>121298</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708615</v>
      </c>
      <c r="CS11" s="609"/>
      <c r="CT11" s="609"/>
      <c r="CU11" s="609"/>
      <c r="CV11" s="609"/>
      <c r="CW11" s="609"/>
      <c r="CX11" s="609"/>
      <c r="CY11" s="610"/>
      <c r="CZ11" s="646">
        <v>3.5</v>
      </c>
      <c r="DA11" s="646"/>
      <c r="DB11" s="646"/>
      <c r="DC11" s="646"/>
      <c r="DD11" s="614">
        <v>380205</v>
      </c>
      <c r="DE11" s="609"/>
      <c r="DF11" s="609"/>
      <c r="DG11" s="609"/>
      <c r="DH11" s="609"/>
      <c r="DI11" s="609"/>
      <c r="DJ11" s="609"/>
      <c r="DK11" s="609"/>
      <c r="DL11" s="609"/>
      <c r="DM11" s="609"/>
      <c r="DN11" s="609"/>
      <c r="DO11" s="609"/>
      <c r="DP11" s="610"/>
      <c r="DQ11" s="614">
        <v>259190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19605</v>
      </c>
      <c r="S12" s="609"/>
      <c r="T12" s="609"/>
      <c r="U12" s="609"/>
      <c r="V12" s="609"/>
      <c r="W12" s="609"/>
      <c r="X12" s="609"/>
      <c r="Y12" s="610"/>
      <c r="Z12" s="646">
        <v>0.1</v>
      </c>
      <c r="AA12" s="646"/>
      <c r="AB12" s="646"/>
      <c r="AC12" s="646"/>
      <c r="AD12" s="647">
        <v>19605</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2751835</v>
      </c>
      <c r="BH12" s="609"/>
      <c r="BI12" s="609"/>
      <c r="BJ12" s="609"/>
      <c r="BK12" s="609"/>
      <c r="BL12" s="609"/>
      <c r="BM12" s="609"/>
      <c r="BN12" s="610"/>
      <c r="BO12" s="646">
        <v>47.1</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325311</v>
      </c>
      <c r="CS12" s="609"/>
      <c r="CT12" s="609"/>
      <c r="CU12" s="609"/>
      <c r="CV12" s="609"/>
      <c r="CW12" s="609"/>
      <c r="CX12" s="609"/>
      <c r="CY12" s="610"/>
      <c r="CZ12" s="646">
        <v>1.6</v>
      </c>
      <c r="DA12" s="646"/>
      <c r="DB12" s="646"/>
      <c r="DC12" s="646"/>
      <c r="DD12" s="614">
        <v>930</v>
      </c>
      <c r="DE12" s="609"/>
      <c r="DF12" s="609"/>
      <c r="DG12" s="609"/>
      <c r="DH12" s="609"/>
      <c r="DI12" s="609"/>
      <c r="DJ12" s="609"/>
      <c r="DK12" s="609"/>
      <c r="DL12" s="609"/>
      <c r="DM12" s="609"/>
      <c r="DN12" s="609"/>
      <c r="DO12" s="609"/>
      <c r="DP12" s="610"/>
      <c r="DQ12" s="614">
        <v>298428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2740320</v>
      </c>
      <c r="BH13" s="609"/>
      <c r="BI13" s="609"/>
      <c r="BJ13" s="609"/>
      <c r="BK13" s="609"/>
      <c r="BL13" s="609"/>
      <c r="BM13" s="609"/>
      <c r="BN13" s="610"/>
      <c r="BO13" s="646">
        <v>46.9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1302585</v>
      </c>
      <c r="CS13" s="609"/>
      <c r="CT13" s="609"/>
      <c r="CU13" s="609"/>
      <c r="CV13" s="609"/>
      <c r="CW13" s="609"/>
      <c r="CX13" s="609"/>
      <c r="CY13" s="610"/>
      <c r="CZ13" s="646">
        <v>6.5</v>
      </c>
      <c r="DA13" s="646"/>
      <c r="DB13" s="646"/>
      <c r="DC13" s="646"/>
      <c r="DD13" s="614">
        <v>566246</v>
      </c>
      <c r="DE13" s="609"/>
      <c r="DF13" s="609"/>
      <c r="DG13" s="609"/>
      <c r="DH13" s="609"/>
      <c r="DI13" s="609"/>
      <c r="DJ13" s="609"/>
      <c r="DK13" s="609"/>
      <c r="DL13" s="609"/>
      <c r="DM13" s="609"/>
      <c r="DN13" s="609"/>
      <c r="DO13" s="609"/>
      <c r="DP13" s="610"/>
      <c r="DQ13" s="614">
        <v>706677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139300</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666141</v>
      </c>
      <c r="CS14" s="609"/>
      <c r="CT14" s="609"/>
      <c r="CU14" s="609"/>
      <c r="CV14" s="609"/>
      <c r="CW14" s="609"/>
      <c r="CX14" s="609"/>
      <c r="CY14" s="610"/>
      <c r="CZ14" s="646">
        <v>3.3</v>
      </c>
      <c r="DA14" s="646"/>
      <c r="DB14" s="646"/>
      <c r="DC14" s="646"/>
      <c r="DD14" s="614">
        <v>17575</v>
      </c>
      <c r="DE14" s="609"/>
      <c r="DF14" s="609"/>
      <c r="DG14" s="609"/>
      <c r="DH14" s="609"/>
      <c r="DI14" s="609"/>
      <c r="DJ14" s="609"/>
      <c r="DK14" s="609"/>
      <c r="DL14" s="609"/>
      <c r="DM14" s="609"/>
      <c r="DN14" s="609"/>
      <c r="DO14" s="609"/>
      <c r="DP14" s="610"/>
      <c r="DQ14" s="614">
        <v>595924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20223</v>
      </c>
      <c r="S15" s="609"/>
      <c r="T15" s="609"/>
      <c r="U15" s="609"/>
      <c r="V15" s="609"/>
      <c r="W15" s="609"/>
      <c r="X15" s="609"/>
      <c r="Y15" s="610"/>
      <c r="Z15" s="646">
        <v>0.1</v>
      </c>
      <c r="AA15" s="646"/>
      <c r="AB15" s="646"/>
      <c r="AC15" s="646"/>
      <c r="AD15" s="647">
        <v>20223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246854</v>
      </c>
      <c r="BH15" s="609"/>
      <c r="BI15" s="609"/>
      <c r="BJ15" s="609"/>
      <c r="BK15" s="609"/>
      <c r="BL15" s="609"/>
      <c r="BM15" s="609"/>
      <c r="BN15" s="610"/>
      <c r="BO15" s="646">
        <v>4.2</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4801820</v>
      </c>
      <c r="CS15" s="609"/>
      <c r="CT15" s="609"/>
      <c r="CU15" s="609"/>
      <c r="CV15" s="609"/>
      <c r="CW15" s="609"/>
      <c r="CX15" s="609"/>
      <c r="CY15" s="610"/>
      <c r="CZ15" s="646">
        <v>24</v>
      </c>
      <c r="DA15" s="646"/>
      <c r="DB15" s="646"/>
      <c r="DC15" s="646"/>
      <c r="DD15" s="614">
        <v>3263576</v>
      </c>
      <c r="DE15" s="609"/>
      <c r="DF15" s="609"/>
      <c r="DG15" s="609"/>
      <c r="DH15" s="609"/>
      <c r="DI15" s="609"/>
      <c r="DJ15" s="609"/>
      <c r="DK15" s="609"/>
      <c r="DL15" s="609"/>
      <c r="DM15" s="609"/>
      <c r="DN15" s="609"/>
      <c r="DO15" s="609"/>
      <c r="DP15" s="610"/>
      <c r="DQ15" s="614">
        <v>1329051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92411</v>
      </c>
      <c r="S16" s="609"/>
      <c r="T16" s="609"/>
      <c r="U16" s="609"/>
      <c r="V16" s="609"/>
      <c r="W16" s="609"/>
      <c r="X16" s="609"/>
      <c r="Y16" s="610"/>
      <c r="Z16" s="646">
        <v>0.5</v>
      </c>
      <c r="AA16" s="646"/>
      <c r="AB16" s="646"/>
      <c r="AC16" s="646"/>
      <c r="AD16" s="647">
        <v>92411</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3130</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30</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167575</v>
      </c>
      <c r="S17" s="609"/>
      <c r="T17" s="609"/>
      <c r="U17" s="609"/>
      <c r="V17" s="609"/>
      <c r="W17" s="609"/>
      <c r="X17" s="609"/>
      <c r="Y17" s="610"/>
      <c r="Z17" s="646">
        <v>0.8</v>
      </c>
      <c r="AA17" s="646"/>
      <c r="AB17" s="646"/>
      <c r="AC17" s="646"/>
      <c r="AD17" s="647">
        <v>167575</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1858090</v>
      </c>
      <c r="CS17" s="609"/>
      <c r="CT17" s="609"/>
      <c r="CU17" s="609"/>
      <c r="CV17" s="609"/>
      <c r="CW17" s="609"/>
      <c r="CX17" s="609"/>
      <c r="CY17" s="610"/>
      <c r="CZ17" s="646">
        <v>9.3000000000000007</v>
      </c>
      <c r="DA17" s="646"/>
      <c r="DB17" s="646"/>
      <c r="DC17" s="646"/>
      <c r="DD17" s="614" t="s">
        <v>122</v>
      </c>
      <c r="DE17" s="609"/>
      <c r="DF17" s="609"/>
      <c r="DG17" s="609"/>
      <c r="DH17" s="609"/>
      <c r="DI17" s="609"/>
      <c r="DJ17" s="609"/>
      <c r="DK17" s="609"/>
      <c r="DL17" s="609"/>
      <c r="DM17" s="609"/>
      <c r="DN17" s="609"/>
      <c r="DO17" s="609"/>
      <c r="DP17" s="610"/>
      <c r="DQ17" s="614">
        <v>1730080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20432</v>
      </c>
      <c r="S18" s="609"/>
      <c r="T18" s="609"/>
      <c r="U18" s="609"/>
      <c r="V18" s="609"/>
      <c r="W18" s="609"/>
      <c r="X18" s="609"/>
      <c r="Y18" s="610"/>
      <c r="Z18" s="646">
        <v>0.1</v>
      </c>
      <c r="AA18" s="646"/>
      <c r="AB18" s="646"/>
      <c r="AC18" s="646"/>
      <c r="AD18" s="647">
        <v>20432</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124041</v>
      </c>
      <c r="S19" s="609"/>
      <c r="T19" s="609"/>
      <c r="U19" s="609"/>
      <c r="V19" s="609"/>
      <c r="W19" s="609"/>
      <c r="X19" s="609"/>
      <c r="Y19" s="610"/>
      <c r="Z19" s="646">
        <v>0.6</v>
      </c>
      <c r="AA19" s="646"/>
      <c r="AB19" s="646"/>
      <c r="AC19" s="646"/>
      <c r="AD19" s="647">
        <v>124041</v>
      </c>
      <c r="AE19" s="647"/>
      <c r="AF19" s="647"/>
      <c r="AG19" s="647"/>
      <c r="AH19" s="647"/>
      <c r="AI19" s="647"/>
      <c r="AJ19" s="647"/>
      <c r="AK19" s="647"/>
      <c r="AL19" s="611">
        <v>1.4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43128</v>
      </c>
      <c r="BH19" s="609"/>
      <c r="BI19" s="609"/>
      <c r="BJ19" s="609"/>
      <c r="BK19" s="609"/>
      <c r="BL19" s="609"/>
      <c r="BM19" s="609"/>
      <c r="BN19" s="610"/>
      <c r="BO19" s="646">
        <v>0.7</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23102</v>
      </c>
      <c r="S20" s="609"/>
      <c r="T20" s="609"/>
      <c r="U20" s="609"/>
      <c r="V20" s="609"/>
      <c r="W20" s="609"/>
      <c r="X20" s="609"/>
      <c r="Y20" s="610"/>
      <c r="Z20" s="646">
        <v>0.1</v>
      </c>
      <c r="AA20" s="646"/>
      <c r="AB20" s="646"/>
      <c r="AC20" s="646"/>
      <c r="AD20" s="647">
        <v>23102</v>
      </c>
      <c r="AE20" s="647"/>
      <c r="AF20" s="647"/>
      <c r="AG20" s="647"/>
      <c r="AH20" s="647"/>
      <c r="AI20" s="647"/>
      <c r="AJ20" s="647"/>
      <c r="AK20" s="647"/>
      <c r="AL20" s="611">
        <v>0.3</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43128</v>
      </c>
      <c r="BH20" s="609"/>
      <c r="BI20" s="609"/>
      <c r="BJ20" s="609"/>
      <c r="BK20" s="609"/>
      <c r="BL20" s="609"/>
      <c r="BM20" s="609"/>
      <c r="BN20" s="610"/>
      <c r="BO20" s="646">
        <v>0.7</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19968486</v>
      </c>
      <c r="CS20" s="609"/>
      <c r="CT20" s="609"/>
      <c r="CU20" s="609"/>
      <c r="CV20" s="609"/>
      <c r="CW20" s="609"/>
      <c r="CX20" s="609"/>
      <c r="CY20" s="610"/>
      <c r="CZ20" s="646">
        <v>100</v>
      </c>
      <c r="DA20" s="646"/>
      <c r="DB20" s="646"/>
      <c r="DC20" s="646"/>
      <c r="DD20" s="614">
        <v>4815809</v>
      </c>
      <c r="DE20" s="609"/>
      <c r="DF20" s="609"/>
      <c r="DG20" s="609"/>
      <c r="DH20" s="609"/>
      <c r="DI20" s="609"/>
      <c r="DJ20" s="609"/>
      <c r="DK20" s="609"/>
      <c r="DL20" s="609"/>
      <c r="DM20" s="609"/>
      <c r="DN20" s="609"/>
      <c r="DO20" s="609"/>
      <c r="DP20" s="610"/>
      <c r="DQ20" s="614">
        <v>11919350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2750338</v>
      </c>
      <c r="S21" s="609"/>
      <c r="T21" s="609"/>
      <c r="U21" s="609"/>
      <c r="V21" s="609"/>
      <c r="W21" s="609"/>
      <c r="X21" s="609"/>
      <c r="Y21" s="610"/>
      <c r="Z21" s="646">
        <v>13.5</v>
      </c>
      <c r="AA21" s="646"/>
      <c r="AB21" s="646"/>
      <c r="AC21" s="646"/>
      <c r="AD21" s="647">
        <v>1945522</v>
      </c>
      <c r="AE21" s="647"/>
      <c r="AF21" s="647"/>
      <c r="AG21" s="647"/>
      <c r="AH21" s="647"/>
      <c r="AI21" s="647"/>
      <c r="AJ21" s="647"/>
      <c r="AK21" s="647"/>
      <c r="AL21" s="611">
        <v>21.4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8175</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1945522</v>
      </c>
      <c r="S22" s="609"/>
      <c r="T22" s="609"/>
      <c r="U22" s="609"/>
      <c r="V22" s="609"/>
      <c r="W22" s="609"/>
      <c r="X22" s="609"/>
      <c r="Y22" s="610"/>
      <c r="Z22" s="646">
        <v>9.5</v>
      </c>
      <c r="AA22" s="646"/>
      <c r="AB22" s="646"/>
      <c r="AC22" s="646"/>
      <c r="AD22" s="647">
        <v>1945522</v>
      </c>
      <c r="AE22" s="647"/>
      <c r="AF22" s="647"/>
      <c r="AG22" s="647"/>
      <c r="AH22" s="647"/>
      <c r="AI22" s="647"/>
      <c r="AJ22" s="647"/>
      <c r="AK22" s="647"/>
      <c r="AL22" s="611">
        <v>21.4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804816</v>
      </c>
      <c r="S23" s="609"/>
      <c r="T23" s="609"/>
      <c r="U23" s="609"/>
      <c r="V23" s="609"/>
      <c r="W23" s="609"/>
      <c r="X23" s="609"/>
      <c r="Y23" s="610"/>
      <c r="Z23" s="646">
        <v>3.9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34953</v>
      </c>
      <c r="BH23" s="609"/>
      <c r="BI23" s="609"/>
      <c r="BJ23" s="609"/>
      <c r="BK23" s="609"/>
      <c r="BL23" s="609"/>
      <c r="BM23" s="609"/>
      <c r="BN23" s="610"/>
      <c r="BO23" s="646">
        <v>0.6</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7346199</v>
      </c>
      <c r="CS24" s="661"/>
      <c r="CT24" s="661"/>
      <c r="CU24" s="661"/>
      <c r="CV24" s="661"/>
      <c r="CW24" s="661"/>
      <c r="CX24" s="661"/>
      <c r="CY24" s="689"/>
      <c r="CZ24" s="690">
        <v>36.799999999999997</v>
      </c>
      <c r="DA24" s="672"/>
      <c r="DB24" s="672"/>
      <c r="DC24" s="692"/>
      <c r="DD24" s="688">
        <v>5070473</v>
      </c>
      <c r="DE24" s="661"/>
      <c r="DF24" s="661"/>
      <c r="DG24" s="661"/>
      <c r="DH24" s="661"/>
      <c r="DI24" s="661"/>
      <c r="DJ24" s="661"/>
      <c r="DK24" s="689"/>
      <c r="DL24" s="688">
        <v>4447147</v>
      </c>
      <c r="DM24" s="661"/>
      <c r="DN24" s="661"/>
      <c r="DO24" s="661"/>
      <c r="DP24" s="661"/>
      <c r="DQ24" s="661"/>
      <c r="DR24" s="661"/>
      <c r="DS24" s="661"/>
      <c r="DT24" s="661"/>
      <c r="DU24" s="661"/>
      <c r="DV24" s="689"/>
      <c r="DW24" s="690">
        <v>48.6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9931364</v>
      </c>
      <c r="S25" s="609"/>
      <c r="T25" s="609"/>
      <c r="U25" s="609"/>
      <c r="V25" s="609"/>
      <c r="W25" s="609"/>
      <c r="X25" s="609"/>
      <c r="Y25" s="610"/>
      <c r="Z25" s="646">
        <v>48.6</v>
      </c>
      <c r="AA25" s="646"/>
      <c r="AB25" s="646"/>
      <c r="AC25" s="646"/>
      <c r="AD25" s="647">
        <v>9091595</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2420747</v>
      </c>
      <c r="CS25" s="621"/>
      <c r="CT25" s="621"/>
      <c r="CU25" s="621"/>
      <c r="CV25" s="621"/>
      <c r="CW25" s="621"/>
      <c r="CX25" s="621"/>
      <c r="CY25" s="622"/>
      <c r="CZ25" s="611">
        <v>12.1</v>
      </c>
      <c r="DA25" s="623"/>
      <c r="DB25" s="623"/>
      <c r="DC25" s="624"/>
      <c r="DD25" s="614">
        <v>2144328</v>
      </c>
      <c r="DE25" s="621"/>
      <c r="DF25" s="621"/>
      <c r="DG25" s="621"/>
      <c r="DH25" s="621"/>
      <c r="DI25" s="621"/>
      <c r="DJ25" s="621"/>
      <c r="DK25" s="622"/>
      <c r="DL25" s="614">
        <v>1883026</v>
      </c>
      <c r="DM25" s="621"/>
      <c r="DN25" s="621"/>
      <c r="DO25" s="621"/>
      <c r="DP25" s="621"/>
      <c r="DQ25" s="621"/>
      <c r="DR25" s="621"/>
      <c r="DS25" s="621"/>
      <c r="DT25" s="621"/>
      <c r="DU25" s="621"/>
      <c r="DV25" s="622"/>
      <c r="DW25" s="611">
        <v>20.6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2692</v>
      </c>
      <c r="S26" s="609"/>
      <c r="T26" s="609"/>
      <c r="U26" s="609"/>
      <c r="V26" s="609"/>
      <c r="W26" s="609"/>
      <c r="X26" s="609"/>
      <c r="Y26" s="610"/>
      <c r="Z26" s="646">
        <v>0</v>
      </c>
      <c r="AA26" s="646"/>
      <c r="AB26" s="646"/>
      <c r="AC26" s="646"/>
      <c r="AD26" s="647">
        <v>2692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1516579</v>
      </c>
      <c r="CS26" s="609"/>
      <c r="CT26" s="609"/>
      <c r="CU26" s="609"/>
      <c r="CV26" s="609"/>
      <c r="CW26" s="609"/>
      <c r="CX26" s="609"/>
      <c r="CY26" s="610"/>
      <c r="CZ26" s="611">
        <v>7.6</v>
      </c>
      <c r="DA26" s="623"/>
      <c r="DB26" s="623"/>
      <c r="DC26" s="624"/>
      <c r="DD26" s="614">
        <v>1310638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119526</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5842832</v>
      </c>
      <c r="BH27" s="609"/>
      <c r="BI27" s="609"/>
      <c r="BJ27" s="609"/>
      <c r="BK27" s="609"/>
      <c r="BL27" s="609"/>
      <c r="BM27" s="609"/>
      <c r="BN27" s="610"/>
      <c r="BO27" s="646">
        <v>100</v>
      </c>
      <c r="BP27" s="646"/>
      <c r="BQ27" s="646"/>
      <c r="BR27" s="646"/>
      <c r="BS27" s="647">
        <v>121298</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3067362</v>
      </c>
      <c r="CS27" s="621"/>
      <c r="CT27" s="621"/>
      <c r="CU27" s="621"/>
      <c r="CV27" s="621"/>
      <c r="CW27" s="621"/>
      <c r="CX27" s="621"/>
      <c r="CY27" s="622"/>
      <c r="CZ27" s="611">
        <v>15.4</v>
      </c>
      <c r="DA27" s="623"/>
      <c r="DB27" s="623"/>
      <c r="DC27" s="624"/>
      <c r="DD27" s="614">
        <v>1196065</v>
      </c>
      <c r="DE27" s="621"/>
      <c r="DF27" s="621"/>
      <c r="DG27" s="621"/>
      <c r="DH27" s="621"/>
      <c r="DI27" s="621"/>
      <c r="DJ27" s="621"/>
      <c r="DK27" s="622"/>
      <c r="DL27" s="614">
        <v>834041</v>
      </c>
      <c r="DM27" s="621"/>
      <c r="DN27" s="621"/>
      <c r="DO27" s="621"/>
      <c r="DP27" s="621"/>
      <c r="DQ27" s="621"/>
      <c r="DR27" s="621"/>
      <c r="DS27" s="621"/>
      <c r="DT27" s="621"/>
      <c r="DU27" s="621"/>
      <c r="DV27" s="622"/>
      <c r="DW27" s="611">
        <v>9.1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252023</v>
      </c>
      <c r="S28" s="609"/>
      <c r="T28" s="609"/>
      <c r="U28" s="609"/>
      <c r="V28" s="609"/>
      <c r="W28" s="609"/>
      <c r="X28" s="609"/>
      <c r="Y28" s="610"/>
      <c r="Z28" s="646">
        <v>1.2</v>
      </c>
      <c r="AA28" s="646"/>
      <c r="AB28" s="646"/>
      <c r="AC28" s="646"/>
      <c r="AD28" s="647">
        <v>7466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1858090</v>
      </c>
      <c r="CS28" s="609"/>
      <c r="CT28" s="609"/>
      <c r="CU28" s="609"/>
      <c r="CV28" s="609"/>
      <c r="CW28" s="609"/>
      <c r="CX28" s="609"/>
      <c r="CY28" s="610"/>
      <c r="CZ28" s="611">
        <v>9.3000000000000007</v>
      </c>
      <c r="DA28" s="623"/>
      <c r="DB28" s="623"/>
      <c r="DC28" s="624"/>
      <c r="DD28" s="614">
        <v>1730080</v>
      </c>
      <c r="DE28" s="609"/>
      <c r="DF28" s="609"/>
      <c r="DG28" s="609"/>
      <c r="DH28" s="609"/>
      <c r="DI28" s="609"/>
      <c r="DJ28" s="609"/>
      <c r="DK28" s="610"/>
      <c r="DL28" s="614">
        <v>1730080</v>
      </c>
      <c r="DM28" s="609"/>
      <c r="DN28" s="609"/>
      <c r="DO28" s="609"/>
      <c r="DP28" s="609"/>
      <c r="DQ28" s="609"/>
      <c r="DR28" s="609"/>
      <c r="DS28" s="609"/>
      <c r="DT28" s="609"/>
      <c r="DU28" s="609"/>
      <c r="DV28" s="610"/>
      <c r="DW28" s="611">
        <v>18.899999999999999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17559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1858090</v>
      </c>
      <c r="CS29" s="621"/>
      <c r="CT29" s="621"/>
      <c r="CU29" s="621"/>
      <c r="CV29" s="621"/>
      <c r="CW29" s="621"/>
      <c r="CX29" s="621"/>
      <c r="CY29" s="622"/>
      <c r="CZ29" s="611">
        <v>9.3000000000000007</v>
      </c>
      <c r="DA29" s="623"/>
      <c r="DB29" s="623"/>
      <c r="DC29" s="624"/>
      <c r="DD29" s="614">
        <v>1730080</v>
      </c>
      <c r="DE29" s="621"/>
      <c r="DF29" s="621"/>
      <c r="DG29" s="621"/>
      <c r="DH29" s="621"/>
      <c r="DI29" s="621"/>
      <c r="DJ29" s="621"/>
      <c r="DK29" s="622"/>
      <c r="DL29" s="614">
        <v>1730080</v>
      </c>
      <c r="DM29" s="621"/>
      <c r="DN29" s="621"/>
      <c r="DO29" s="621"/>
      <c r="DP29" s="621"/>
      <c r="DQ29" s="621"/>
      <c r="DR29" s="621"/>
      <c r="DS29" s="621"/>
      <c r="DT29" s="621"/>
      <c r="DU29" s="621"/>
      <c r="DV29" s="622"/>
      <c r="DW29" s="611">
        <v>18.899999999999999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3596729</v>
      </c>
      <c r="S30" s="609"/>
      <c r="T30" s="609"/>
      <c r="U30" s="609"/>
      <c r="V30" s="609"/>
      <c r="W30" s="609"/>
      <c r="X30" s="609"/>
      <c r="Y30" s="610"/>
      <c r="Z30" s="646">
        <v>17.600000000000001</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1788991</v>
      </c>
      <c r="CS30" s="609"/>
      <c r="CT30" s="609"/>
      <c r="CU30" s="609"/>
      <c r="CV30" s="609"/>
      <c r="CW30" s="609"/>
      <c r="CX30" s="609"/>
      <c r="CY30" s="610"/>
      <c r="CZ30" s="611">
        <v>9</v>
      </c>
      <c r="DA30" s="623"/>
      <c r="DB30" s="623"/>
      <c r="DC30" s="624"/>
      <c r="DD30" s="614">
        <v>1667118</v>
      </c>
      <c r="DE30" s="609"/>
      <c r="DF30" s="609"/>
      <c r="DG30" s="609"/>
      <c r="DH30" s="609"/>
      <c r="DI30" s="609"/>
      <c r="DJ30" s="609"/>
      <c r="DK30" s="610"/>
      <c r="DL30" s="614">
        <v>1667118</v>
      </c>
      <c r="DM30" s="609"/>
      <c r="DN30" s="609"/>
      <c r="DO30" s="609"/>
      <c r="DP30" s="609"/>
      <c r="DQ30" s="609"/>
      <c r="DR30" s="609"/>
      <c r="DS30" s="609"/>
      <c r="DT30" s="609"/>
      <c r="DU30" s="609"/>
      <c r="DV30" s="610"/>
      <c r="DW30" s="611">
        <v>18.2</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99.2</v>
      </c>
      <c r="BH31" s="671"/>
      <c r="BI31" s="671"/>
      <c r="BJ31" s="671"/>
      <c r="BK31" s="671"/>
      <c r="BL31" s="671"/>
      <c r="BM31" s="672">
        <v>97.2</v>
      </c>
      <c r="BN31" s="671"/>
      <c r="BO31" s="671"/>
      <c r="BP31" s="671"/>
      <c r="BQ31" s="673"/>
      <c r="BR31" s="670">
        <v>99.1</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69099</v>
      </c>
      <c r="CS31" s="621"/>
      <c r="CT31" s="621"/>
      <c r="CU31" s="621"/>
      <c r="CV31" s="621"/>
      <c r="CW31" s="621"/>
      <c r="CX31" s="621"/>
      <c r="CY31" s="622"/>
      <c r="CZ31" s="611">
        <v>0.3</v>
      </c>
      <c r="DA31" s="623"/>
      <c r="DB31" s="623"/>
      <c r="DC31" s="624"/>
      <c r="DD31" s="614">
        <v>62962</v>
      </c>
      <c r="DE31" s="621"/>
      <c r="DF31" s="621"/>
      <c r="DG31" s="621"/>
      <c r="DH31" s="621"/>
      <c r="DI31" s="621"/>
      <c r="DJ31" s="621"/>
      <c r="DK31" s="622"/>
      <c r="DL31" s="614">
        <v>62962</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1101907</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99.3</v>
      </c>
      <c r="BH32" s="621"/>
      <c r="BI32" s="621"/>
      <c r="BJ32" s="621"/>
      <c r="BK32" s="621"/>
      <c r="BL32" s="621"/>
      <c r="BM32" s="612">
        <v>97.9</v>
      </c>
      <c r="BN32" s="621"/>
      <c r="BO32" s="621"/>
      <c r="BP32" s="621"/>
      <c r="BQ32" s="644"/>
      <c r="BR32" s="679">
        <v>99.1</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83988</v>
      </c>
      <c r="S33" s="609"/>
      <c r="T33" s="609"/>
      <c r="U33" s="609"/>
      <c r="V33" s="609"/>
      <c r="W33" s="609"/>
      <c r="X33" s="609"/>
      <c r="Y33" s="610"/>
      <c r="Z33" s="646">
        <v>0.4</v>
      </c>
      <c r="AA33" s="646"/>
      <c r="AB33" s="646"/>
      <c r="AC33" s="646"/>
      <c r="AD33" s="647">
        <v>6425</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99.1</v>
      </c>
      <c r="BH33" s="593"/>
      <c r="BI33" s="593"/>
      <c r="BJ33" s="593"/>
      <c r="BK33" s="593"/>
      <c r="BL33" s="593"/>
      <c r="BM33" s="639">
        <v>96.4</v>
      </c>
      <c r="BN33" s="593"/>
      <c r="BO33" s="593"/>
      <c r="BP33" s="593"/>
      <c r="BQ33" s="656"/>
      <c r="BR33" s="669">
        <v>99</v>
      </c>
      <c r="BS33" s="593"/>
      <c r="BT33" s="593"/>
      <c r="BU33" s="593"/>
      <c r="BV33" s="593"/>
      <c r="BW33" s="593"/>
      <c r="BX33" s="639">
        <v>96.2</v>
      </c>
      <c r="BY33" s="593"/>
      <c r="BZ33" s="593"/>
      <c r="CA33" s="593"/>
      <c r="CB33" s="656"/>
      <c r="CD33" s="605" t="s">
        <v>307</v>
      </c>
      <c r="CE33" s="606"/>
      <c r="CF33" s="606"/>
      <c r="CG33" s="606"/>
      <c r="CH33" s="606"/>
      <c r="CI33" s="606"/>
      <c r="CJ33" s="606"/>
      <c r="CK33" s="606"/>
      <c r="CL33" s="606"/>
      <c r="CM33" s="606"/>
      <c r="CN33" s="606"/>
      <c r="CO33" s="606"/>
      <c r="CP33" s="606"/>
      <c r="CQ33" s="607"/>
      <c r="CR33" s="608">
        <v>7803348</v>
      </c>
      <c r="CS33" s="621"/>
      <c r="CT33" s="621"/>
      <c r="CU33" s="621"/>
      <c r="CV33" s="621"/>
      <c r="CW33" s="621"/>
      <c r="CX33" s="621"/>
      <c r="CY33" s="622"/>
      <c r="CZ33" s="611">
        <v>39.1</v>
      </c>
      <c r="DA33" s="623"/>
      <c r="DB33" s="623"/>
      <c r="DC33" s="624"/>
      <c r="DD33" s="614">
        <v>6626030</v>
      </c>
      <c r="DE33" s="621"/>
      <c r="DF33" s="621"/>
      <c r="DG33" s="621"/>
      <c r="DH33" s="621"/>
      <c r="DI33" s="621"/>
      <c r="DJ33" s="621"/>
      <c r="DK33" s="622"/>
      <c r="DL33" s="614">
        <v>4498636</v>
      </c>
      <c r="DM33" s="621"/>
      <c r="DN33" s="621"/>
      <c r="DO33" s="621"/>
      <c r="DP33" s="621"/>
      <c r="DQ33" s="621"/>
      <c r="DR33" s="621"/>
      <c r="DS33" s="621"/>
      <c r="DT33" s="621"/>
      <c r="DU33" s="621"/>
      <c r="DV33" s="622"/>
      <c r="DW33" s="611">
        <v>49.2</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867876</v>
      </c>
      <c r="S34" s="609"/>
      <c r="T34" s="609"/>
      <c r="U34" s="609"/>
      <c r="V34" s="609"/>
      <c r="W34" s="609"/>
      <c r="X34" s="609"/>
      <c r="Y34" s="610"/>
      <c r="Z34" s="646">
        <v>4.2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2940465</v>
      </c>
      <c r="CS34" s="609"/>
      <c r="CT34" s="609"/>
      <c r="CU34" s="609"/>
      <c r="CV34" s="609"/>
      <c r="CW34" s="609"/>
      <c r="CX34" s="609"/>
      <c r="CY34" s="610"/>
      <c r="CZ34" s="611">
        <v>14.7</v>
      </c>
      <c r="DA34" s="623"/>
      <c r="DB34" s="623"/>
      <c r="DC34" s="624"/>
      <c r="DD34" s="614">
        <v>2408486</v>
      </c>
      <c r="DE34" s="609"/>
      <c r="DF34" s="609"/>
      <c r="DG34" s="609"/>
      <c r="DH34" s="609"/>
      <c r="DI34" s="609"/>
      <c r="DJ34" s="609"/>
      <c r="DK34" s="610"/>
      <c r="DL34" s="614">
        <v>1682410</v>
      </c>
      <c r="DM34" s="609"/>
      <c r="DN34" s="609"/>
      <c r="DO34" s="609"/>
      <c r="DP34" s="609"/>
      <c r="DQ34" s="609"/>
      <c r="DR34" s="609"/>
      <c r="DS34" s="609"/>
      <c r="DT34" s="609"/>
      <c r="DU34" s="609"/>
      <c r="DV34" s="610"/>
      <c r="DW34" s="611">
        <v>18.399999999999999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1082778</v>
      </c>
      <c r="S35" s="609"/>
      <c r="T35" s="609"/>
      <c r="U35" s="609"/>
      <c r="V35" s="609"/>
      <c r="W35" s="609"/>
      <c r="X35" s="609"/>
      <c r="Y35" s="610"/>
      <c r="Z35" s="646">
        <v>5.3</v>
      </c>
      <c r="AA35" s="646"/>
      <c r="AB35" s="646"/>
      <c r="AC35" s="646"/>
      <c r="AD35" s="647" t="s">
        <v>122</v>
      </c>
      <c r="AE35" s="647"/>
      <c r="AF35" s="647"/>
      <c r="AG35" s="647"/>
      <c r="AH35" s="647"/>
      <c r="AI35" s="647"/>
      <c r="AJ35" s="647"/>
      <c r="AK35" s="647"/>
      <c r="AL35" s="611" t="s">
        <v>122</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115800</v>
      </c>
      <c r="CS35" s="621"/>
      <c r="CT35" s="621"/>
      <c r="CU35" s="621"/>
      <c r="CV35" s="621"/>
      <c r="CW35" s="621"/>
      <c r="CX35" s="621"/>
      <c r="CY35" s="622"/>
      <c r="CZ35" s="611">
        <v>0.6</v>
      </c>
      <c r="DA35" s="623"/>
      <c r="DB35" s="623"/>
      <c r="DC35" s="624"/>
      <c r="DD35" s="614">
        <v>85941</v>
      </c>
      <c r="DE35" s="621"/>
      <c r="DF35" s="621"/>
      <c r="DG35" s="621"/>
      <c r="DH35" s="621"/>
      <c r="DI35" s="621"/>
      <c r="DJ35" s="621"/>
      <c r="DK35" s="622"/>
      <c r="DL35" s="614">
        <v>85941</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573644</v>
      </c>
      <c r="S36" s="609"/>
      <c r="T36" s="609"/>
      <c r="U36" s="609"/>
      <c r="V36" s="609"/>
      <c r="W36" s="609"/>
      <c r="X36" s="609"/>
      <c r="Y36" s="610"/>
      <c r="Z36" s="646">
        <v>2.8</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0">
        <v>2237675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t="s">
        <v>122</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3111620</v>
      </c>
      <c r="CS36" s="609"/>
      <c r="CT36" s="609"/>
      <c r="CU36" s="609"/>
      <c r="CV36" s="609"/>
      <c r="CW36" s="609"/>
      <c r="CX36" s="609"/>
      <c r="CY36" s="610"/>
      <c r="CZ36" s="611">
        <v>15.6</v>
      </c>
      <c r="DA36" s="623"/>
      <c r="DB36" s="623"/>
      <c r="DC36" s="624"/>
      <c r="DD36" s="614">
        <v>2852342</v>
      </c>
      <c r="DE36" s="609"/>
      <c r="DF36" s="609"/>
      <c r="DG36" s="609"/>
      <c r="DH36" s="609"/>
      <c r="DI36" s="609"/>
      <c r="DJ36" s="609"/>
      <c r="DK36" s="610"/>
      <c r="DL36" s="614">
        <v>1888661</v>
      </c>
      <c r="DM36" s="609"/>
      <c r="DN36" s="609"/>
      <c r="DO36" s="609"/>
      <c r="DP36" s="609"/>
      <c r="DQ36" s="609"/>
      <c r="DR36" s="609"/>
      <c r="DS36" s="609"/>
      <c r="DT36" s="609"/>
      <c r="DU36" s="609"/>
      <c r="DV36" s="610"/>
      <c r="DW36" s="611">
        <v>20.6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346089</v>
      </c>
      <c r="S37" s="609"/>
      <c r="T37" s="609"/>
      <c r="U37" s="609"/>
      <c r="V37" s="609"/>
      <c r="W37" s="609"/>
      <c r="X37" s="609"/>
      <c r="Y37" s="610"/>
      <c r="Z37" s="646">
        <v>1.7</v>
      </c>
      <c r="AA37" s="646"/>
      <c r="AB37" s="646"/>
      <c r="AC37" s="646"/>
      <c r="AD37" s="647">
        <v>470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467762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-23195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1091908</v>
      </c>
      <c r="CS37" s="621"/>
      <c r="CT37" s="621"/>
      <c r="CU37" s="621"/>
      <c r="CV37" s="621"/>
      <c r="CW37" s="621"/>
      <c r="CX37" s="621"/>
      <c r="CY37" s="622"/>
      <c r="CZ37" s="611">
        <v>5.5</v>
      </c>
      <c r="DA37" s="623"/>
      <c r="DB37" s="623"/>
      <c r="DC37" s="624"/>
      <c r="DD37" s="614">
        <v>1086331</v>
      </c>
      <c r="DE37" s="621"/>
      <c r="DF37" s="621"/>
      <c r="DG37" s="621"/>
      <c r="DH37" s="621"/>
      <c r="DI37" s="621"/>
      <c r="DJ37" s="621"/>
      <c r="DK37" s="622"/>
      <c r="DL37" s="614">
        <v>978751</v>
      </c>
      <c r="DM37" s="621"/>
      <c r="DN37" s="621"/>
      <c r="DO37" s="621"/>
      <c r="DP37" s="621"/>
      <c r="DQ37" s="621"/>
      <c r="DR37" s="621"/>
      <c r="DS37" s="621"/>
      <c r="DT37" s="621"/>
      <c r="DU37" s="621"/>
      <c r="DV37" s="622"/>
      <c r="DW37" s="611">
        <v>10.7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2464700</v>
      </c>
      <c r="S38" s="609"/>
      <c r="T38" s="609"/>
      <c r="U38" s="609"/>
      <c r="V38" s="609"/>
      <c r="W38" s="609"/>
      <c r="X38" s="609"/>
      <c r="Y38" s="610"/>
      <c r="Z38" s="646">
        <v>12.1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361740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3682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1116162</v>
      </c>
      <c r="CS38" s="609"/>
      <c r="CT38" s="609"/>
      <c r="CU38" s="609"/>
      <c r="CV38" s="609"/>
      <c r="CW38" s="609"/>
      <c r="CX38" s="609"/>
      <c r="CY38" s="610"/>
      <c r="CZ38" s="611">
        <v>5.6</v>
      </c>
      <c r="DA38" s="623"/>
      <c r="DB38" s="623"/>
      <c r="DC38" s="624"/>
      <c r="DD38" s="614">
        <v>898532</v>
      </c>
      <c r="DE38" s="609"/>
      <c r="DF38" s="609"/>
      <c r="DG38" s="609"/>
      <c r="DH38" s="609"/>
      <c r="DI38" s="609"/>
      <c r="DJ38" s="609"/>
      <c r="DK38" s="610"/>
      <c r="DL38" s="614">
        <v>841624</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273526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5406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444061</v>
      </c>
      <c r="CS39" s="621"/>
      <c r="CT39" s="621"/>
      <c r="CU39" s="621"/>
      <c r="CV39" s="621"/>
      <c r="CW39" s="621"/>
      <c r="CX39" s="621"/>
      <c r="CY39" s="622"/>
      <c r="CZ39" s="611">
        <v>2.2000000000000002</v>
      </c>
      <c r="DA39" s="623"/>
      <c r="DB39" s="623"/>
      <c r="DC39" s="624"/>
      <c r="DD39" s="614">
        <v>380291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41600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18485</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75240</v>
      </c>
      <c r="CS40" s="609"/>
      <c r="CT40" s="609"/>
      <c r="CU40" s="609"/>
      <c r="CV40" s="609"/>
      <c r="CW40" s="609"/>
      <c r="CX40" s="609"/>
      <c r="CY40" s="610"/>
      <c r="CZ40" s="611">
        <v>0.4</v>
      </c>
      <c r="DA40" s="623"/>
      <c r="DB40" s="623"/>
      <c r="DC40" s="624"/>
      <c r="DD40" s="614">
        <v>438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20440875</v>
      </c>
      <c r="S41" s="633"/>
      <c r="T41" s="633"/>
      <c r="U41" s="633"/>
      <c r="V41" s="633"/>
      <c r="W41" s="633"/>
      <c r="X41" s="633"/>
      <c r="Y41" s="636"/>
      <c r="Z41" s="637">
        <v>100</v>
      </c>
      <c r="AA41" s="637"/>
      <c r="AB41" s="637"/>
      <c r="AC41" s="637"/>
      <c r="AD41" s="638">
        <v>9108648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242259</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873903</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380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4818939</v>
      </c>
      <c r="CS42" s="621"/>
      <c r="CT42" s="621"/>
      <c r="CU42" s="621"/>
      <c r="CV42" s="621"/>
      <c r="CW42" s="621"/>
      <c r="CX42" s="621"/>
      <c r="CY42" s="622"/>
      <c r="CZ42" s="611">
        <v>24.1</v>
      </c>
      <c r="DA42" s="623"/>
      <c r="DB42" s="623"/>
      <c r="DC42" s="624"/>
      <c r="DD42" s="614">
        <v>222847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18262</v>
      </c>
      <c r="CS43" s="621"/>
      <c r="CT43" s="621"/>
      <c r="CU43" s="621"/>
      <c r="CV43" s="621"/>
      <c r="CW43" s="621"/>
      <c r="CX43" s="621"/>
      <c r="CY43" s="622"/>
      <c r="CZ43" s="611">
        <v>0.1</v>
      </c>
      <c r="DA43" s="623"/>
      <c r="DB43" s="623"/>
      <c r="DC43" s="624"/>
      <c r="DD43" s="614">
        <v>18262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4815809</v>
      </c>
      <c r="CS44" s="609"/>
      <c r="CT44" s="609"/>
      <c r="CU44" s="609"/>
      <c r="CV44" s="609"/>
      <c r="CW44" s="609"/>
      <c r="CX44" s="609"/>
      <c r="CY44" s="610"/>
      <c r="CZ44" s="611">
        <v>24.1</v>
      </c>
      <c r="DA44" s="612"/>
      <c r="DB44" s="612"/>
      <c r="DC44" s="613"/>
      <c r="DD44" s="614">
        <v>222817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3003213</v>
      </c>
      <c r="CS45" s="621"/>
      <c r="CT45" s="621"/>
      <c r="CU45" s="621"/>
      <c r="CV45" s="621"/>
      <c r="CW45" s="621"/>
      <c r="CX45" s="621"/>
      <c r="CY45" s="622"/>
      <c r="CZ45" s="611">
        <v>15</v>
      </c>
      <c r="DA45" s="623"/>
      <c r="DB45" s="623"/>
      <c r="DC45" s="624"/>
      <c r="DD45" s="614">
        <v>26111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1523519</v>
      </c>
      <c r="CS46" s="609"/>
      <c r="CT46" s="609"/>
      <c r="CU46" s="609"/>
      <c r="CV46" s="609"/>
      <c r="CW46" s="609"/>
      <c r="CX46" s="609"/>
      <c r="CY46" s="610"/>
      <c r="CZ46" s="611">
        <v>7.6</v>
      </c>
      <c r="DA46" s="612"/>
      <c r="DB46" s="612"/>
      <c r="DC46" s="613"/>
      <c r="DD46" s="614">
        <v>182920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3130</v>
      </c>
      <c r="CS47" s="621"/>
      <c r="CT47" s="621"/>
      <c r="CU47" s="621"/>
      <c r="CV47" s="621"/>
      <c r="CW47" s="621"/>
      <c r="CX47" s="621"/>
      <c r="CY47" s="622"/>
      <c r="CZ47" s="611">
        <v>0</v>
      </c>
      <c r="DA47" s="623"/>
      <c r="DB47" s="623"/>
      <c r="DC47" s="624"/>
      <c r="DD47" s="614">
        <v>30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19968486</v>
      </c>
      <c r="CS49" s="593"/>
      <c r="CT49" s="593"/>
      <c r="CU49" s="593"/>
      <c r="CV49" s="593"/>
      <c r="CW49" s="593"/>
      <c r="CX49" s="593"/>
      <c r="CY49" s="594"/>
      <c r="CZ49" s="595">
        <v>100</v>
      </c>
      <c r="DA49" s="596"/>
      <c r="DB49" s="596"/>
      <c r="DC49" s="597"/>
      <c r="DD49" s="598">
        <v>11919350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bT5CL1X/KMtWQ439+4VYDHhhkklpoWcFclbZPrsGqnVTjPv4M3QDFq1pSr0uo+fXBsq1WwAo6V8f7BWuIo3+A==" saltValue="ZzTIpagE/AIPNwACdsTk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20441</v>
      </c>
      <c r="R7" s="1090"/>
      <c r="S7" s="1090"/>
      <c r="T7" s="1090"/>
      <c r="U7" s="1090"/>
      <c r="V7" s="1090">
        <v>19968</v>
      </c>
      <c r="W7" s="1090"/>
      <c r="X7" s="1090"/>
      <c r="Y7" s="1090"/>
      <c r="Z7" s="1090"/>
      <c r="AA7" s="1090">
        <v>472</v>
      </c>
      <c r="AB7" s="1090"/>
      <c r="AC7" s="1090"/>
      <c r="AD7" s="1090"/>
      <c r="AE7" s="1091"/>
      <c r="AF7" s="1092">
        <v>406</v>
      </c>
      <c r="AG7" s="1093"/>
      <c r="AH7" s="1093"/>
      <c r="AI7" s="1093"/>
      <c r="AJ7" s="1094"/>
      <c r="AK7" s="1095"/>
      <c r="AL7" s="1096"/>
      <c r="AM7" s="1096"/>
      <c r="AN7" s="1096"/>
      <c r="AO7" s="1096"/>
      <c r="AP7" s="1096">
        <v>18570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564</v>
      </c>
      <c r="BT7" s="1087"/>
      <c r="BU7" s="1087"/>
      <c r="BV7" s="1087"/>
      <c r="BW7" s="1087"/>
      <c r="BX7" s="1087"/>
      <c r="BY7" s="1087"/>
      <c r="BZ7" s="1087"/>
      <c r="CA7" s="1087"/>
      <c r="CB7" s="1087"/>
      <c r="CC7" s="1087"/>
      <c r="CD7" s="1087"/>
      <c r="CE7" s="1087"/>
      <c r="CF7" s="1087"/>
      <c r="CG7" s="1099"/>
      <c r="CH7" s="1083">
        <v>0</v>
      </c>
      <c r="CI7" s="1084"/>
      <c r="CJ7" s="1084"/>
      <c r="CK7" s="1084"/>
      <c r="CL7" s="1085"/>
      <c r="CM7" s="1083">
        <v>281</v>
      </c>
      <c r="CN7" s="1084"/>
      <c r="CO7" s="1084"/>
      <c r="CP7" s="1084"/>
      <c r="CQ7" s="1085"/>
      <c r="CR7" s="1083">
        <v>5</v>
      </c>
      <c r="CS7" s="1084"/>
      <c r="CT7" s="1084"/>
      <c r="CU7" s="1084"/>
      <c r="CV7" s="1085"/>
      <c r="CW7" s="1083" t="s">
        <v>565</v>
      </c>
      <c r="CX7" s="1084"/>
      <c r="CY7" s="1084"/>
      <c r="CZ7" s="1084"/>
      <c r="DA7" s="1085"/>
      <c r="DB7" s="1083">
        <v>16</v>
      </c>
      <c r="DC7" s="1084"/>
      <c r="DD7" s="1084"/>
      <c r="DE7" s="1084"/>
      <c r="DF7" s="1085"/>
      <c r="DG7" s="1083" t="s">
        <v>565</v>
      </c>
      <c r="DH7" s="1084"/>
      <c r="DI7" s="1084"/>
      <c r="DJ7" s="1084"/>
      <c r="DK7" s="1085"/>
      <c r="DL7" s="1083" t="s">
        <v>565</v>
      </c>
      <c r="DM7" s="1084"/>
      <c r="DN7" s="1084"/>
      <c r="DO7" s="1084"/>
      <c r="DP7" s="1085"/>
      <c r="DQ7" s="1083" t="s">
        <v>565</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566</v>
      </c>
      <c r="BT8" s="980"/>
      <c r="BU8" s="980"/>
      <c r="BV8" s="980"/>
      <c r="BW8" s="980"/>
      <c r="BX8" s="980"/>
      <c r="BY8" s="980"/>
      <c r="BZ8" s="980"/>
      <c r="CA8" s="980"/>
      <c r="CB8" s="980"/>
      <c r="CC8" s="980"/>
      <c r="CD8" s="980"/>
      <c r="CE8" s="980"/>
      <c r="CF8" s="980"/>
      <c r="CG8" s="1001"/>
      <c r="CH8" s="976" t="s">
        <v>565</v>
      </c>
      <c r="CI8" s="977"/>
      <c r="CJ8" s="977"/>
      <c r="CK8" s="977"/>
      <c r="CL8" s="978"/>
      <c r="CM8" s="976">
        <v>107</v>
      </c>
      <c r="CN8" s="977"/>
      <c r="CO8" s="977"/>
      <c r="CP8" s="977"/>
      <c r="CQ8" s="978"/>
      <c r="CR8" s="976">
        <v>100</v>
      </c>
      <c r="CS8" s="977"/>
      <c r="CT8" s="977"/>
      <c r="CU8" s="977"/>
      <c r="CV8" s="978"/>
      <c r="CW8" s="976">
        <v>14</v>
      </c>
      <c r="CX8" s="977"/>
      <c r="CY8" s="977"/>
      <c r="CZ8" s="977"/>
      <c r="DA8" s="978"/>
      <c r="DB8" s="976" t="s">
        <v>565</v>
      </c>
      <c r="DC8" s="977"/>
      <c r="DD8" s="977"/>
      <c r="DE8" s="977"/>
      <c r="DF8" s="978"/>
      <c r="DG8" s="976" t="s">
        <v>565</v>
      </c>
      <c r="DH8" s="977"/>
      <c r="DI8" s="977"/>
      <c r="DJ8" s="977"/>
      <c r="DK8" s="978"/>
      <c r="DL8" s="976" t="s">
        <v>565</v>
      </c>
      <c r="DM8" s="977"/>
      <c r="DN8" s="977"/>
      <c r="DO8" s="977"/>
      <c r="DP8" s="978"/>
      <c r="DQ8" s="976" t="s">
        <v>565</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20441</v>
      </c>
      <c r="R23" s="1048"/>
      <c r="S23" s="1048"/>
      <c r="T23" s="1048"/>
      <c r="U23" s="1048"/>
      <c r="V23" s="1048">
        <v>19968</v>
      </c>
      <c r="W23" s="1048"/>
      <c r="X23" s="1048"/>
      <c r="Y23" s="1048"/>
      <c r="Z23" s="1048"/>
      <c r="AA23" s="1048">
        <v>472</v>
      </c>
      <c r="AB23" s="1048"/>
      <c r="AC23" s="1048"/>
      <c r="AD23" s="1048"/>
      <c r="AE23" s="1055"/>
      <c r="AF23" s="1056">
        <v>406</v>
      </c>
      <c r="AG23" s="1048"/>
      <c r="AH23" s="1048"/>
      <c r="AI23" s="1048"/>
      <c r="AJ23" s="1057"/>
      <c r="AK23" s="1058"/>
      <c r="AL23" s="1059"/>
      <c r="AM23" s="1059"/>
      <c r="AN23" s="1059"/>
      <c r="AO23" s="1059"/>
      <c r="AP23" s="1048">
        <v>18570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2946</v>
      </c>
      <c r="R28" s="1038"/>
      <c r="S28" s="1038"/>
      <c r="T28" s="1038"/>
      <c r="U28" s="1038"/>
      <c r="V28" s="1038">
        <v>2946</v>
      </c>
      <c r="W28" s="1038"/>
      <c r="X28" s="1038"/>
      <c r="Y28" s="1038"/>
      <c r="Z28" s="1038"/>
      <c r="AA28" s="1038" t="s">
        <v>549</v>
      </c>
      <c r="AB28" s="1038"/>
      <c r="AC28" s="1038"/>
      <c r="AD28" s="1038"/>
      <c r="AE28" s="1039"/>
      <c r="AF28" s="1040" t="s">
        <v>122</v>
      </c>
      <c r="AG28" s="1038"/>
      <c r="AH28" s="1038"/>
      <c r="AI28" s="1038"/>
      <c r="AJ28" s="1041"/>
      <c r="AK28" s="1029">
        <v>242</v>
      </c>
      <c r="AL28" s="1030"/>
      <c r="AM28" s="1030"/>
      <c r="AN28" s="1030"/>
      <c r="AO28" s="1030"/>
      <c r="AP28" s="1030" t="s">
        <v>489</v>
      </c>
      <c r="AQ28" s="1030"/>
      <c r="AR28" s="1030"/>
      <c r="AS28" s="1030"/>
      <c r="AT28" s="1030"/>
      <c r="AU28" s="1030" t="s">
        <v>489</v>
      </c>
      <c r="AV28" s="1030"/>
      <c r="AW28" s="1030"/>
      <c r="AX28" s="1030"/>
      <c r="AY28" s="1030"/>
      <c r="AZ28" s="1031" t="s">
        <v>489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516</v>
      </c>
      <c r="R29" s="1026"/>
      <c r="S29" s="1026"/>
      <c r="T29" s="1026"/>
      <c r="U29" s="1026"/>
      <c r="V29" s="1026">
        <v>515</v>
      </c>
      <c r="W29" s="1026"/>
      <c r="X29" s="1026"/>
      <c r="Y29" s="1026"/>
      <c r="Z29" s="1026"/>
      <c r="AA29" s="1026">
        <v>1</v>
      </c>
      <c r="AB29" s="1026"/>
      <c r="AC29" s="1026"/>
      <c r="AD29" s="1026"/>
      <c r="AE29" s="1027"/>
      <c r="AF29" s="1022">
        <v>2</v>
      </c>
      <c r="AG29" s="1023"/>
      <c r="AH29" s="1023"/>
      <c r="AI29" s="1023"/>
      <c r="AJ29" s="1024"/>
      <c r="AK29" s="967">
        <v>112</v>
      </c>
      <c r="AL29" s="958"/>
      <c r="AM29" s="958"/>
      <c r="AN29" s="958"/>
      <c r="AO29" s="958"/>
      <c r="AP29" s="958" t="s">
        <v>489</v>
      </c>
      <c r="AQ29" s="958"/>
      <c r="AR29" s="958"/>
      <c r="AS29" s="958"/>
      <c r="AT29" s="958"/>
      <c r="AU29" s="958" t="s">
        <v>489</v>
      </c>
      <c r="AV29" s="958"/>
      <c r="AW29" s="958"/>
      <c r="AX29" s="958"/>
      <c r="AY29" s="958"/>
      <c r="AZ29" s="1028" t="s">
        <v>489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2816</v>
      </c>
      <c r="R30" s="1026"/>
      <c r="S30" s="1026"/>
      <c r="T30" s="1026"/>
      <c r="U30" s="1026"/>
      <c r="V30" s="1026">
        <v>2722</v>
      </c>
      <c r="W30" s="1026"/>
      <c r="X30" s="1026"/>
      <c r="Y30" s="1026"/>
      <c r="Z30" s="1026"/>
      <c r="AA30" s="1026">
        <v>94</v>
      </c>
      <c r="AB30" s="1026"/>
      <c r="AC30" s="1026"/>
      <c r="AD30" s="1026"/>
      <c r="AE30" s="1027"/>
      <c r="AF30" s="1022">
        <v>94</v>
      </c>
      <c r="AG30" s="1023"/>
      <c r="AH30" s="1023"/>
      <c r="AI30" s="1023"/>
      <c r="AJ30" s="1024"/>
      <c r="AK30" s="967">
        <v>449</v>
      </c>
      <c r="AL30" s="958"/>
      <c r="AM30" s="958"/>
      <c r="AN30" s="958"/>
      <c r="AO30" s="958"/>
      <c r="AP30" s="958" t="s">
        <v>489</v>
      </c>
      <c r="AQ30" s="958"/>
      <c r="AR30" s="958"/>
      <c r="AS30" s="958"/>
      <c r="AT30" s="958"/>
      <c r="AU30" s="958" t="s">
        <v>489</v>
      </c>
      <c r="AV30" s="958"/>
      <c r="AW30" s="958"/>
      <c r="AX30" s="958"/>
      <c r="AY30" s="958"/>
      <c r="AZ30" s="1028" t="s">
        <v>489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6</v>
      </c>
      <c r="R31" s="1026"/>
      <c r="S31" s="1026"/>
      <c r="T31" s="1026"/>
      <c r="U31" s="1026"/>
      <c r="V31" s="1026">
        <v>6</v>
      </c>
      <c r="W31" s="1026"/>
      <c r="X31" s="1026"/>
      <c r="Y31" s="1026"/>
      <c r="Z31" s="1026"/>
      <c r="AA31" s="1026" t="s">
        <v>549</v>
      </c>
      <c r="AB31" s="1026"/>
      <c r="AC31" s="1026"/>
      <c r="AD31" s="1026"/>
      <c r="AE31" s="1027"/>
      <c r="AF31" s="1022" t="s">
        <v>122</v>
      </c>
      <c r="AG31" s="1023"/>
      <c r="AH31" s="1023"/>
      <c r="AI31" s="1023"/>
      <c r="AJ31" s="1024"/>
      <c r="AK31" s="967">
        <v>2</v>
      </c>
      <c r="AL31" s="958"/>
      <c r="AM31" s="958"/>
      <c r="AN31" s="958"/>
      <c r="AO31" s="958"/>
      <c r="AP31" s="958" t="s">
        <v>489</v>
      </c>
      <c r="AQ31" s="958"/>
      <c r="AR31" s="958"/>
      <c r="AS31" s="958"/>
      <c r="AT31" s="958"/>
      <c r="AU31" s="958" t="s">
        <v>489</v>
      </c>
      <c r="AV31" s="958"/>
      <c r="AW31" s="958"/>
      <c r="AX31" s="958"/>
      <c r="AY31" s="958"/>
      <c r="AZ31" s="1028" t="s">
        <v>489</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816</v>
      </c>
      <c r="R32" s="1026"/>
      <c r="S32" s="1026"/>
      <c r="T32" s="1026"/>
      <c r="U32" s="1026"/>
      <c r="V32" s="1026">
        <v>815</v>
      </c>
      <c r="W32" s="1026"/>
      <c r="X32" s="1026"/>
      <c r="Y32" s="1026"/>
      <c r="Z32" s="1026"/>
      <c r="AA32" s="1026">
        <v>1</v>
      </c>
      <c r="AB32" s="1026"/>
      <c r="AC32" s="1026"/>
      <c r="AD32" s="1026"/>
      <c r="AE32" s="1027"/>
      <c r="AF32" s="1022">
        <v>331</v>
      </c>
      <c r="AG32" s="1023"/>
      <c r="AH32" s="1023"/>
      <c r="AI32" s="1023"/>
      <c r="AJ32" s="1024"/>
      <c r="AK32" s="967">
        <v>274</v>
      </c>
      <c r="AL32" s="958"/>
      <c r="AM32" s="958"/>
      <c r="AN32" s="958"/>
      <c r="AO32" s="958"/>
      <c r="AP32" s="958">
        <v>600</v>
      </c>
      <c r="AQ32" s="958"/>
      <c r="AR32" s="958"/>
      <c r="AS32" s="958"/>
      <c r="AT32" s="958"/>
      <c r="AU32" s="958">
        <v>102</v>
      </c>
      <c r="AV32" s="958"/>
      <c r="AW32" s="958"/>
      <c r="AX32" s="958"/>
      <c r="AY32" s="958"/>
      <c r="AZ32" s="1028" t="s">
        <v>489</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22</v>
      </c>
      <c r="R33" s="1026"/>
      <c r="S33" s="1026"/>
      <c r="T33" s="1026"/>
      <c r="U33" s="1026"/>
      <c r="V33" s="1026">
        <v>22</v>
      </c>
      <c r="W33" s="1026"/>
      <c r="X33" s="1026"/>
      <c r="Y33" s="1026"/>
      <c r="Z33" s="1026"/>
      <c r="AA33" s="1026" t="s">
        <v>549</v>
      </c>
      <c r="AB33" s="1026"/>
      <c r="AC33" s="1026"/>
      <c r="AD33" s="1026"/>
      <c r="AE33" s="1027"/>
      <c r="AF33" s="1022">
        <v>28</v>
      </c>
      <c r="AG33" s="1023"/>
      <c r="AH33" s="1023"/>
      <c r="AI33" s="1023"/>
      <c r="AJ33" s="1024"/>
      <c r="AK33" s="967">
        <v>18</v>
      </c>
      <c r="AL33" s="958"/>
      <c r="AM33" s="958"/>
      <c r="AN33" s="958"/>
      <c r="AO33" s="958"/>
      <c r="AP33" s="958">
        <v>114</v>
      </c>
      <c r="AQ33" s="958"/>
      <c r="AR33" s="958"/>
      <c r="AS33" s="958"/>
      <c r="AT33" s="958"/>
      <c r="AU33" s="958">
        <v>62</v>
      </c>
      <c r="AV33" s="958"/>
      <c r="AW33" s="958"/>
      <c r="AX33" s="958"/>
      <c r="AY33" s="958"/>
      <c r="AZ33" s="1028" t="s">
        <v>489</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395</v>
      </c>
      <c r="C34" s="1018"/>
      <c r="D34" s="1018"/>
      <c r="E34" s="1018"/>
      <c r="F34" s="1018"/>
      <c r="G34" s="1018"/>
      <c r="H34" s="1018"/>
      <c r="I34" s="1018"/>
      <c r="J34" s="1018"/>
      <c r="K34" s="1018"/>
      <c r="L34" s="1018"/>
      <c r="M34" s="1018"/>
      <c r="N34" s="1018"/>
      <c r="O34" s="1018"/>
      <c r="P34" s="1019"/>
      <c r="Q34" s="1025">
        <v>2688</v>
      </c>
      <c r="R34" s="1026"/>
      <c r="S34" s="1026"/>
      <c r="T34" s="1026"/>
      <c r="U34" s="1026"/>
      <c r="V34" s="1026">
        <v>2919</v>
      </c>
      <c r="W34" s="1026"/>
      <c r="X34" s="1026"/>
      <c r="Y34" s="1026"/>
      <c r="Z34" s="1026"/>
      <c r="AA34" s="1026">
        <v>-231</v>
      </c>
      <c r="AB34" s="1026"/>
      <c r="AC34" s="1026"/>
      <c r="AD34" s="1026"/>
      <c r="AE34" s="1027"/>
      <c r="AF34" s="1022">
        <v>408</v>
      </c>
      <c r="AG34" s="1023"/>
      <c r="AH34" s="1023"/>
      <c r="AI34" s="1023"/>
      <c r="AJ34" s="1024"/>
      <c r="AK34" s="967">
        <v>362</v>
      </c>
      <c r="AL34" s="958"/>
      <c r="AM34" s="958"/>
      <c r="AN34" s="958"/>
      <c r="AO34" s="958"/>
      <c r="AP34" s="958">
        <v>496</v>
      </c>
      <c r="AQ34" s="958"/>
      <c r="AR34" s="958"/>
      <c r="AS34" s="958"/>
      <c r="AT34" s="958"/>
      <c r="AU34" s="958">
        <v>440</v>
      </c>
      <c r="AV34" s="958"/>
      <c r="AW34" s="958"/>
      <c r="AX34" s="958"/>
      <c r="AY34" s="958"/>
      <c r="AZ34" s="1028" t="s">
        <v>489</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396</v>
      </c>
      <c r="C35" s="1018"/>
      <c r="D35" s="1018"/>
      <c r="E35" s="1018"/>
      <c r="F35" s="1018"/>
      <c r="G35" s="1018"/>
      <c r="H35" s="1018"/>
      <c r="I35" s="1018"/>
      <c r="J35" s="1018"/>
      <c r="K35" s="1018"/>
      <c r="L35" s="1018"/>
      <c r="M35" s="1018"/>
      <c r="N35" s="1018"/>
      <c r="O35" s="1018"/>
      <c r="P35" s="1019"/>
      <c r="Q35" s="1025">
        <v>754</v>
      </c>
      <c r="R35" s="1026"/>
      <c r="S35" s="1026"/>
      <c r="T35" s="1026"/>
      <c r="U35" s="1026"/>
      <c r="V35" s="1026">
        <v>754</v>
      </c>
      <c r="W35" s="1026"/>
      <c r="X35" s="1026"/>
      <c r="Y35" s="1026"/>
      <c r="Z35" s="1026"/>
      <c r="AA35" s="1026" t="s">
        <v>549</v>
      </c>
      <c r="AB35" s="1026"/>
      <c r="AC35" s="1026"/>
      <c r="AD35" s="1026"/>
      <c r="AE35" s="1027"/>
      <c r="AF35" s="1022">
        <v>119</v>
      </c>
      <c r="AG35" s="1023"/>
      <c r="AH35" s="1023"/>
      <c r="AI35" s="1023"/>
      <c r="AJ35" s="1024"/>
      <c r="AK35" s="967">
        <v>468</v>
      </c>
      <c r="AL35" s="958"/>
      <c r="AM35" s="958"/>
      <c r="AN35" s="958"/>
      <c r="AO35" s="958"/>
      <c r="AP35" s="958">
        <v>7467</v>
      </c>
      <c r="AQ35" s="958"/>
      <c r="AR35" s="958"/>
      <c r="AS35" s="958"/>
      <c r="AT35" s="958"/>
      <c r="AU35" s="958">
        <v>6663</v>
      </c>
      <c r="AV35" s="958"/>
      <c r="AW35" s="958"/>
      <c r="AX35" s="958"/>
      <c r="AY35" s="958"/>
      <c r="AZ35" s="1028" t="s">
        <v>489</v>
      </c>
      <c r="BA35" s="1028"/>
      <c r="BB35" s="1028"/>
      <c r="BC35" s="1028"/>
      <c r="BD35" s="1028"/>
      <c r="BE35" s="959" t="s">
        <v>393</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982</v>
      </c>
      <c r="AG63" s="946"/>
      <c r="AH63" s="946"/>
      <c r="AI63" s="946"/>
      <c r="AJ63" s="1009"/>
      <c r="AK63" s="1010"/>
      <c r="AL63" s="950"/>
      <c r="AM63" s="950"/>
      <c r="AN63" s="950"/>
      <c r="AO63" s="950"/>
      <c r="AP63" s="946">
        <v>8677</v>
      </c>
      <c r="AQ63" s="946"/>
      <c r="AR63" s="946"/>
      <c r="AS63" s="946"/>
      <c r="AT63" s="946"/>
      <c r="AU63" s="946">
        <v>7267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550</v>
      </c>
      <c r="C68" s="973"/>
      <c r="D68" s="973"/>
      <c r="E68" s="973"/>
      <c r="F68" s="973"/>
      <c r="G68" s="973"/>
      <c r="H68" s="973"/>
      <c r="I68" s="973"/>
      <c r="J68" s="973"/>
      <c r="K68" s="973"/>
      <c r="L68" s="973"/>
      <c r="M68" s="973"/>
      <c r="N68" s="973"/>
      <c r="O68" s="973"/>
      <c r="P68" s="974"/>
      <c r="Q68" s="975">
        <v>1290</v>
      </c>
      <c r="R68" s="969"/>
      <c r="S68" s="969"/>
      <c r="T68" s="969"/>
      <c r="U68" s="969"/>
      <c r="V68" s="969">
        <v>1239</v>
      </c>
      <c r="W68" s="969"/>
      <c r="X68" s="969"/>
      <c r="Y68" s="969"/>
      <c r="Z68" s="969"/>
      <c r="AA68" s="969">
        <v>51</v>
      </c>
      <c r="AB68" s="969"/>
      <c r="AC68" s="969"/>
      <c r="AD68" s="969"/>
      <c r="AE68" s="969"/>
      <c r="AF68" s="969">
        <v>51</v>
      </c>
      <c r="AG68" s="969"/>
      <c r="AH68" s="969"/>
      <c r="AI68" s="969"/>
      <c r="AJ68" s="969"/>
      <c r="AK68" s="969" t="s">
        <v>549</v>
      </c>
      <c r="AL68" s="969"/>
      <c r="AM68" s="969"/>
      <c r="AN68" s="969"/>
      <c r="AO68" s="969"/>
      <c r="AP68" s="969">
        <v>166</v>
      </c>
      <c r="AQ68" s="969"/>
      <c r="AR68" s="969"/>
      <c r="AS68" s="969"/>
      <c r="AT68" s="969"/>
      <c r="AU68" s="969" t="s">
        <v>549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551</v>
      </c>
      <c r="C69" s="962"/>
      <c r="D69" s="962"/>
      <c r="E69" s="962"/>
      <c r="F69" s="962"/>
      <c r="G69" s="962"/>
      <c r="H69" s="962"/>
      <c r="I69" s="962"/>
      <c r="J69" s="962"/>
      <c r="K69" s="962"/>
      <c r="L69" s="962"/>
      <c r="M69" s="962"/>
      <c r="N69" s="962"/>
      <c r="O69" s="962"/>
      <c r="P69" s="963"/>
      <c r="Q69" s="964">
        <v>82</v>
      </c>
      <c r="R69" s="958"/>
      <c r="S69" s="958"/>
      <c r="T69" s="958"/>
      <c r="U69" s="958"/>
      <c r="V69" s="958">
        <v>82</v>
      </c>
      <c r="W69" s="958"/>
      <c r="X69" s="958"/>
      <c r="Y69" s="958"/>
      <c r="Z69" s="958"/>
      <c r="AA69" s="958">
        <v>0</v>
      </c>
      <c r="AB69" s="958"/>
      <c r="AC69" s="958"/>
      <c r="AD69" s="958"/>
      <c r="AE69" s="958"/>
      <c r="AF69" s="958">
        <v>0</v>
      </c>
      <c r="AG69" s="958"/>
      <c r="AH69" s="958"/>
      <c r="AI69" s="958"/>
      <c r="AJ69" s="958"/>
      <c r="AK69" s="958">
        <v>9</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552</v>
      </c>
      <c r="C70" s="962"/>
      <c r="D70" s="962"/>
      <c r="E70" s="962"/>
      <c r="F70" s="962"/>
      <c r="G70" s="962"/>
      <c r="H70" s="962"/>
      <c r="I70" s="962"/>
      <c r="J70" s="962"/>
      <c r="K70" s="962"/>
      <c r="L70" s="962"/>
      <c r="M70" s="962"/>
      <c r="N70" s="962"/>
      <c r="O70" s="962"/>
      <c r="P70" s="963"/>
      <c r="Q70" s="964">
        <v>2206</v>
      </c>
      <c r="R70" s="958"/>
      <c r="S70" s="958"/>
      <c r="T70" s="958"/>
      <c r="U70" s="958"/>
      <c r="V70" s="958">
        <v>2237</v>
      </c>
      <c r="W70" s="958"/>
      <c r="X70" s="958"/>
      <c r="Y70" s="958"/>
      <c r="Z70" s="958"/>
      <c r="AA70" s="958">
        <v>-31</v>
      </c>
      <c r="AB70" s="958"/>
      <c r="AC70" s="958"/>
      <c r="AD70" s="958"/>
      <c r="AE70" s="958"/>
      <c r="AF70" s="958">
        <v>-31</v>
      </c>
      <c r="AG70" s="958"/>
      <c r="AH70" s="958"/>
      <c r="AI70" s="958"/>
      <c r="AJ70" s="958"/>
      <c r="AK70" s="958">
        <v>47</v>
      </c>
      <c r="AL70" s="958"/>
      <c r="AM70" s="958"/>
      <c r="AN70" s="958"/>
      <c r="AO70" s="958"/>
      <c r="AP70" s="958">
        <v>2110</v>
      </c>
      <c r="AQ70" s="958"/>
      <c r="AR70" s="958"/>
      <c r="AS70" s="958"/>
      <c r="AT70" s="958"/>
      <c r="AU70" s="958">
        <v>1587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553</v>
      </c>
      <c r="C71" s="962"/>
      <c r="D71" s="962"/>
      <c r="E71" s="962"/>
      <c r="F71" s="962"/>
      <c r="G71" s="962"/>
      <c r="H71" s="962"/>
      <c r="I71" s="962"/>
      <c r="J71" s="962"/>
      <c r="K71" s="962"/>
      <c r="L71" s="962"/>
      <c r="M71" s="962"/>
      <c r="N71" s="962"/>
      <c r="O71" s="962"/>
      <c r="P71" s="963"/>
      <c r="Q71" s="964">
        <v>2022</v>
      </c>
      <c r="R71" s="958"/>
      <c r="S71" s="958"/>
      <c r="T71" s="958"/>
      <c r="U71" s="958"/>
      <c r="V71" s="958">
        <v>1880</v>
      </c>
      <c r="W71" s="958"/>
      <c r="X71" s="958"/>
      <c r="Y71" s="958"/>
      <c r="Z71" s="958"/>
      <c r="AA71" s="958">
        <v>142</v>
      </c>
      <c r="AB71" s="958"/>
      <c r="AC71" s="958"/>
      <c r="AD71" s="958"/>
      <c r="AE71" s="958"/>
      <c r="AF71" s="958">
        <v>142</v>
      </c>
      <c r="AG71" s="958"/>
      <c r="AH71" s="958"/>
      <c r="AI71" s="958"/>
      <c r="AJ71" s="958"/>
      <c r="AK71" s="958">
        <v>2</v>
      </c>
      <c r="AL71" s="958"/>
      <c r="AM71" s="958"/>
      <c r="AN71" s="958"/>
      <c r="AO71" s="958"/>
      <c r="AP71" s="958">
        <v>5</v>
      </c>
      <c r="AQ71" s="958"/>
      <c r="AR71" s="958"/>
      <c r="AS71" s="958"/>
      <c r="AT71" s="958"/>
      <c r="AU71" s="958">
        <v>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554</v>
      </c>
      <c r="C72" s="962"/>
      <c r="D72" s="962"/>
      <c r="E72" s="962"/>
      <c r="F72" s="962"/>
      <c r="G72" s="962"/>
      <c r="H72" s="962"/>
      <c r="I72" s="962"/>
      <c r="J72" s="962"/>
      <c r="K72" s="962"/>
      <c r="L72" s="962"/>
      <c r="M72" s="962"/>
      <c r="N72" s="962"/>
      <c r="O72" s="962"/>
      <c r="P72" s="963"/>
      <c r="Q72" s="964">
        <v>310</v>
      </c>
      <c r="R72" s="958"/>
      <c r="S72" s="958"/>
      <c r="T72" s="958"/>
      <c r="U72" s="958"/>
      <c r="V72" s="958">
        <v>186</v>
      </c>
      <c r="W72" s="958"/>
      <c r="X72" s="958"/>
      <c r="Y72" s="958"/>
      <c r="Z72" s="958"/>
      <c r="AA72" s="958">
        <v>124</v>
      </c>
      <c r="AB72" s="958"/>
      <c r="AC72" s="958"/>
      <c r="AD72" s="958"/>
      <c r="AE72" s="958"/>
      <c r="AF72" s="958">
        <v>124</v>
      </c>
      <c r="AG72" s="958"/>
      <c r="AH72" s="958"/>
      <c r="AI72" s="958"/>
      <c r="AJ72" s="958"/>
      <c r="AK72" s="958">
        <v>11</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555</v>
      </c>
      <c r="C73" s="962"/>
      <c r="D73" s="962"/>
      <c r="E73" s="962"/>
      <c r="F73" s="962"/>
      <c r="G73" s="962"/>
      <c r="H73" s="962"/>
      <c r="I73" s="962"/>
      <c r="J73" s="962"/>
      <c r="K73" s="962"/>
      <c r="L73" s="962"/>
      <c r="M73" s="962"/>
      <c r="N73" s="962"/>
      <c r="O73" s="962"/>
      <c r="P73" s="963"/>
      <c r="Q73" s="964">
        <v>726</v>
      </c>
      <c r="R73" s="958"/>
      <c r="S73" s="958"/>
      <c r="T73" s="958"/>
      <c r="U73" s="958"/>
      <c r="V73" s="958">
        <v>692</v>
      </c>
      <c r="W73" s="958"/>
      <c r="X73" s="958"/>
      <c r="Y73" s="958"/>
      <c r="Z73" s="958"/>
      <c r="AA73" s="958">
        <v>34</v>
      </c>
      <c r="AB73" s="958"/>
      <c r="AC73" s="958"/>
      <c r="AD73" s="958"/>
      <c r="AE73" s="958"/>
      <c r="AF73" s="958">
        <v>34</v>
      </c>
      <c r="AG73" s="958"/>
      <c r="AH73" s="958"/>
      <c r="AI73" s="958"/>
      <c r="AJ73" s="958"/>
      <c r="AK73" s="958">
        <v>94</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556</v>
      </c>
      <c r="C74" s="962"/>
      <c r="D74" s="962"/>
      <c r="E74" s="962"/>
      <c r="F74" s="962"/>
      <c r="G74" s="962"/>
      <c r="H74" s="962"/>
      <c r="I74" s="962"/>
      <c r="J74" s="962"/>
      <c r="K74" s="962"/>
      <c r="L74" s="962"/>
      <c r="M74" s="962"/>
      <c r="N74" s="962"/>
      <c r="O74" s="962"/>
      <c r="P74" s="963"/>
      <c r="Q74" s="964">
        <v>120217</v>
      </c>
      <c r="R74" s="958"/>
      <c r="S74" s="958"/>
      <c r="T74" s="958"/>
      <c r="U74" s="958"/>
      <c r="V74" s="958">
        <v>117534</v>
      </c>
      <c r="W74" s="958"/>
      <c r="X74" s="958"/>
      <c r="Y74" s="958"/>
      <c r="Z74" s="958"/>
      <c r="AA74" s="958">
        <v>2683</v>
      </c>
      <c r="AB74" s="958"/>
      <c r="AC74" s="958"/>
      <c r="AD74" s="958"/>
      <c r="AE74" s="958"/>
      <c r="AF74" s="958">
        <v>2683</v>
      </c>
      <c r="AG74" s="958"/>
      <c r="AH74" s="958"/>
      <c r="AI74" s="958"/>
      <c r="AJ74" s="958"/>
      <c r="AK74" s="958" t="s">
        <v>549</v>
      </c>
      <c r="AL74" s="958"/>
      <c r="AM74" s="958"/>
      <c r="AN74" s="958"/>
      <c r="AO74" s="958"/>
      <c r="AP74" s="958" t="s">
        <v>549</v>
      </c>
      <c r="AQ74" s="958"/>
      <c r="AR74" s="958"/>
      <c r="AS74" s="958"/>
      <c r="AT74" s="958"/>
      <c r="AU74" s="958" t="s">
        <v>549</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557</v>
      </c>
      <c r="C75" s="962"/>
      <c r="D75" s="962"/>
      <c r="E75" s="962"/>
      <c r="F75" s="962"/>
      <c r="G75" s="962"/>
      <c r="H75" s="962"/>
      <c r="I75" s="962"/>
      <c r="J75" s="962"/>
      <c r="K75" s="962"/>
      <c r="L75" s="962"/>
      <c r="M75" s="962"/>
      <c r="N75" s="962"/>
      <c r="O75" s="962"/>
      <c r="P75" s="963"/>
      <c r="Q75" s="965">
        <v>2</v>
      </c>
      <c r="R75" s="966"/>
      <c r="S75" s="966"/>
      <c r="T75" s="966"/>
      <c r="U75" s="967"/>
      <c r="V75" s="968">
        <v>0</v>
      </c>
      <c r="W75" s="966"/>
      <c r="X75" s="966"/>
      <c r="Y75" s="966"/>
      <c r="Z75" s="967"/>
      <c r="AA75" s="968">
        <v>2</v>
      </c>
      <c r="AB75" s="966"/>
      <c r="AC75" s="966"/>
      <c r="AD75" s="966"/>
      <c r="AE75" s="967"/>
      <c r="AF75" s="968">
        <v>2</v>
      </c>
      <c r="AG75" s="966"/>
      <c r="AH75" s="966"/>
      <c r="AI75" s="966"/>
      <c r="AJ75" s="967"/>
      <c r="AK75" s="968" t="s">
        <v>549</v>
      </c>
      <c r="AL75" s="966"/>
      <c r="AM75" s="966"/>
      <c r="AN75" s="966"/>
      <c r="AO75" s="967"/>
      <c r="AP75" s="968" t="s">
        <v>549</v>
      </c>
      <c r="AQ75" s="966"/>
      <c r="AR75" s="966"/>
      <c r="AS75" s="966"/>
      <c r="AT75" s="967"/>
      <c r="AU75" s="968" t="s">
        <v>549</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558</v>
      </c>
      <c r="C76" s="962"/>
      <c r="D76" s="962"/>
      <c r="E76" s="962"/>
      <c r="F76" s="962"/>
      <c r="G76" s="962"/>
      <c r="H76" s="962"/>
      <c r="I76" s="962"/>
      <c r="J76" s="962"/>
      <c r="K76" s="962"/>
      <c r="L76" s="962"/>
      <c r="M76" s="962"/>
      <c r="N76" s="962"/>
      <c r="O76" s="962"/>
      <c r="P76" s="963"/>
      <c r="Q76" s="965">
        <v>4828</v>
      </c>
      <c r="R76" s="966"/>
      <c r="S76" s="966"/>
      <c r="T76" s="966"/>
      <c r="U76" s="967"/>
      <c r="V76" s="968">
        <v>4774</v>
      </c>
      <c r="W76" s="966"/>
      <c r="X76" s="966"/>
      <c r="Y76" s="966"/>
      <c r="Z76" s="967"/>
      <c r="AA76" s="968">
        <v>55</v>
      </c>
      <c r="AB76" s="966"/>
      <c r="AC76" s="966"/>
      <c r="AD76" s="966"/>
      <c r="AE76" s="967"/>
      <c r="AF76" s="968">
        <v>55</v>
      </c>
      <c r="AG76" s="966"/>
      <c r="AH76" s="966"/>
      <c r="AI76" s="966"/>
      <c r="AJ76" s="967"/>
      <c r="AK76" s="968">
        <v>68</v>
      </c>
      <c r="AL76" s="966"/>
      <c r="AM76" s="966"/>
      <c r="AN76" s="966"/>
      <c r="AO76" s="967"/>
      <c r="AP76" s="968" t="s">
        <v>549</v>
      </c>
      <c r="AQ76" s="966"/>
      <c r="AR76" s="966"/>
      <c r="AS76" s="966"/>
      <c r="AT76" s="967"/>
      <c r="AU76" s="968" t="s">
        <v>549</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559</v>
      </c>
      <c r="C77" s="962"/>
      <c r="D77" s="962"/>
      <c r="E77" s="962"/>
      <c r="F77" s="962"/>
      <c r="G77" s="962"/>
      <c r="H77" s="962"/>
      <c r="I77" s="962"/>
      <c r="J77" s="962"/>
      <c r="K77" s="962"/>
      <c r="L77" s="962"/>
      <c r="M77" s="962"/>
      <c r="N77" s="962"/>
      <c r="O77" s="962"/>
      <c r="P77" s="963"/>
      <c r="Q77" s="965">
        <v>902</v>
      </c>
      <c r="R77" s="966"/>
      <c r="S77" s="966"/>
      <c r="T77" s="966"/>
      <c r="U77" s="967"/>
      <c r="V77" s="968">
        <v>898</v>
      </c>
      <c r="W77" s="966"/>
      <c r="X77" s="966"/>
      <c r="Y77" s="966"/>
      <c r="Z77" s="967"/>
      <c r="AA77" s="968">
        <v>4</v>
      </c>
      <c r="AB77" s="966"/>
      <c r="AC77" s="966"/>
      <c r="AD77" s="966"/>
      <c r="AE77" s="967"/>
      <c r="AF77" s="968">
        <v>4</v>
      </c>
      <c r="AG77" s="966"/>
      <c r="AH77" s="966"/>
      <c r="AI77" s="966"/>
      <c r="AJ77" s="967"/>
      <c r="AK77" s="968">
        <v>9</v>
      </c>
      <c r="AL77" s="966"/>
      <c r="AM77" s="966"/>
      <c r="AN77" s="966"/>
      <c r="AO77" s="967"/>
      <c r="AP77" s="968" t="s">
        <v>549</v>
      </c>
      <c r="AQ77" s="966"/>
      <c r="AR77" s="966"/>
      <c r="AS77" s="966"/>
      <c r="AT77" s="967"/>
      <c r="AU77" s="968" t="s">
        <v>549</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560</v>
      </c>
      <c r="C78" s="962"/>
      <c r="D78" s="962"/>
      <c r="E78" s="962"/>
      <c r="F78" s="962"/>
      <c r="G78" s="962"/>
      <c r="H78" s="962"/>
      <c r="I78" s="962"/>
      <c r="J78" s="962"/>
      <c r="K78" s="962"/>
      <c r="L78" s="962"/>
      <c r="M78" s="962"/>
      <c r="N78" s="962"/>
      <c r="O78" s="962"/>
      <c r="P78" s="963"/>
      <c r="Q78" s="964">
        <v>521</v>
      </c>
      <c r="R78" s="958"/>
      <c r="S78" s="958"/>
      <c r="T78" s="958"/>
      <c r="U78" s="958"/>
      <c r="V78" s="958">
        <v>491</v>
      </c>
      <c r="W78" s="958"/>
      <c r="X78" s="958"/>
      <c r="Y78" s="958"/>
      <c r="Z78" s="958"/>
      <c r="AA78" s="958">
        <v>29</v>
      </c>
      <c r="AB78" s="958"/>
      <c r="AC78" s="958"/>
      <c r="AD78" s="958"/>
      <c r="AE78" s="958"/>
      <c r="AF78" s="958">
        <v>29</v>
      </c>
      <c r="AG78" s="958"/>
      <c r="AH78" s="958"/>
      <c r="AI78" s="958"/>
      <c r="AJ78" s="958"/>
      <c r="AK78" s="958" t="s">
        <v>549</v>
      </c>
      <c r="AL78" s="958"/>
      <c r="AM78" s="958"/>
      <c r="AN78" s="958"/>
      <c r="AO78" s="958"/>
      <c r="AP78" s="958">
        <v>2877</v>
      </c>
      <c r="AQ78" s="958"/>
      <c r="AR78" s="958"/>
      <c r="AS78" s="958"/>
      <c r="AT78" s="958"/>
      <c r="AU78" s="958">
        <v>42</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561</v>
      </c>
      <c r="C79" s="962"/>
      <c r="D79" s="962"/>
      <c r="E79" s="962"/>
      <c r="F79" s="962"/>
      <c r="G79" s="962"/>
      <c r="H79" s="962"/>
      <c r="I79" s="962"/>
      <c r="J79" s="962"/>
      <c r="K79" s="962"/>
      <c r="L79" s="962"/>
      <c r="M79" s="962"/>
      <c r="N79" s="962"/>
      <c r="O79" s="962"/>
      <c r="P79" s="963"/>
      <c r="Q79" s="964">
        <v>14</v>
      </c>
      <c r="R79" s="958"/>
      <c r="S79" s="958"/>
      <c r="T79" s="958"/>
      <c r="U79" s="958"/>
      <c r="V79" s="958">
        <v>14</v>
      </c>
      <c r="W79" s="958"/>
      <c r="X79" s="958"/>
      <c r="Y79" s="958"/>
      <c r="Z79" s="958"/>
      <c r="AA79" s="958">
        <v>0</v>
      </c>
      <c r="AB79" s="958"/>
      <c r="AC79" s="958"/>
      <c r="AD79" s="958"/>
      <c r="AE79" s="958"/>
      <c r="AF79" s="958">
        <v>0</v>
      </c>
      <c r="AG79" s="958"/>
      <c r="AH79" s="958"/>
      <c r="AI79" s="958"/>
      <c r="AJ79" s="958"/>
      <c r="AK79" s="958">
        <v>0</v>
      </c>
      <c r="AL79" s="958"/>
      <c r="AM79" s="958"/>
      <c r="AN79" s="958"/>
      <c r="AO79" s="958"/>
      <c r="AP79" s="958" t="s">
        <v>549</v>
      </c>
      <c r="AQ79" s="958"/>
      <c r="AR79" s="958"/>
      <c r="AS79" s="958"/>
      <c r="AT79" s="958"/>
      <c r="AU79" s="958" t="s">
        <v>549</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562</v>
      </c>
      <c r="C80" s="962"/>
      <c r="D80" s="962"/>
      <c r="E80" s="962"/>
      <c r="F80" s="962"/>
      <c r="G80" s="962"/>
      <c r="H80" s="962"/>
      <c r="I80" s="962"/>
      <c r="J80" s="962"/>
      <c r="K80" s="962"/>
      <c r="L80" s="962"/>
      <c r="M80" s="962"/>
      <c r="N80" s="962"/>
      <c r="O80" s="962"/>
      <c r="P80" s="963"/>
      <c r="Q80" s="964">
        <v>54</v>
      </c>
      <c r="R80" s="958"/>
      <c r="S80" s="958"/>
      <c r="T80" s="958"/>
      <c r="U80" s="958"/>
      <c r="V80" s="958">
        <v>54</v>
      </c>
      <c r="W80" s="958"/>
      <c r="X80" s="958"/>
      <c r="Y80" s="958"/>
      <c r="Z80" s="958"/>
      <c r="AA80" s="958">
        <v>0</v>
      </c>
      <c r="AB80" s="958"/>
      <c r="AC80" s="958"/>
      <c r="AD80" s="958"/>
      <c r="AE80" s="958"/>
      <c r="AF80" s="958">
        <v>0</v>
      </c>
      <c r="AG80" s="958"/>
      <c r="AH80" s="958"/>
      <c r="AI80" s="958"/>
      <c r="AJ80" s="958"/>
      <c r="AK80" s="958" t="s">
        <v>549</v>
      </c>
      <c r="AL80" s="958"/>
      <c r="AM80" s="958"/>
      <c r="AN80" s="958"/>
      <c r="AO80" s="958"/>
      <c r="AP80" s="958" t="s">
        <v>549</v>
      </c>
      <c r="AQ80" s="958"/>
      <c r="AR80" s="958"/>
      <c r="AS80" s="958"/>
      <c r="AT80" s="958"/>
      <c r="AU80" s="958" t="s">
        <v>549</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t="s">
        <v>563</v>
      </c>
      <c r="C81" s="962"/>
      <c r="D81" s="962"/>
      <c r="E81" s="962"/>
      <c r="F81" s="962"/>
      <c r="G81" s="962"/>
      <c r="H81" s="962"/>
      <c r="I81" s="962"/>
      <c r="J81" s="962"/>
      <c r="K81" s="962"/>
      <c r="L81" s="962"/>
      <c r="M81" s="962"/>
      <c r="N81" s="962"/>
      <c r="O81" s="962"/>
      <c r="P81" s="963"/>
      <c r="Q81" s="964">
        <v>317</v>
      </c>
      <c r="R81" s="958"/>
      <c r="S81" s="958"/>
      <c r="T81" s="958"/>
      <c r="U81" s="958"/>
      <c r="V81" s="958">
        <v>268</v>
      </c>
      <c r="W81" s="958"/>
      <c r="X81" s="958"/>
      <c r="Y81" s="958"/>
      <c r="Z81" s="958"/>
      <c r="AA81" s="958">
        <v>49</v>
      </c>
      <c r="AB81" s="958"/>
      <c r="AC81" s="958"/>
      <c r="AD81" s="958"/>
      <c r="AE81" s="958"/>
      <c r="AF81" s="958">
        <v>49</v>
      </c>
      <c r="AG81" s="958"/>
      <c r="AH81" s="958"/>
      <c r="AI81" s="958"/>
      <c r="AJ81" s="958"/>
      <c r="AK81" s="958">
        <v>0</v>
      </c>
      <c r="AL81" s="958"/>
      <c r="AM81" s="958"/>
      <c r="AN81" s="958"/>
      <c r="AO81" s="958"/>
      <c r="AP81" s="958">
        <v>379</v>
      </c>
      <c r="AQ81" s="958"/>
      <c r="AR81" s="958"/>
      <c r="AS81" s="958"/>
      <c r="AT81" s="958"/>
      <c r="AU81" s="958">
        <v>35</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3142</v>
      </c>
      <c r="AG88" s="946"/>
      <c r="AH88" s="946"/>
      <c r="AI88" s="946"/>
      <c r="AJ88" s="946"/>
      <c r="AK88" s="950"/>
      <c r="AL88" s="950"/>
      <c r="AM88" s="950"/>
      <c r="AN88" s="950"/>
      <c r="AO88" s="950"/>
      <c r="AP88" s="946">
        <v>5537</v>
      </c>
      <c r="AQ88" s="946"/>
      <c r="AR88" s="946"/>
      <c r="AS88" s="946"/>
      <c r="AT88" s="946"/>
      <c r="AU88" s="946">
        <v>1667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105</v>
      </c>
      <c r="CS102" s="940"/>
      <c r="CT102" s="940"/>
      <c r="CU102" s="940"/>
      <c r="CV102" s="941"/>
      <c r="CW102" s="939">
        <v>14</v>
      </c>
      <c r="CX102" s="940"/>
      <c r="CY102" s="940"/>
      <c r="CZ102" s="940"/>
      <c r="DA102" s="941"/>
      <c r="DB102" s="939">
        <v>16</v>
      </c>
      <c r="DC102" s="940"/>
      <c r="DD102" s="940"/>
      <c r="DE102" s="940"/>
      <c r="DF102" s="941"/>
      <c r="DG102" s="939" t="s">
        <v>572</v>
      </c>
      <c r="DH102" s="940"/>
      <c r="DI102" s="940"/>
      <c r="DJ102" s="940"/>
      <c r="DK102" s="941"/>
      <c r="DL102" s="939" t="s">
        <v>572</v>
      </c>
      <c r="DM102" s="940"/>
      <c r="DN102" s="940"/>
      <c r="DO102" s="940"/>
      <c r="DP102" s="941"/>
      <c r="DQ102" s="939" t="s">
        <v>572</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1733750</v>
      </c>
      <c r="AB110" s="876"/>
      <c r="AC110" s="876"/>
      <c r="AD110" s="876"/>
      <c r="AE110" s="877"/>
      <c r="AF110" s="878">
        <v>1822829</v>
      </c>
      <c r="AG110" s="876"/>
      <c r="AH110" s="876"/>
      <c r="AI110" s="876"/>
      <c r="AJ110" s="877"/>
      <c r="AK110" s="878">
        <v>1858090</v>
      </c>
      <c r="AL110" s="876"/>
      <c r="AM110" s="876"/>
      <c r="AN110" s="876"/>
      <c r="AO110" s="877"/>
      <c r="AP110" s="879">
        <v>23.9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18037180</v>
      </c>
      <c r="BR110" s="829"/>
      <c r="BS110" s="829"/>
      <c r="BT110" s="829"/>
      <c r="BU110" s="829"/>
      <c r="BV110" s="829">
        <v>17893992</v>
      </c>
      <c r="BW110" s="829"/>
      <c r="BX110" s="829"/>
      <c r="BY110" s="829"/>
      <c r="BZ110" s="829"/>
      <c r="CA110" s="829">
        <v>18569701</v>
      </c>
      <c r="CB110" s="829"/>
      <c r="CC110" s="829"/>
      <c r="CD110" s="829"/>
      <c r="CE110" s="829"/>
      <c r="CF110" s="853">
        <v>238.5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8755431</v>
      </c>
      <c r="BR112" s="804"/>
      <c r="BS112" s="804"/>
      <c r="BT112" s="804"/>
      <c r="BU112" s="804"/>
      <c r="BV112" s="804">
        <v>8690114</v>
      </c>
      <c r="BW112" s="804"/>
      <c r="BX112" s="804"/>
      <c r="BY112" s="804"/>
      <c r="BZ112" s="804"/>
      <c r="CA112" s="804">
        <v>8676394</v>
      </c>
      <c r="CB112" s="804"/>
      <c r="CC112" s="804"/>
      <c r="CD112" s="804"/>
      <c r="CE112" s="804"/>
      <c r="CF112" s="862">
        <v>111.4</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557049</v>
      </c>
      <c r="AB113" s="906"/>
      <c r="AC113" s="906"/>
      <c r="AD113" s="906"/>
      <c r="AE113" s="907"/>
      <c r="AF113" s="908">
        <v>556773</v>
      </c>
      <c r="AG113" s="906"/>
      <c r="AH113" s="906"/>
      <c r="AI113" s="906"/>
      <c r="AJ113" s="907"/>
      <c r="AK113" s="908">
        <v>490290</v>
      </c>
      <c r="AL113" s="906"/>
      <c r="AM113" s="906"/>
      <c r="AN113" s="906"/>
      <c r="AO113" s="907"/>
      <c r="AP113" s="909">
        <v>6.3</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1527289</v>
      </c>
      <c r="BR113" s="804"/>
      <c r="BS113" s="804"/>
      <c r="BT113" s="804"/>
      <c r="BU113" s="804"/>
      <c r="BV113" s="804">
        <v>1538771</v>
      </c>
      <c r="BW113" s="804"/>
      <c r="BX113" s="804"/>
      <c r="BY113" s="804"/>
      <c r="BZ113" s="804"/>
      <c r="CA113" s="804">
        <v>1666301</v>
      </c>
      <c r="CB113" s="804"/>
      <c r="CC113" s="804"/>
      <c r="CD113" s="804"/>
      <c r="CE113" s="804"/>
      <c r="CF113" s="862">
        <v>21.4</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107270</v>
      </c>
      <c r="AB114" s="767"/>
      <c r="AC114" s="767"/>
      <c r="AD114" s="767"/>
      <c r="AE114" s="768"/>
      <c r="AF114" s="769">
        <v>105086</v>
      </c>
      <c r="AG114" s="767"/>
      <c r="AH114" s="767"/>
      <c r="AI114" s="767"/>
      <c r="AJ114" s="768"/>
      <c r="AK114" s="769">
        <v>118313</v>
      </c>
      <c r="AL114" s="767"/>
      <c r="AM114" s="767"/>
      <c r="AN114" s="767"/>
      <c r="AO114" s="768"/>
      <c r="AP114" s="811">
        <v>1.5</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1651028</v>
      </c>
      <c r="BR114" s="804"/>
      <c r="BS114" s="804"/>
      <c r="BT114" s="804"/>
      <c r="BU114" s="804"/>
      <c r="BV114" s="804">
        <v>1561911</v>
      </c>
      <c r="BW114" s="804"/>
      <c r="BX114" s="804"/>
      <c r="BY114" s="804"/>
      <c r="BZ114" s="804"/>
      <c r="CA114" s="804">
        <v>1691961</v>
      </c>
      <c r="CB114" s="804"/>
      <c r="CC114" s="804"/>
      <c r="CD114" s="804"/>
      <c r="CE114" s="804"/>
      <c r="CF114" s="862">
        <v>21.7</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670070</v>
      </c>
      <c r="BR115" s="804"/>
      <c r="BS115" s="804"/>
      <c r="BT115" s="804"/>
      <c r="BU115" s="804"/>
      <c r="BV115" s="804" t="s">
        <v>122</v>
      </c>
      <c r="BW115" s="804"/>
      <c r="BX115" s="804"/>
      <c r="BY115" s="804"/>
      <c r="BZ115" s="804"/>
      <c r="CA115" s="804">
        <v>471856</v>
      </c>
      <c r="CB115" s="804"/>
      <c r="CC115" s="804"/>
      <c r="CD115" s="804"/>
      <c r="CE115" s="804"/>
      <c r="CF115" s="862">
        <v>6.1</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2398069</v>
      </c>
      <c r="AB117" s="890"/>
      <c r="AC117" s="890"/>
      <c r="AD117" s="890"/>
      <c r="AE117" s="891"/>
      <c r="AF117" s="892">
        <v>2484688</v>
      </c>
      <c r="AG117" s="890"/>
      <c r="AH117" s="890"/>
      <c r="AI117" s="890"/>
      <c r="AJ117" s="891"/>
      <c r="AK117" s="892">
        <v>2466693</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443</v>
      </c>
      <c r="BP119" s="865"/>
      <c r="BQ119" s="866">
        <v>30640998</v>
      </c>
      <c r="BR119" s="832"/>
      <c r="BS119" s="832"/>
      <c r="BT119" s="832"/>
      <c r="BU119" s="832"/>
      <c r="BV119" s="832">
        <v>29684788</v>
      </c>
      <c r="BW119" s="832"/>
      <c r="BX119" s="832"/>
      <c r="BY119" s="832"/>
      <c r="BZ119" s="832"/>
      <c r="CA119" s="832">
        <v>31076213</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7233432</v>
      </c>
      <c r="BR120" s="829"/>
      <c r="BS120" s="829"/>
      <c r="BT120" s="829"/>
      <c r="BU120" s="829"/>
      <c r="BV120" s="829">
        <v>6638188</v>
      </c>
      <c r="BW120" s="829"/>
      <c r="BX120" s="829"/>
      <c r="BY120" s="829"/>
      <c r="BZ120" s="829"/>
      <c r="CA120" s="829">
        <v>5993365</v>
      </c>
      <c r="CB120" s="829"/>
      <c r="CC120" s="829"/>
      <c r="CD120" s="829"/>
      <c r="CE120" s="829"/>
      <c r="CF120" s="853">
        <v>77</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7661579</v>
      </c>
      <c r="DH120" s="829"/>
      <c r="DI120" s="829"/>
      <c r="DJ120" s="829"/>
      <c r="DK120" s="829"/>
      <c r="DL120" s="829">
        <v>7585320</v>
      </c>
      <c r="DM120" s="829"/>
      <c r="DN120" s="829"/>
      <c r="DO120" s="829"/>
      <c r="DP120" s="829"/>
      <c r="DQ120" s="829">
        <v>7466816</v>
      </c>
      <c r="DR120" s="829"/>
      <c r="DS120" s="829"/>
      <c r="DT120" s="829"/>
      <c r="DU120" s="829"/>
      <c r="DV120" s="830">
        <v>95.9</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1730382</v>
      </c>
      <c r="BR121" s="804"/>
      <c r="BS121" s="804"/>
      <c r="BT121" s="804"/>
      <c r="BU121" s="804"/>
      <c r="BV121" s="804">
        <v>1723920</v>
      </c>
      <c r="BW121" s="804"/>
      <c r="BX121" s="804"/>
      <c r="BY121" s="804"/>
      <c r="BZ121" s="804"/>
      <c r="CA121" s="804">
        <v>1674928</v>
      </c>
      <c r="CB121" s="804"/>
      <c r="CC121" s="804"/>
      <c r="CD121" s="804"/>
      <c r="CE121" s="804"/>
      <c r="CF121" s="862">
        <v>21.5</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595242</v>
      </c>
      <c r="DH121" s="804"/>
      <c r="DI121" s="804"/>
      <c r="DJ121" s="804"/>
      <c r="DK121" s="804"/>
      <c r="DL121" s="804">
        <v>564973</v>
      </c>
      <c r="DM121" s="804"/>
      <c r="DN121" s="804"/>
      <c r="DO121" s="804"/>
      <c r="DP121" s="804"/>
      <c r="DQ121" s="804">
        <v>600111</v>
      </c>
      <c r="DR121" s="804"/>
      <c r="DS121" s="804"/>
      <c r="DT121" s="804"/>
      <c r="DU121" s="804"/>
      <c r="DV121" s="781">
        <v>7.7</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16905426</v>
      </c>
      <c r="BR122" s="832"/>
      <c r="BS122" s="832"/>
      <c r="BT122" s="832"/>
      <c r="BU122" s="832"/>
      <c r="BV122" s="832">
        <v>16902606</v>
      </c>
      <c r="BW122" s="832"/>
      <c r="BX122" s="832"/>
      <c r="BY122" s="832"/>
      <c r="BZ122" s="832"/>
      <c r="CA122" s="832">
        <v>16577261</v>
      </c>
      <c r="CB122" s="832"/>
      <c r="CC122" s="832"/>
      <c r="CD122" s="832"/>
      <c r="CE122" s="832"/>
      <c r="CF122" s="833">
        <v>212.9</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483111</v>
      </c>
      <c r="DH122" s="804"/>
      <c r="DI122" s="804"/>
      <c r="DJ122" s="804"/>
      <c r="DK122" s="804"/>
      <c r="DL122" s="804">
        <v>487556</v>
      </c>
      <c r="DM122" s="804"/>
      <c r="DN122" s="804"/>
      <c r="DO122" s="804"/>
      <c r="DP122" s="804"/>
      <c r="DQ122" s="804">
        <v>495822</v>
      </c>
      <c r="DR122" s="804"/>
      <c r="DS122" s="804"/>
      <c r="DT122" s="804"/>
      <c r="DU122" s="804"/>
      <c r="DV122" s="781">
        <v>6.4</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451</v>
      </c>
      <c r="BP123" s="865"/>
      <c r="BQ123" s="819">
        <v>25869240</v>
      </c>
      <c r="BR123" s="820"/>
      <c r="BS123" s="820"/>
      <c r="BT123" s="820"/>
      <c r="BU123" s="820"/>
      <c r="BV123" s="820">
        <v>25264714</v>
      </c>
      <c r="BW123" s="820"/>
      <c r="BX123" s="820"/>
      <c r="BY123" s="820"/>
      <c r="BZ123" s="820"/>
      <c r="CA123" s="820">
        <v>24245554</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15499</v>
      </c>
      <c r="DH123" s="767"/>
      <c r="DI123" s="767"/>
      <c r="DJ123" s="767"/>
      <c r="DK123" s="768"/>
      <c r="DL123" s="769">
        <v>52265</v>
      </c>
      <c r="DM123" s="767"/>
      <c r="DN123" s="767"/>
      <c r="DO123" s="767"/>
      <c r="DP123" s="768"/>
      <c r="DQ123" s="769">
        <v>113645</v>
      </c>
      <c r="DR123" s="767"/>
      <c r="DS123" s="767"/>
      <c r="DT123" s="767"/>
      <c r="DU123" s="768"/>
      <c r="DV123" s="811">
        <v>1.5</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64.599999999999994</v>
      </c>
      <c r="BR124" s="818"/>
      <c r="BS124" s="818"/>
      <c r="BT124" s="818"/>
      <c r="BU124" s="818"/>
      <c r="BV124" s="818">
        <v>56.9</v>
      </c>
      <c r="BW124" s="818"/>
      <c r="BX124" s="818"/>
      <c r="BY124" s="818"/>
      <c r="BZ124" s="818"/>
      <c r="CA124" s="818">
        <v>87.7</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v>670070</v>
      </c>
      <c r="DH126" s="804"/>
      <c r="DI126" s="804"/>
      <c r="DJ126" s="804"/>
      <c r="DK126" s="804"/>
      <c r="DL126" s="804" t="s">
        <v>122</v>
      </c>
      <c r="DM126" s="804"/>
      <c r="DN126" s="804"/>
      <c r="DO126" s="804"/>
      <c r="DP126" s="804"/>
      <c r="DQ126" s="804">
        <v>471856</v>
      </c>
      <c r="DR126" s="804"/>
      <c r="DS126" s="804"/>
      <c r="DT126" s="804"/>
      <c r="DU126" s="804"/>
      <c r="DV126" s="781">
        <v>6.1</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152229</v>
      </c>
      <c r="AB128" s="788"/>
      <c r="AC128" s="788"/>
      <c r="AD128" s="788"/>
      <c r="AE128" s="789"/>
      <c r="AF128" s="790">
        <v>153938</v>
      </c>
      <c r="AG128" s="788"/>
      <c r="AH128" s="788"/>
      <c r="AI128" s="788"/>
      <c r="AJ128" s="789"/>
      <c r="AK128" s="790">
        <v>179377</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13.48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8833335</v>
      </c>
      <c r="AB129" s="767"/>
      <c r="AC129" s="767"/>
      <c r="AD129" s="767"/>
      <c r="AE129" s="768"/>
      <c r="AF129" s="769">
        <v>9216907</v>
      </c>
      <c r="AG129" s="767"/>
      <c r="AH129" s="767"/>
      <c r="AI129" s="767"/>
      <c r="AJ129" s="768"/>
      <c r="AK129" s="769">
        <v>9205633</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18.48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1454092</v>
      </c>
      <c r="AB130" s="767"/>
      <c r="AC130" s="767"/>
      <c r="AD130" s="767"/>
      <c r="AE130" s="768"/>
      <c r="AF130" s="769">
        <v>1460679</v>
      </c>
      <c r="AG130" s="767"/>
      <c r="AH130" s="767"/>
      <c r="AI130" s="767"/>
      <c r="AJ130" s="768"/>
      <c r="AK130" s="769">
        <v>1418696</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7379243</v>
      </c>
      <c r="AB131" s="751"/>
      <c r="AC131" s="751"/>
      <c r="AD131" s="751"/>
      <c r="AE131" s="752"/>
      <c r="AF131" s="753">
        <v>7756228</v>
      </c>
      <c r="AG131" s="751"/>
      <c r="AH131" s="751"/>
      <c r="AI131" s="751"/>
      <c r="AJ131" s="752"/>
      <c r="AK131" s="753">
        <v>7786937</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87.7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10.729393249999999</v>
      </c>
      <c r="AB132" s="732"/>
      <c r="AC132" s="732"/>
      <c r="AD132" s="732"/>
      <c r="AE132" s="733"/>
      <c r="AF132" s="734">
        <v>11.21770789</v>
      </c>
      <c r="AG132" s="732"/>
      <c r="AH132" s="732"/>
      <c r="AI132" s="732"/>
      <c r="AJ132" s="733"/>
      <c r="AK132" s="734">
        <v>11.15483534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9.6</v>
      </c>
      <c r="AB133" s="711"/>
      <c r="AC133" s="711"/>
      <c r="AD133" s="711"/>
      <c r="AE133" s="712"/>
      <c r="AF133" s="710">
        <v>10.5</v>
      </c>
      <c r="AG133" s="711"/>
      <c r="AH133" s="711"/>
      <c r="AI133" s="711"/>
      <c r="AJ133" s="712"/>
      <c r="AK133" s="710">
        <v>11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hccG/e3wWokr9f4KOw3x7TQTQjwxAAq1nhDRyvWVvFplCwdcguVDA0MjhAQJvj7auwEkkVeP+hRqPPfibks4A==" saltValue="VHL0NGqGRA5527/28fSQ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9z3OGI2pW0JKi52uopPv5BQ7vO6x4ZkjrctADQYXlnuFq6ZuzoxQgHZYw5g7OGAjnTbUF7ZUfkhSASLP4OfLA==" saltValue="z092H8LJwClvhgXm81CJ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S8YtsY6Gt1YiosF+XXpEDVpIb49Yv2HfzywueZisOV8yrOarahL8wsdG/XIWZ9Nrs0kd3pO8tFydS0v6zwWWA==" saltValue="vSA9LHh+rEpfBC6JQHUJ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2420747</v>
      </c>
      <c r="AP9" s="262">
        <v>87083</v>
      </c>
      <c r="AQ9" s="263">
        <v>98214</v>
      </c>
      <c r="AR9" s="264">
        <v>-11.3</v>
      </c>
    </row>
    <row r="10" spans="1:46" ht="13.5" customHeight="1" x14ac:dyDescent="0.2">
      <c r="A10" s="247"/>
      <c r="AK10" s="1117" t="s">
        <v>486</v>
      </c>
      <c r="AL10" s="1118"/>
      <c r="AM10" s="1118"/>
      <c r="AN10" s="1119"/>
      <c r="AO10" s="265">
        <v>384925</v>
      </c>
      <c r="AP10" s="265">
        <v>13847</v>
      </c>
      <c r="AQ10" s="266">
        <v>8330</v>
      </c>
      <c r="AR10" s="267">
        <v>66.2</v>
      </c>
    </row>
    <row r="11" spans="1:46" ht="13.5" customHeight="1" x14ac:dyDescent="0.2">
      <c r="A11" s="247"/>
      <c r="AK11" s="1117" t="s">
        <v>487</v>
      </c>
      <c r="AL11" s="1118"/>
      <c r="AM11" s="1118"/>
      <c r="AN11" s="1119"/>
      <c r="AO11" s="265">
        <v>5357</v>
      </c>
      <c r="AP11" s="265">
        <v>193</v>
      </c>
      <c r="AQ11" s="266">
        <v>2236</v>
      </c>
      <c r="AR11" s="267">
        <v>-91.4</v>
      </c>
    </row>
    <row r="12" spans="1:46" ht="13.5" customHeight="1" x14ac:dyDescent="0.2">
      <c r="A12" s="247"/>
      <c r="AK12" s="1117" t="s">
        <v>488</v>
      </c>
      <c r="AL12" s="1118"/>
      <c r="AM12" s="1118"/>
      <c r="AN12" s="1119"/>
      <c r="AO12" s="265" t="s">
        <v>489</v>
      </c>
      <c r="AP12" s="265" t="s">
        <v>489</v>
      </c>
      <c r="AQ12" s="266">
        <v>12</v>
      </c>
      <c r="AR12" s="267" t="s">
        <v>489</v>
      </c>
    </row>
    <row r="13" spans="1:46" ht="13.5" customHeight="1" x14ac:dyDescent="0.2">
      <c r="A13" s="247"/>
      <c r="AK13" s="1117" t="s">
        <v>490</v>
      </c>
      <c r="AL13" s="1118"/>
      <c r="AM13" s="1118"/>
      <c r="AN13" s="1119"/>
      <c r="AO13" s="265">
        <v>63606</v>
      </c>
      <c r="AP13" s="265">
        <v>2288</v>
      </c>
      <c r="AQ13" s="266">
        <v>3111</v>
      </c>
      <c r="AR13" s="267">
        <v>-26.5</v>
      </c>
    </row>
    <row r="14" spans="1:46" ht="13.5" customHeight="1" x14ac:dyDescent="0.2">
      <c r="A14" s="247"/>
      <c r="AK14" s="1117" t="s">
        <v>491</v>
      </c>
      <c r="AL14" s="1118"/>
      <c r="AM14" s="1118"/>
      <c r="AN14" s="1119"/>
      <c r="AO14" s="265">
        <v>18262</v>
      </c>
      <c r="AP14" s="265">
        <v>657</v>
      </c>
      <c r="AQ14" s="266">
        <v>1882</v>
      </c>
      <c r="AR14" s="267">
        <v>-65.099999999999994</v>
      </c>
    </row>
    <row r="15" spans="1:46" ht="13.5" customHeight="1" x14ac:dyDescent="0.2">
      <c r="A15" s="247"/>
      <c r="AK15" s="1120" t="s">
        <v>492</v>
      </c>
      <c r="AL15" s="1121"/>
      <c r="AM15" s="1121"/>
      <c r="AN15" s="1122"/>
      <c r="AO15" s="265">
        <v>-137368</v>
      </c>
      <c r="AP15" s="265">
        <v>-4942</v>
      </c>
      <c r="AQ15" s="266">
        <v>-6411</v>
      </c>
      <c r="AR15" s="267">
        <v>-22.9</v>
      </c>
    </row>
    <row r="16" spans="1:46" ht="13.2" x14ac:dyDescent="0.2">
      <c r="A16" s="247"/>
      <c r="AK16" s="1120" t="s">
        <v>177</v>
      </c>
      <c r="AL16" s="1121"/>
      <c r="AM16" s="1121"/>
      <c r="AN16" s="1122"/>
      <c r="AO16" s="265">
        <v>2755529</v>
      </c>
      <c r="AP16" s="265">
        <v>99127</v>
      </c>
      <c r="AQ16" s="266">
        <v>107373</v>
      </c>
      <c r="AR16" s="267">
        <v>-7.7</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7.52</v>
      </c>
      <c r="AP21" s="278">
        <v>9.17</v>
      </c>
      <c r="AQ21" s="279">
        <v>-1.65</v>
      </c>
      <c r="AS21" s="280"/>
      <c r="AT21" s="276"/>
    </row>
    <row r="22" spans="1:46" s="248" customFormat="1" ht="13.2" x14ac:dyDescent="0.2">
      <c r="A22" s="276"/>
      <c r="AK22" s="1123" t="s">
        <v>498</v>
      </c>
      <c r="AL22" s="1124"/>
      <c r="AM22" s="1124"/>
      <c r="AN22" s="1125"/>
      <c r="AO22" s="281">
        <v>98.8</v>
      </c>
      <c r="AP22" s="282">
        <v>97.5</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1858090</v>
      </c>
      <c r="AP32" s="291">
        <v>66843</v>
      </c>
      <c r="AQ32" s="292">
        <v>55954</v>
      </c>
      <c r="AR32" s="293">
        <v>19.5</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v>1</v>
      </c>
      <c r="AR34" s="293" t="s">
        <v>489</v>
      </c>
    </row>
    <row r="35" spans="1:46" ht="27" customHeight="1" x14ac:dyDescent="0.2">
      <c r="A35" s="247"/>
      <c r="AK35" s="1107" t="s">
        <v>505</v>
      </c>
      <c r="AL35" s="1108"/>
      <c r="AM35" s="1108"/>
      <c r="AN35" s="1109"/>
      <c r="AO35" s="291">
        <v>490290</v>
      </c>
      <c r="AP35" s="291">
        <v>17638</v>
      </c>
      <c r="AQ35" s="292">
        <v>17691</v>
      </c>
      <c r="AR35" s="293">
        <v>-0.3</v>
      </c>
    </row>
    <row r="36" spans="1:46" ht="27" customHeight="1" x14ac:dyDescent="0.2">
      <c r="A36" s="247"/>
      <c r="AK36" s="1107" t="s">
        <v>506</v>
      </c>
      <c r="AL36" s="1108"/>
      <c r="AM36" s="1108"/>
      <c r="AN36" s="1109"/>
      <c r="AO36" s="291">
        <v>118313</v>
      </c>
      <c r="AP36" s="291">
        <v>4256</v>
      </c>
      <c r="AQ36" s="292">
        <v>2603</v>
      </c>
      <c r="AR36" s="293">
        <v>63.5</v>
      </c>
    </row>
    <row r="37" spans="1:46" ht="13.5" customHeight="1" x14ac:dyDescent="0.2">
      <c r="A37" s="247"/>
      <c r="AK37" s="1107" t="s">
        <v>507</v>
      </c>
      <c r="AL37" s="1108"/>
      <c r="AM37" s="1108"/>
      <c r="AN37" s="1109"/>
      <c r="AO37" s="291" t="s">
        <v>489</v>
      </c>
      <c r="AP37" s="291" t="s">
        <v>489</v>
      </c>
      <c r="AQ37" s="292">
        <v>579</v>
      </c>
      <c r="AR37" s="293" t="s">
        <v>489</v>
      </c>
    </row>
    <row r="38" spans="1:46" ht="27" customHeight="1" x14ac:dyDescent="0.2">
      <c r="A38" s="247"/>
      <c r="AK38" s="1110" t="s">
        <v>508</v>
      </c>
      <c r="AL38" s="1111"/>
      <c r="AM38" s="1111"/>
      <c r="AN38" s="1112"/>
      <c r="AO38" s="294" t="s">
        <v>489</v>
      </c>
      <c r="AP38" s="294" t="s">
        <v>489</v>
      </c>
      <c r="AQ38" s="295">
        <v>4</v>
      </c>
      <c r="AR38" s="283" t="s">
        <v>489</v>
      </c>
      <c r="AS38" s="290"/>
    </row>
    <row r="39" spans="1:46" ht="13.2" x14ac:dyDescent="0.2">
      <c r="A39" s="247"/>
      <c r="AK39" s="1110" t="s">
        <v>509</v>
      </c>
      <c r="AL39" s="1111"/>
      <c r="AM39" s="1111"/>
      <c r="AN39" s="1112"/>
      <c r="AO39" s="291">
        <v>-179377</v>
      </c>
      <c r="AP39" s="291">
        <v>-6453</v>
      </c>
      <c r="AQ39" s="292">
        <v>-4663</v>
      </c>
      <c r="AR39" s="293">
        <v>38.4</v>
      </c>
      <c r="AS39" s="290"/>
    </row>
    <row r="40" spans="1:46" ht="27" customHeight="1" x14ac:dyDescent="0.2">
      <c r="A40" s="247"/>
      <c r="AK40" s="1107" t="s">
        <v>510</v>
      </c>
      <c r="AL40" s="1108"/>
      <c r="AM40" s="1108"/>
      <c r="AN40" s="1109"/>
      <c r="AO40" s="291">
        <v>-1418696</v>
      </c>
      <c r="AP40" s="291">
        <v>-51036</v>
      </c>
      <c r="AQ40" s="292">
        <v>-48945</v>
      </c>
      <c r="AR40" s="293">
        <v>4.3</v>
      </c>
      <c r="AS40" s="290"/>
    </row>
    <row r="41" spans="1:46" ht="13.2" x14ac:dyDescent="0.2">
      <c r="A41" s="247"/>
      <c r="AK41" s="1113" t="s">
        <v>287</v>
      </c>
      <c r="AL41" s="1114"/>
      <c r="AM41" s="1114"/>
      <c r="AN41" s="1115"/>
      <c r="AO41" s="291">
        <v>868620</v>
      </c>
      <c r="AP41" s="291">
        <v>31248</v>
      </c>
      <c r="AQ41" s="292">
        <v>23225</v>
      </c>
      <c r="AR41" s="293">
        <v>34.5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1859475</v>
      </c>
      <c r="AN51" s="313">
        <v>64404</v>
      </c>
      <c r="AO51" s="314">
        <v>-8.8000000000000007</v>
      </c>
      <c r="AP51" s="315">
        <v>92632</v>
      </c>
      <c r="AQ51" s="316">
        <v>-1.5</v>
      </c>
      <c r="AR51" s="317">
        <v>-7.3</v>
      </c>
    </row>
    <row r="52" spans="1:44" ht="13.2" x14ac:dyDescent="0.2">
      <c r="A52" s="247"/>
      <c r="AK52" s="318"/>
      <c r="AL52" s="319" t="s">
        <v>520</v>
      </c>
      <c r="AM52" s="320">
        <v>899140</v>
      </c>
      <c r="AN52" s="321">
        <v>31142</v>
      </c>
      <c r="AO52" s="322">
        <v>-15.3</v>
      </c>
      <c r="AP52" s="323">
        <v>47978</v>
      </c>
      <c r="AQ52" s="324">
        <v>-2</v>
      </c>
      <c r="AR52" s="325">
        <v>-13.3</v>
      </c>
    </row>
    <row r="53" spans="1:44" ht="13.2" x14ac:dyDescent="0.2">
      <c r="A53" s="247"/>
      <c r="AK53" s="303" t="s">
        <v>521</v>
      </c>
      <c r="AL53" s="304"/>
      <c r="AM53" s="312">
        <v>1291718</v>
      </c>
      <c r="AN53" s="313">
        <v>45288</v>
      </c>
      <c r="AO53" s="314">
        <v>-29.7</v>
      </c>
      <c r="AP53" s="315">
        <v>69604</v>
      </c>
      <c r="AQ53" s="316">
        <v>-24.9</v>
      </c>
      <c r="AR53" s="317">
        <v>-4.8</v>
      </c>
    </row>
    <row r="54" spans="1:44" ht="13.2" x14ac:dyDescent="0.2">
      <c r="A54" s="247"/>
      <c r="AK54" s="318"/>
      <c r="AL54" s="319" t="s">
        <v>520</v>
      </c>
      <c r="AM54" s="320">
        <v>601385</v>
      </c>
      <c r="AN54" s="321">
        <v>21085</v>
      </c>
      <c r="AO54" s="322">
        <v>-32.299999999999997</v>
      </c>
      <c r="AP54" s="323">
        <v>36247</v>
      </c>
      <c r="AQ54" s="324">
        <v>-24.5</v>
      </c>
      <c r="AR54" s="325">
        <v>-7.8</v>
      </c>
    </row>
    <row r="55" spans="1:44" ht="13.2" x14ac:dyDescent="0.2">
      <c r="A55" s="247"/>
      <c r="AK55" s="303" t="s">
        <v>522</v>
      </c>
      <c r="AL55" s="304"/>
      <c r="AM55" s="312">
        <v>1647617</v>
      </c>
      <c r="AN55" s="313">
        <v>58105</v>
      </c>
      <c r="AO55" s="314">
        <v>28.3</v>
      </c>
      <c r="AP55" s="315">
        <v>68410</v>
      </c>
      <c r="AQ55" s="316">
        <v>-1.7</v>
      </c>
      <c r="AR55" s="317">
        <v>30</v>
      </c>
    </row>
    <row r="56" spans="1:44" ht="13.2" x14ac:dyDescent="0.2">
      <c r="A56" s="247"/>
      <c r="AK56" s="318"/>
      <c r="AL56" s="319" t="s">
        <v>520</v>
      </c>
      <c r="AM56" s="320">
        <v>852746</v>
      </c>
      <c r="AN56" s="321">
        <v>30073</v>
      </c>
      <c r="AO56" s="322">
        <v>42.6</v>
      </c>
      <c r="AP56" s="323">
        <v>35086</v>
      </c>
      <c r="AQ56" s="324">
        <v>-3.2</v>
      </c>
      <c r="AR56" s="325">
        <v>45.8</v>
      </c>
    </row>
    <row r="57" spans="1:44" ht="13.2" x14ac:dyDescent="0.2">
      <c r="A57" s="247"/>
      <c r="AK57" s="303" t="s">
        <v>523</v>
      </c>
      <c r="AL57" s="304"/>
      <c r="AM57" s="312">
        <v>2764959</v>
      </c>
      <c r="AN57" s="313">
        <v>98436</v>
      </c>
      <c r="AO57" s="314">
        <v>69.400000000000006</v>
      </c>
      <c r="AP57" s="315">
        <v>73019</v>
      </c>
      <c r="AQ57" s="316">
        <v>6.7</v>
      </c>
      <c r="AR57" s="317">
        <v>62.7</v>
      </c>
    </row>
    <row r="58" spans="1:44" ht="13.2" x14ac:dyDescent="0.2">
      <c r="A58" s="247"/>
      <c r="AK58" s="318"/>
      <c r="AL58" s="319" t="s">
        <v>520</v>
      </c>
      <c r="AM58" s="320">
        <v>985737</v>
      </c>
      <c r="AN58" s="321">
        <v>35093</v>
      </c>
      <c r="AO58" s="322">
        <v>16.7</v>
      </c>
      <c r="AP58" s="323">
        <v>39427</v>
      </c>
      <c r="AQ58" s="324">
        <v>12.4</v>
      </c>
      <c r="AR58" s="325">
        <v>4.3</v>
      </c>
    </row>
    <row r="59" spans="1:44" ht="13.2" x14ac:dyDescent="0.2">
      <c r="A59" s="247"/>
      <c r="AK59" s="303" t="s">
        <v>524</v>
      </c>
      <c r="AL59" s="304"/>
      <c r="AM59" s="312">
        <v>4815809</v>
      </c>
      <c r="AN59" s="313">
        <v>173243</v>
      </c>
      <c r="AO59" s="314">
        <v>76</v>
      </c>
      <c r="AP59" s="315">
        <v>76590</v>
      </c>
      <c r="AQ59" s="316">
        <v>4.9000000000000004</v>
      </c>
      <c r="AR59" s="317">
        <v>71.099999999999994</v>
      </c>
    </row>
    <row r="60" spans="1:44" ht="13.2" x14ac:dyDescent="0.2">
      <c r="A60" s="247"/>
      <c r="AK60" s="318"/>
      <c r="AL60" s="319" t="s">
        <v>520</v>
      </c>
      <c r="AM60" s="320">
        <v>1523519</v>
      </c>
      <c r="AN60" s="321">
        <v>54807</v>
      </c>
      <c r="AO60" s="322">
        <v>56.2</v>
      </c>
      <c r="AP60" s="323">
        <v>42387</v>
      </c>
      <c r="AQ60" s="324">
        <v>7.5</v>
      </c>
      <c r="AR60" s="325">
        <v>48.7</v>
      </c>
    </row>
    <row r="61" spans="1:44" ht="13.2" x14ac:dyDescent="0.2">
      <c r="A61" s="247"/>
      <c r="AK61" s="303" t="s">
        <v>525</v>
      </c>
      <c r="AL61" s="326"/>
      <c r="AM61" s="312">
        <v>2475916</v>
      </c>
      <c r="AN61" s="313">
        <v>87895</v>
      </c>
      <c r="AO61" s="314">
        <v>27</v>
      </c>
      <c r="AP61" s="315">
        <v>76051</v>
      </c>
      <c r="AQ61" s="327">
        <v>-3.3</v>
      </c>
      <c r="AR61" s="317">
        <v>30.3</v>
      </c>
    </row>
    <row r="62" spans="1:44" ht="13.2" x14ac:dyDescent="0.2">
      <c r="A62" s="247"/>
      <c r="AK62" s="318"/>
      <c r="AL62" s="319" t="s">
        <v>520</v>
      </c>
      <c r="AM62" s="320">
        <v>972505</v>
      </c>
      <c r="AN62" s="321">
        <v>34440</v>
      </c>
      <c r="AO62" s="322">
        <v>13.6</v>
      </c>
      <c r="AP62" s="323">
        <v>40225</v>
      </c>
      <c r="AQ62" s="324">
        <v>-2</v>
      </c>
      <c r="AR62" s="325">
        <v>15.6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av9SLLfHOzoXgYQb209AzqHXOB+gzOTTNwlYDXQESFE26/bbtOaYPrz05GZKtxyDk1ThY8cLLtOI9u4kiCzxIg==" saltValue="EIUz/wDBnRP5/tASu3rI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bxVc7aIRFLdVaKDPxmXLuYqbcEuXlRucGWvrIMRYO1XJMBU5j4+SAAcvhIEL1ruHXddxjYHINK1v7IC9H1f4g==" saltValue="E7dDn3LNS517F4QhWpvy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bY+nGqXCLSuHKHJO5KEGQ4XkqqDDhPAGvbnlKfd4ukjqPMiCv3V5G2VviuEGBZu23NhLPvS1KhBZuXZmoEIehw==" saltValue="5+stFiZTTWZ2chiYctze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22.9</v>
      </c>
      <c r="G47" s="12">
        <v>21.76</v>
      </c>
      <c r="H47" s="12">
        <v>27.3</v>
      </c>
      <c r="I47" s="12">
        <v>21.75</v>
      </c>
      <c r="J47" s="13">
        <v>19.13</v>
      </c>
    </row>
    <row r="48" spans="2:10" ht="57.75" customHeight="1" x14ac:dyDescent="0.2">
      <c r="B48" s="14"/>
      <c r="C48" s="1128" t="s">
        <v>4</v>
      </c>
      <c r="D48" s="1128"/>
      <c r="E48" s="1129"/>
      <c r="F48" s="15">
        <v>5.23</v>
      </c>
      <c r="G48" s="16">
        <v>4.18</v>
      </c>
      <c r="H48" s="16">
        <v>5.74</v>
      </c>
      <c r="I48" s="16">
        <v>4.79</v>
      </c>
      <c r="J48" s="17">
        <v>4.41</v>
      </c>
    </row>
    <row r="49" spans="2:10" ht="57.75" customHeight="1" thickBot="1" x14ac:dyDescent="0.25">
      <c r="B49" s="18"/>
      <c r="C49" s="1130" t="s">
        <v>5</v>
      </c>
      <c r="D49" s="1130"/>
      <c r="E49" s="1131"/>
      <c r="F49" s="19">
        <v>1.03</v>
      </c>
      <c r="G49" s="20" t="s">
        <v>532</v>
      </c>
      <c r="H49" s="20">
        <v>7.49</v>
      </c>
      <c r="I49" s="20" t="s">
        <v>533</v>
      </c>
      <c r="J49" s="21" t="s">
        <v>533</v>
      </c>
    </row>
    <row r="50" spans="2:10" ht="13.2" x14ac:dyDescent="0.2"/>
  </sheetData>
  <sheetProtection algorithmName="SHA-512" hashValue="3JUgc5SE4OzOLw6k++Vkok9HbUZnpTbWRiHYxvxZ/bZHfo4cl5dxorjPB+CC4bL1bROqX6xT4IuoLqi1Q8fO8Q==" saltValue="8Kia1Wb+G5g7UtEfhB4c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2026-03-09T22:51:03Z</cp:lastPrinted>
  <dcterms:created xsi:type="dcterms:W3CDTF">2026-02-23T06:26:00Z</dcterms:created>
  <dcterms:modified xsi:type="dcterms:W3CDTF">2026-03-30T12:25:49Z</dcterms:modified>
  <cp:category/>
</cp:coreProperties>
</file>