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Q:\13118_市町村振興課\02\財政状況資料集\R6決算\02_財政状況資料集の作成について\03_市町村→県\07_南アルプス市【】\"/>
    </mc:Choice>
  </mc:AlternateContent>
  <xr:revisionPtr revIDLastSave="0" documentId="13_ncr:1_{3477FBA2-E78B-464E-B75E-B28E5200C3A1}" xr6:coauthVersionLast="47" xr6:coauthVersionMax="47" xr10:uidLastSave="{00000000-0000-0000-0000-000000000000}"/>
  <bookViews>
    <workbookView xWindow="-108" yWindow="-108" windowWidth="30936" windowHeight="167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AM36" i="10"/>
  <c r="C36" i="10"/>
  <c r="C35" i="10"/>
  <c r="CO34" i="10"/>
  <c r="CO35" i="10" s="1"/>
  <c r="CO36" i="10" s="1"/>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 r="BE35" i="10" s="1"/>
  <c r="BE36" i="10" s="1"/>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<sst xmlns="http://schemas.openxmlformats.org/spreadsheetml/2006/main" count="1128" uniqueCount="579">
  <si>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</si>
  <si>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</si>
  <si>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</si>
  <si>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</si>
  <si>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</si>
  <si>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</si>
  <si>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</si>
  <si>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</si>
  <si>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</si>
  <si>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</si>
  <si>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</si>
  <si>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</si>
  <si>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</si>
  <si>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</si>
  <si>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</si>
  <si>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</si>
  <si>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</si>
  <si>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</si>
  <si>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</si>
  <si>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</si>
  <si>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</si>
  <si>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</si>
  <si>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</si>
  <si>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</si>
  <si>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</si>
  <si>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</si>
  <si>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</si>
  <si>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</si>
  <si>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</si>
  <si>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</si>
  <si>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</si>
  <si>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</si>
  <si>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</si>
  <si>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</si>
  <si>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</si>
  <si>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</si>
  <si>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</si>
  <si>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</si>
  <si>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</si>
  <si>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</si>
  <si>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</si>
  <si>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</si>
  <si>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</si>
  <si>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</si>
  <si>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</si>
  <si>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</si>
  <si>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</si>
  <si>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</si>
  <si>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</si>
  <si>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</si>
  <si>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</si>
  <si>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</si>
  <si>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</si>
  <si>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</si>
  <si>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</si>
  <si>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</si>
  <si>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</si>
  <si>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</si>
  <si>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</si>
  <si>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</si>
  <si>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</si>
  <si>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</si>
  <si>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</si>
  <si>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</si>
  <si>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</si>
  <si>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</si>
  <si>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</si>
  <si>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</si>
  <si>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</si>
  <si>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</si>
  <si>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</si>
  <si>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</si>
  <si>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</si>
  <si>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</si>
  <si>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</si>
  <si>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</si>
  <si>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</si>
  <si>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</si>
  <si>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</si>
  <si>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</si>
  <si>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</si>
  <si>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</si>
  <si>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</si>
  <si>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</si>
  <si>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</si>
  <si>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</si>
  <si>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</si>
  <si>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</si>
  <si>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</si>
  <si>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</si>
  <si>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</si>
  <si>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</si>
  <si>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</si>
  <si>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</si>
  <si>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南アルプス市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</si>
  <si>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</si>
  <si>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</si>
  <si>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</si>
  <si>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</si>
  <si>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</si>
  <si>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</si>
  <si>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</si>
  <si>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</si>
  <si>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</si>
  <si>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</si>
  <si>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</si>
  <si>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</si>
  <si>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</si>
  <si>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</si>
  <si>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</si>
  <si>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</si>
  <si>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</si>
  <si>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</si>
  <si>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</si>
  <si>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</si>
  <si>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</si>
  <si>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</si>
  <si>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</si>
  <si>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</si>
  <si>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</si>
  <si>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</si>
  <si>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</si>
  <si>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</si>
  <si>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</si>
  <si>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</si>
  <si>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</si>
  <si>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</si>
  <si>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</si>
  <si>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</si>
  <si>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</si>
  <si>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</si>
  <si>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</si>
  <si>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</si>
  <si>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</si>
  <si>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</si>
  <si>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</si>
  <si>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</si>
  <si>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</si>
  <si>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</si>
  <si>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</si>
  <si>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</si>
  <si>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</si>
  <si>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</si>
  <si>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</si>
  <si>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</si>
  <si>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</si>
  <si>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</si>
  <si>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</si>
  <si>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</si>
  <si>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</si>
  <si>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</si>
  <si>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</si>
  <si>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</si>
  <si>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</si>
  <si>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</si>
  <si>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</si>
  <si>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</si>
  <si>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</si>
  <si>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</si>
  <si>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</si>
  <si>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</si>
  <si>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</si>
  <si>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</si>
  <si>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</si>
  <si>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</si>
  <si>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</si>
  <si>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</si>
  <si>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</si>
  <si>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</si>
  <si>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</si>
  <si>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</si>
  <si>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</si>
  <si>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</si>
  <si>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</si>
  <si>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</si>
  <si>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</si>
  <si>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</si>
  <si>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</si>
  <si>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</si>
  <si>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</si>
  <si>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</si>
  <si>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</si>
  <si>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</si>
  <si>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</si>
  <si>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</si>
  <si>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</si>
  <si>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</si>
  <si>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</si>
  <si>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</si>
  <si>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</si>
  <si>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</si>
  <si>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</si>
  <si>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</si>
  <si>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</si>
  <si>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</si>
  <si>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</si>
  <si>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</si>
  <si>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</si>
  <si>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</si>
  <si>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</si>
  <si>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</si>
  <si>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</si>
  <si>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</si>
  <si>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山梨県南アルプス市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</si>
  <si>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</si>
  <si>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</si>
  <si>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</si>
  <si>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</si>
  <si>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</si>
  <si>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</si>
  <si>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</si>
  <si>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</si>
  <si>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</si>
  <si>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</si>
  <si>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</si>
  <si>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</si>
  <si>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</si>
  <si>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</si>
  <si>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</si>
  <si>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</si>
  <si>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</si>
  <si>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</si>
  <si>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</si>
  <si>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</si>
  <si>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</si>
  <si>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</si>
  <si>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</si>
  <si>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</si>
  <si>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</si>
  <si>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</si>
  <si>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</si>
  <si>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</si>
  <si>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</si>
  <si>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</si>
  <si>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</si>
  <si>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</si>
  <si>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</si>
  <si>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</si>
  <si>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</si>
  <si>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</si>
  <si>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</si>
  <si>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</si>
  <si>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</si>
  <si>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</si>
  <si>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</si>
  <si>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</si>
  <si>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</si>
  <si>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</si>
  <si>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</si>
  <si>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</si>
  <si>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</si>
  <si>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</si>
  <si>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</si>
  <si>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</si>
  <si>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</si>
  <si>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</si>
  <si>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</si>
  <si>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</si>
  <si>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</si>
  <si>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</si>
  <si>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</si>
  <si>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</si>
  <si>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</si>
  <si>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</si>
  <si>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</si>
  <si>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</si>
  <si>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</si>
  <si>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</si>
  <si>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</si>
  <si>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</si>
  <si>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</si>
  <si>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</si>
  <si>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</si>
  <si>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</si>
  <si>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</si>
  <si>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</si>
  <si>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</si>
  <si>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</si>
  <si>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</si>
  <si>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</si>
  <si>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</si>
  <si>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</si>
  <si>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</si>
  <si>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</si>
  <si>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</si>
  <si>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</si>
  <si>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</si>
  <si>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</si>
  <si>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</si>
  <si>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</si>
  <si>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</si>
  <si>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</si>
  <si>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</si>
  <si>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</si>
  <si>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</si>
  <si>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</si>
  <si>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</si>
  <si>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</si>
  <si>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</si>
  <si>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</si>
  <si>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</si>
  <si>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</si>
  <si>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</si>
  <si>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</si>
  <si>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</si>
  <si>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</si>
  <si>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</si>
  <si>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</si>
  <si>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</si>
  <si>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</si>
  <si>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</si>
  <si>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</si>
  <si>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</si>
  <si>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</si>
  <si>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</si>
  <si>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</si>
  <si>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</si>
  <si>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</si>
  <si>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</si>
  <si>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</si>
  <si>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</si>
  <si>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</si>
  <si>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</si>
  <si>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</si>
  <si>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</si>
  <si>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</si>
  <si>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</si>
  <si>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</si>
  <si>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</si>
  <si>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</si>
  <si>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</si>
  <si>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</si>
  <si>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</si>
  <si>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</si>
  <si>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</si>
  <si>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</si>
  <si>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</si>
  <si>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</si>
  <si>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</si>
  <si>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</si>
  <si>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</si>
  <si>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</si>
  <si>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</si>
  <si>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</si>
  <si>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</si>
  <si>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</si>
  <si>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</si>
  <si>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</si>
  <si>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</si>
  <si>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</si>
  <si>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</si>
  <si>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</si>
  <si>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</si>
  <si>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</si>
  <si>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山梨県南アルプス市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</si>
  <si>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</si>
  <si>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</si>
  <si>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</si>
  <si>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</si>
  <si>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</si>
  <si>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</si>
  <si>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</si>
  <si>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</si>
  <si>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</si>
  <si>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</si>
  <si>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</si>
  <si>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</si>
  <si>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</si>
  <si>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</si>
  <si>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</si>
  <si>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</si>
  <si>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</si>
  <si>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</si>
  <si>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</si>
  <si>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</si>
  <si>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</si>
  <si>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</si>
  <si>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</si>
  <si>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</si>
  <si>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</si>
  <si>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</si>
  <si>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</si>
  <si>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</si>
  <si>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</si>
  <si>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</si>
  <si>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</si>
  <si>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</si>
  <si>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</si>
  <si>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</si>
  <si>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</si>
  <si>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</si>
  <si>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居宅介護予防支援事業特別会計</t>
    <phoneticPr fontId="5"/>
  </si>
  <si>
    <t>水道事業会計</t>
    <phoneticPr fontId="5"/>
  </si>
  <si>
    <t>法適用企業</t>
    <phoneticPr fontId="5"/>
  </si>
  <si>
    <t>下水道事業会計</t>
    <phoneticPr fontId="5"/>
  </si>
  <si>
    <t>温泉給湯事業特別会計</t>
    <phoneticPr fontId="5"/>
  </si>
  <si>
    <t>法非適用企業</t>
    <phoneticPr fontId="5"/>
  </si>
  <si>
    <t>山梨県北岳山荘管理事業特別会計</t>
    <phoneticPr fontId="5"/>
  </si>
  <si>
    <t>土地取得造成事業特別会計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</si>
  <si>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</si>
  <si>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</si>
  <si>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</si>
  <si>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</si>
  <si>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</si>
  <si>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</si>
  <si>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</si>
  <si>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</si>
  <si>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</si>
  <si>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</si>
  <si>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</si>
  <si>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</si>
  <si>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</si>
  <si>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</si>
  <si>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</si>
  <si>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</si>
  <si>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</si>
  <si>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</si>
  <si>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</si>
  <si>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</si>
  <si>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</si>
  <si>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</si>
  <si>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</si>
  <si>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</si>
  <si>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</si>
  <si>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</si>
  <si>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</si>
  <si>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</si>
  <si>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</si>
  <si>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</si>
  <si>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</si>
  <si>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</si>
  <si>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</si>
  <si>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</si>
  <si>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</si>
  <si>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</si>
  <si>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</si>
  <si>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</si>
  <si>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</si>
  <si>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</si>
  <si>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</si>
  <si>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</si>
  <si>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</si>
  <si>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</si>
  <si>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</si>
  <si>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</si>
  <si>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</si>
  <si>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</si>
  <si>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</si>
  <si>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</si>
  <si>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</si>
  <si>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</si>
  <si>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</si>
  <si>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</si>
  <si>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</si>
  <si>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</si>
  <si>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</si>
  <si>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</si>
  <si>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</si>
  <si>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</si>
  <si>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</si>
  <si>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</si>
  <si>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</si>
  <si>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</si>
  <si>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</si>
  <si>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</si>
  <si>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</si>
  <si>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</si>
  <si>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</si>
  <si>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</si>
  <si>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</si>
  <si>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</si>
  <si>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</si>
  <si>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</si>
  <si>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</si>
  <si>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</si>
  <si>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</si>
  <si>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</si>
  <si>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</si>
  <si>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</si>
  <si>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</si>
  <si>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</si>
  <si>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</si>
  <si>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</si>
  <si>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</si>
  <si>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</si>
  <si>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</si>
  <si>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</si>
  <si>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</si>
  <si>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</si>
  <si>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</si>
  <si>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</si>
  <si>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</si>
  <si>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</si>
  <si>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</si>
  <si>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</si>
  <si>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</si>
  <si>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</si>
  <si>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</si>
  <si>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</si>
  <si>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</si>
  <si>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</si>
  <si>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</si>
  <si>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</si>
  <si>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</si>
  <si>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</si>
  <si>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</si>
  <si>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</si>
  <si>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</si>
  <si>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</si>
  <si>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</si>
  <si>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</si>
  <si>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</si>
  <si>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</si>
  <si>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</si>
  <si>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</si>
  <si>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</si>
  <si>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</si>
  <si>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</si>
  <si>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</si>
  <si>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</si>
  <si>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</si>
  <si>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</si>
  <si>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</si>
  <si>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</si>
  <si>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</si>
  <si>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</si>
  <si>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</si>
  <si>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</si>
  <si>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</si>
  <si>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</si>
  <si>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</si>
  <si>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</si>
  <si>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</si>
  <si>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</si>
  <si>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1.94</t>
  </si>
  <si>
    <t>▲ 0.15</t>
  </si>
  <si>
    <t>一般会計</t>
  </si>
  <si>
    <t>水道事業会計</t>
  </si>
  <si>
    <t>下水道事業会計</t>
  </si>
  <si>
    <t>介護保険特別会計</t>
  </si>
  <si>
    <t>国民健康保険特別会計</t>
  </si>
  <si>
    <t>山梨県北岳山荘管理事業特別会計</t>
  </si>
  <si>
    <t>後期高齢者医療特別会計</t>
  </si>
  <si>
    <t>居宅介護予防支援事業特別会計</t>
  </si>
  <si>
    <t>その他会計（赤字）</t>
  </si>
  <si>
    <t>その他会計（黒字）</t>
  </si>
  <si>
    <t>R02</t>
    <phoneticPr fontId="5"/>
  </si>
  <si>
    <t>R03</t>
    <phoneticPr fontId="5"/>
  </si>
  <si>
    <t>R04</t>
    <phoneticPr fontId="5"/>
  </si>
  <si>
    <t>R05</t>
    <phoneticPr fontId="5"/>
  </si>
  <si>
    <t>R06</t>
    <phoneticPr fontId="5"/>
  </si>
  <si>
    <t>三郡衛生組合（一般会計）</t>
    <rPh sb="0" eb="4">
      <t>サングンエイセイ</t>
    </rPh>
    <rPh sb="4" eb="6">
      <t>クミアイ</t>
    </rPh>
    <rPh sb="7" eb="11">
      <t>イッパンカイケイ</t>
    </rPh>
    <phoneticPr fontId="2"/>
  </si>
  <si>
    <t>三郡衛生組合（し尿処理事業特別会計）</t>
    <rPh sb="0" eb="4">
      <t>サングンエイセイ</t>
    </rPh>
    <rPh sb="4" eb="6">
      <t>クミアイ</t>
    </rPh>
    <rPh sb="8" eb="9">
      <t>ニョウ</t>
    </rPh>
    <rPh sb="9" eb="11">
      <t>ショリ</t>
    </rPh>
    <rPh sb="11" eb="13">
      <t>ジギョウ</t>
    </rPh>
    <rPh sb="13" eb="15">
      <t>トクベツ</t>
    </rPh>
    <rPh sb="15" eb="17">
      <t>カイケイ</t>
    </rPh>
    <phoneticPr fontId="2"/>
  </si>
  <si>
    <t>三郡衛生組合（火葬事業特別会計）</t>
    <rPh sb="0" eb="2">
      <t>サングン</t>
    </rPh>
    <rPh sb="2" eb="4">
      <t>エイセイ</t>
    </rPh>
    <rPh sb="4" eb="6">
      <t>クミアイ</t>
    </rPh>
    <rPh sb="7" eb="9">
      <t>カソウ</t>
    </rPh>
    <rPh sb="9" eb="11">
      <t>ジギョウ</t>
    </rPh>
    <rPh sb="11" eb="13">
      <t>トクベツ</t>
    </rPh>
    <rPh sb="13" eb="15">
      <t>カイケイ</t>
    </rPh>
    <phoneticPr fontId="2"/>
  </si>
  <si>
    <t>中巨摩地区広域事務組合（一般会計）</t>
    <rPh sb="0" eb="3">
      <t>ナカキョマ</t>
    </rPh>
    <rPh sb="3" eb="5">
      <t>チク</t>
    </rPh>
    <rPh sb="5" eb="7">
      <t>コウイキ</t>
    </rPh>
    <rPh sb="7" eb="11">
      <t>ジムクミアイ</t>
    </rPh>
    <rPh sb="12" eb="14">
      <t>イッパン</t>
    </rPh>
    <rPh sb="14" eb="16">
      <t>カイケイ</t>
    </rPh>
    <phoneticPr fontId="2"/>
  </si>
  <si>
    <t>中巨摩地区広域事務組合（ごみ処理事業特別会計）</t>
    <rPh sb="0" eb="3">
      <t>ナカキョマ</t>
    </rPh>
    <rPh sb="3" eb="5">
      <t>チク</t>
    </rPh>
    <rPh sb="5" eb="7">
      <t>コウイキ</t>
    </rPh>
    <rPh sb="7" eb="11">
      <t>ジムクミアイ</t>
    </rPh>
    <rPh sb="14" eb="16">
      <t>ショリ</t>
    </rPh>
    <rPh sb="16" eb="18">
      <t>ジギョウ</t>
    </rPh>
    <rPh sb="18" eb="20">
      <t>トクベツ</t>
    </rPh>
    <rPh sb="20" eb="22">
      <t>カイケイ</t>
    </rPh>
    <phoneticPr fontId="2"/>
  </si>
  <si>
    <t>中巨摩地区広域事務組合（地区公園事業特別会計）</t>
    <rPh sb="12" eb="14">
      <t>チク</t>
    </rPh>
    <rPh sb="14" eb="16">
      <t>コウエン</t>
    </rPh>
    <rPh sb="16" eb="18">
      <t>ジギョウ</t>
    </rPh>
    <rPh sb="18" eb="20">
      <t>トクベツ</t>
    </rPh>
    <phoneticPr fontId="2"/>
  </si>
  <si>
    <t>中巨摩地区広域事務組合（老人福祉事業会計）</t>
    <rPh sb="12" eb="14">
      <t>ロウジン</t>
    </rPh>
    <rPh sb="14" eb="16">
      <t>フクシ</t>
    </rPh>
    <rPh sb="16" eb="18">
      <t>ジギョウ</t>
    </rPh>
    <rPh sb="18" eb="20">
      <t>カイケイ</t>
    </rPh>
    <phoneticPr fontId="2"/>
  </si>
  <si>
    <t>中巨摩地区広域事務組合（勤労青年センター事業特別会計）</t>
    <rPh sb="12" eb="14">
      <t>キンロウ</t>
    </rPh>
    <rPh sb="14" eb="16">
      <t>セイネン</t>
    </rPh>
    <rPh sb="20" eb="22">
      <t>ジギョウ</t>
    </rPh>
    <rPh sb="22" eb="24">
      <t>トクベツ</t>
    </rPh>
    <rPh sb="24" eb="26">
      <t>カイケイ</t>
    </rPh>
    <phoneticPr fontId="2"/>
  </si>
  <si>
    <t>中巨摩地区広域事務組合（し尿処理事業特別会計）</t>
    <rPh sb="13" eb="14">
      <t>ニョウ</t>
    </rPh>
    <rPh sb="14" eb="18">
      <t>ショリジギョウ</t>
    </rPh>
    <rPh sb="18" eb="20">
      <t>トクベツ</t>
    </rPh>
    <phoneticPr fontId="2"/>
  </si>
  <si>
    <t>山梨県市町村事務組合（一般会計）</t>
    <rPh sb="0" eb="3">
      <t>ヤマナシケン</t>
    </rPh>
    <rPh sb="3" eb="6">
      <t>シチョウソン</t>
    </rPh>
    <rPh sb="6" eb="8">
      <t>ジム</t>
    </rPh>
    <rPh sb="8" eb="10">
      <t>クミアイ</t>
    </rPh>
    <rPh sb="11" eb="15">
      <t>イッパンカイケイ</t>
    </rPh>
    <phoneticPr fontId="2"/>
  </si>
  <si>
    <t>山梨県市町村事務組合（電子化事業及び会館管理・研修事業特別会計）</t>
    <rPh sb="0" eb="3">
      <t>ヤマナシケン</t>
    </rPh>
    <rPh sb="3" eb="6">
      <t>シチョウソン</t>
    </rPh>
    <rPh sb="6" eb="8">
      <t>ジム</t>
    </rPh>
    <rPh sb="8" eb="10">
      <t>クミアイ</t>
    </rPh>
    <rPh sb="11" eb="13">
      <t>デンシ</t>
    </rPh>
    <rPh sb="13" eb="14">
      <t>カ</t>
    </rPh>
    <rPh sb="14" eb="16">
      <t>ジギョウ</t>
    </rPh>
    <rPh sb="16" eb="17">
      <t>オヨ</t>
    </rPh>
    <rPh sb="18" eb="20">
      <t>カイカン</t>
    </rPh>
    <rPh sb="20" eb="22">
      <t>カンリ</t>
    </rPh>
    <rPh sb="23" eb="25">
      <t>ケンシュウ</t>
    </rPh>
    <rPh sb="25" eb="27">
      <t>ジギョウ</t>
    </rPh>
    <rPh sb="27" eb="29">
      <t>トクベツ</t>
    </rPh>
    <rPh sb="29" eb="31">
      <t>カイケイ</t>
    </rPh>
    <phoneticPr fontId="2"/>
  </si>
  <si>
    <t>山梨県市町村事務組合（一般廃棄物最終処分場事業特別会計）</t>
    <rPh sb="0" eb="3">
      <t>ヤマナシケン</t>
    </rPh>
    <rPh sb="3" eb="6">
      <t>シチョウソン</t>
    </rPh>
    <rPh sb="6" eb="8">
      <t>ジム</t>
    </rPh>
    <rPh sb="8" eb="10">
      <t>クミアイ</t>
    </rPh>
    <rPh sb="11" eb="13">
      <t>イッパン</t>
    </rPh>
    <rPh sb="13" eb="16">
      <t>ハイキブツ</t>
    </rPh>
    <rPh sb="16" eb="18">
      <t>サイシュウ</t>
    </rPh>
    <rPh sb="18" eb="21">
      <t>ショブンジョウ</t>
    </rPh>
    <rPh sb="21" eb="23">
      <t>ジギョウ</t>
    </rPh>
    <rPh sb="23" eb="25">
      <t>トクベツ</t>
    </rPh>
    <rPh sb="25" eb="27">
      <t>カイケイ</t>
    </rPh>
    <phoneticPr fontId="2"/>
  </si>
  <si>
    <t>山梨県市町村事務組合（入札参加資格審査事業費特別会計）</t>
    <rPh sb="0" eb="3">
      <t>ヤマナシケン</t>
    </rPh>
    <rPh sb="3" eb="6">
      <t>シチョウソン</t>
    </rPh>
    <rPh sb="6" eb="8">
      <t>ジム</t>
    </rPh>
    <rPh sb="8" eb="10">
      <t>クミアイ</t>
    </rPh>
    <rPh sb="11" eb="15">
      <t>ニュウサツサンカ</t>
    </rPh>
    <rPh sb="15" eb="17">
      <t>シカク</t>
    </rPh>
    <rPh sb="17" eb="19">
      <t>シンサ</t>
    </rPh>
    <rPh sb="19" eb="22">
      <t>ジギョウヒ</t>
    </rPh>
    <rPh sb="22" eb="24">
      <t>トクベツ</t>
    </rPh>
    <rPh sb="24" eb="26">
      <t>カイケイ</t>
    </rPh>
    <phoneticPr fontId="2"/>
  </si>
  <si>
    <t>山梨県市町村事務組合（交通災害共済事業特別会計）</t>
    <rPh sb="0" eb="3">
      <t>ヤマナシケン</t>
    </rPh>
    <rPh sb="3" eb="6">
      <t>シチョウソン</t>
    </rPh>
    <rPh sb="6" eb="8">
      <t>ジム</t>
    </rPh>
    <rPh sb="8" eb="10">
      <t>クミアイ</t>
    </rPh>
    <rPh sb="11" eb="13">
      <t>コウツウ</t>
    </rPh>
    <rPh sb="13" eb="15">
      <t>サイガイ</t>
    </rPh>
    <rPh sb="15" eb="17">
      <t>キョウサイ</t>
    </rPh>
    <rPh sb="17" eb="19">
      <t>ジギョウ</t>
    </rPh>
    <rPh sb="19" eb="21">
      <t>トクベツ</t>
    </rPh>
    <rPh sb="21" eb="23">
      <t>カイケイ</t>
    </rPh>
    <phoneticPr fontId="2"/>
  </si>
  <si>
    <t>山梨県後期高齢者医療広域連合（一般会計）</t>
    <rPh sb="0" eb="3">
      <t>ヤマナシケン</t>
    </rPh>
    <rPh sb="3" eb="5">
      <t>コウキ</t>
    </rPh>
    <rPh sb="5" eb="8">
      <t>コウレイシャ</t>
    </rPh>
    <rPh sb="8" eb="10">
      <t>イリョウ</t>
    </rPh>
    <rPh sb="10" eb="12">
      <t>コウイキ</t>
    </rPh>
    <rPh sb="12" eb="14">
      <t>レンゴウ</t>
    </rPh>
    <rPh sb="15" eb="19">
      <t>イッパンカイケイ</t>
    </rPh>
    <phoneticPr fontId="2"/>
  </si>
  <si>
    <t>山梨県後期高齢者医療広域連合（後期高齢者医療特別会計）</t>
    <rPh sb="0" eb="3">
      <t>ヤマナシケン</t>
    </rPh>
    <rPh sb="3" eb="5">
      <t>コウキ</t>
    </rPh>
    <rPh sb="5" eb="8">
      <t>コウレイシャ</t>
    </rPh>
    <rPh sb="8" eb="10">
      <t>イリョウ</t>
    </rPh>
    <rPh sb="10" eb="12">
      <t>コウイキ</t>
    </rPh>
    <rPh sb="12" eb="14">
      <t>レンゴウ</t>
    </rPh>
    <rPh sb="15" eb="20">
      <t>コウキコウレイシャ</t>
    </rPh>
    <rPh sb="20" eb="22">
      <t>イリョウ</t>
    </rPh>
    <rPh sb="22" eb="24">
      <t>トクベツ</t>
    </rPh>
    <rPh sb="24" eb="26">
      <t>カイケイ</t>
    </rPh>
    <phoneticPr fontId="2"/>
  </si>
  <si>
    <t>御勅使川入旧三十六ヶ村入会山恩賜県有財産保護組合</t>
    <rPh sb="0" eb="3">
      <t>オンチョクシ</t>
    </rPh>
    <rPh sb="3" eb="4">
      <t>カワ</t>
    </rPh>
    <rPh sb="4" eb="5">
      <t>イ</t>
    </rPh>
    <rPh sb="5" eb="6">
      <t>キュウ</t>
    </rPh>
    <rPh sb="6" eb="9">
      <t>サンジュウロク</t>
    </rPh>
    <rPh sb="10" eb="11">
      <t>ソン</t>
    </rPh>
    <rPh sb="11" eb="13">
      <t>ニュウカイ</t>
    </rPh>
    <rPh sb="13" eb="14">
      <t>ヤマ</t>
    </rPh>
    <rPh sb="14" eb="16">
      <t>オンシ</t>
    </rPh>
    <rPh sb="16" eb="18">
      <t>ケンユウ</t>
    </rPh>
    <rPh sb="18" eb="20">
      <t>ザイサン</t>
    </rPh>
    <rPh sb="20" eb="24">
      <t>ホゴクミアイ</t>
    </rPh>
    <phoneticPr fontId="2"/>
  </si>
  <si>
    <t>山梨県西部広域環境組合</t>
    <rPh sb="0" eb="3">
      <t>ヤマナシケン</t>
    </rPh>
    <rPh sb="3" eb="5">
      <t>セイブ</t>
    </rPh>
    <rPh sb="5" eb="7">
      <t>コウイキ</t>
    </rPh>
    <rPh sb="7" eb="9">
      <t>カンキョウ</t>
    </rPh>
    <rPh sb="9" eb="11">
      <t>クミアイ</t>
    </rPh>
    <phoneticPr fontId="2"/>
  </si>
  <si>
    <t>-</t>
    <phoneticPr fontId="2"/>
  </si>
  <si>
    <t>-</t>
    <phoneticPr fontId="2"/>
  </si>
  <si>
    <t>白根ケーブルネットワーク株式会社</t>
    <rPh sb="0" eb="2">
      <t>シラネ</t>
    </rPh>
    <rPh sb="12" eb="14">
      <t>カブシキ</t>
    </rPh>
    <rPh sb="14" eb="16">
      <t>ガイシャ</t>
    </rPh>
    <phoneticPr fontId="2"/>
  </si>
  <si>
    <t>一般財団法人桃源文化振興協会</t>
    <rPh sb="0" eb="2">
      <t>イッパン</t>
    </rPh>
    <rPh sb="2" eb="4">
      <t>ザイダン</t>
    </rPh>
    <rPh sb="4" eb="6">
      <t>ホウジン</t>
    </rPh>
    <rPh sb="6" eb="8">
      <t>トウゲン</t>
    </rPh>
    <rPh sb="7" eb="8">
      <t>コウホウジン</t>
    </rPh>
    <rPh sb="10" eb="12">
      <t>シンコウ</t>
    </rPh>
    <rPh sb="12" eb="14">
      <t>キョウカイ</t>
    </rPh>
    <phoneticPr fontId="2"/>
  </si>
  <si>
    <t>公益財団法人南アルプス市スポーツ協会</t>
    <rPh sb="0" eb="2">
      <t>コウエキ</t>
    </rPh>
    <rPh sb="2" eb="4">
      <t>ザイダン</t>
    </rPh>
    <rPh sb="4" eb="6">
      <t>ホウジン</t>
    </rPh>
    <rPh sb="6" eb="7">
      <t>ミナミ</t>
    </rPh>
    <rPh sb="11" eb="12">
      <t>シ</t>
    </rPh>
    <rPh sb="16" eb="18">
      <t>キョウカイ</t>
    </rPh>
    <phoneticPr fontId="2"/>
  </si>
  <si>
    <t>南アルプス市公共施設整備等事業基金</t>
  </si>
  <si>
    <t>南アルプス市地域振興基金</t>
  </si>
  <si>
    <t>南アルプス市ふるさと応援基金</t>
  </si>
  <si>
    <t>南アルプス市地域福祉基金</t>
  </si>
  <si>
    <t>南アルプス市過疎地域持続的発展基金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</si>
</sst>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71871</c:v>
                </c:pt>
                <c:pt idx="2">
                  <c:v>71807</c:v>
                </c:pt>
                <c:pt idx="3">
                  <c:v>80821</c:v>
                </c:pt>
                <c:pt idx="4">
                  <c:v>79840</c:v>
                </c:pt>
              </c:numCache>
            </c:numRef>
          </c:val>
          <c:smooth val="0"/>
          <c:extLst>
            <c:ext xmlns:c16="http://schemas.microsoft.com/office/drawing/2014/chart" uri="{C3380CC4-5D6E-409C-BE32-E72D297353CC}">
              <c16:uniqueId val="{00000000-A33E-41CF-BDAF-2B299E547BF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36528</c:v>
                </c:pt>
                <c:pt idx="1">
                  <c:v>29456</c:v>
                </c:pt>
                <c:pt idx="2">
                  <c:v>40487</c:v>
                </c:pt>
                <c:pt idx="3">
                  <c:v>73645</c:v>
                </c:pt>
                <c:pt idx="4">
                  <c:v>57269</c:v>
                </c:pt>
              </c:numCache>
            </c:numRef>
          </c:val>
          <c:smooth val="0"/>
          <c:extLst>
            <c:ext xmlns:c16="http://schemas.microsoft.com/office/drawing/2014/chart" uri="{C3380CC4-5D6E-409C-BE32-E72D297353CC}">
              <c16:uniqueId val="{00000001-A33E-41CF-BDAF-2B299E547BF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10.78</c:v>
                </c:pt>
                <c:pt idx="1">
                  <c:v>11.43</c:v>
                </c:pt>
                <c:pt idx="2">
                  <c:v>9.74</c:v>
                </c:pt>
                <c:pt idx="3">
                  <c:v>8.9600000000000009</c:v>
                </c:pt>
                <c:pt idx="4">
                  <c:v>10.69</c:v>
                </c:pt>
              </c:numCache>
            </c:numRef>
          </c:val>
          <c:extLst>
            <c:ext xmlns:c16="http://schemas.microsoft.com/office/drawing/2014/chart" uri="{C3380CC4-5D6E-409C-BE32-E72D297353CC}">
              <c16:uniqueId val="{00000000-BF4A-43DB-8C99-9A3FCC6FAF2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19.97</c:v>
                </c:pt>
                <c:pt idx="1">
                  <c:v>20.25</c:v>
                </c:pt>
                <c:pt idx="2">
                  <c:v>20.78</c:v>
                </c:pt>
                <c:pt idx="3">
                  <c:v>20.94</c:v>
                </c:pt>
                <c:pt idx="4">
                  <c:v>20.74</c:v>
                </c:pt>
              </c:numCache>
            </c:numRef>
          </c:val>
          <c:extLst>
            <c:ext xmlns:c16="http://schemas.microsoft.com/office/drawing/2014/chart" uri="{C3380CC4-5D6E-409C-BE32-E72D297353CC}">
              <c16:uniqueId val="{00000001-BF4A-43DB-8C99-9A3FCC6FAF2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6.02</c:v>
                </c:pt>
                <c:pt idx="1">
                  <c:v>4.54</c:v>
                </c:pt>
                <c:pt idx="2">
                  <c:v>-1.94</c:v>
                </c:pt>
                <c:pt idx="3">
                  <c:v>-0.15</c:v>
                </c:pt>
                <c:pt idx="4">
                  <c:v>1.87</c:v>
                </c:pt>
              </c:numCache>
            </c:numRef>
          </c:val>
          <c:smooth val="0"/>
          <c:extLst>
            <c:ext xmlns:c16="http://schemas.microsoft.com/office/drawing/2014/chart" uri="{C3380CC4-5D6E-409C-BE32-E72D297353CC}">
              <c16:uniqueId val="{00000002-BF4A-43DB-8C99-9A3FCC6FAF2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0.16</c:v>
                </c:pt>
                <c:pt idx="2">
                  <c:v>#N/A</c:v>
                </c:pt>
                <c:pt idx="3">
                  <c:v>0.16</c:v>
                </c:pt>
                <c:pt idx="4">
                  <c:v>#N/A</c:v>
                </c:pt>
                <c:pt idx="5">
                  <c:v>0.16</c:v>
                </c:pt>
                <c:pt idx="6">
                  <c:v>#N/A</c:v>
                </c:pt>
                <c:pt idx="7">
                  <c:v>0</c:v>
                </c:pt>
                <c:pt idx="8">
                  <c:v>#N/A</c:v>
                </c:pt>
                <c:pt idx="9">
                  <c:v>0</c:v>
                </c:pt>
              </c:numCache>
            </c:numRef>
          </c:val>
          <c:extLst>
            <c:ext xmlns:c16="http://schemas.microsoft.com/office/drawing/2014/chart" uri="{C3380CC4-5D6E-409C-BE32-E72D297353CC}">
              <c16:uniqueId val="{00000000-2D61-4C21-BF8A-80AE9F126DC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D61-4C21-BF8A-80AE9F126DC6}"/>
            </c:ext>
          </c:extLst>
        </c:ser>
        <c:ser>
          <c:idx val="2"/>
          <c:order val="2"/>
          <c:tx>
            <c:strRef>
              <c:f>データシート!$A$29</c:f>
              <c:strCache>
                <c:ptCount val="1"/>
                <c:pt idx="0">
                  <c:v>居宅介護予防支援事業特別会計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2-2D61-4C21-BF8A-80AE9F126DC6}"/>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2D61-4C21-BF8A-80AE9F126DC6}"/>
            </c:ext>
          </c:extLst>
        </c:ser>
        <c:ser>
          <c:idx val="4"/>
          <c:order val="4"/>
          <c:tx>
            <c:strRef>
              <c:f>データシート!$A$31</c:f>
              <c:strCache>
                <c:ptCount val="1"/>
                <c:pt idx="0">
                  <c:v>山梨県北岳山荘管理事業特別会計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c:v>
                </c:pt>
                <c:pt idx="8">
                  <c:v>#N/A</c:v>
                </c:pt>
                <c:pt idx="9">
                  <c:v>0.03</c:v>
                </c:pt>
              </c:numCache>
            </c:numRef>
          </c:val>
          <c:extLst>
            <c:ext xmlns:c16="http://schemas.microsoft.com/office/drawing/2014/chart" uri="{C3380CC4-5D6E-409C-BE32-E72D297353CC}">
              <c16:uniqueId val="{00000004-2D61-4C21-BF8A-80AE9F126DC6}"/>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1.26</c:v>
                </c:pt>
                <c:pt idx="2">
                  <c:v>#N/A</c:v>
                </c:pt>
                <c:pt idx="3">
                  <c:v>1.22</c:v>
                </c:pt>
                <c:pt idx="4">
                  <c:v>#N/A</c:v>
                </c:pt>
                <c:pt idx="5">
                  <c:v>0.61</c:v>
                </c:pt>
                <c:pt idx="6">
                  <c:v>#N/A</c:v>
                </c:pt>
                <c:pt idx="7">
                  <c:v>0.5</c:v>
                </c:pt>
                <c:pt idx="8">
                  <c:v>#N/A</c:v>
                </c:pt>
                <c:pt idx="9">
                  <c:v>0.28999999999999998</c:v>
                </c:pt>
              </c:numCache>
            </c:numRef>
          </c:val>
          <c:extLst>
            <c:ext xmlns:c16="http://schemas.microsoft.com/office/drawing/2014/chart" uri="{C3380CC4-5D6E-409C-BE32-E72D297353CC}">
              <c16:uniqueId val="{00000005-2D61-4C21-BF8A-80AE9F126DC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1.43</c:v>
                </c:pt>
                <c:pt idx="2">
                  <c:v>#N/A</c:v>
                </c:pt>
                <c:pt idx="3">
                  <c:v>1.68</c:v>
                </c:pt>
                <c:pt idx="4">
                  <c:v>#N/A</c:v>
                </c:pt>
                <c:pt idx="5">
                  <c:v>1.69</c:v>
                </c:pt>
                <c:pt idx="6">
                  <c:v>#N/A</c:v>
                </c:pt>
                <c:pt idx="7">
                  <c:v>1.65</c:v>
                </c:pt>
                <c:pt idx="8">
                  <c:v>#N/A</c:v>
                </c:pt>
                <c:pt idx="9">
                  <c:v>0.57999999999999996</c:v>
                </c:pt>
              </c:numCache>
            </c:numRef>
          </c:val>
          <c:extLst>
            <c:ext xmlns:c16="http://schemas.microsoft.com/office/drawing/2014/chart" uri="{C3380CC4-5D6E-409C-BE32-E72D297353CC}">
              <c16:uniqueId val="{00000006-2D61-4C21-BF8A-80AE9F126DC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0.89</c:v>
                </c:pt>
                <c:pt idx="2">
                  <c:v>#N/A</c:v>
                </c:pt>
                <c:pt idx="3">
                  <c:v>0.73</c:v>
                </c:pt>
                <c:pt idx="4">
                  <c:v>#N/A</c:v>
                </c:pt>
                <c:pt idx="5">
                  <c:v>1.62</c:v>
                </c:pt>
                <c:pt idx="6">
                  <c:v>#N/A</c:v>
                </c:pt>
                <c:pt idx="7">
                  <c:v>2.17</c:v>
                </c:pt>
                <c:pt idx="8">
                  <c:v>#N/A</c:v>
                </c:pt>
                <c:pt idx="9">
                  <c:v>2.85</c:v>
                </c:pt>
              </c:numCache>
            </c:numRef>
          </c:val>
          <c:extLst>
            <c:ext xmlns:c16="http://schemas.microsoft.com/office/drawing/2014/chart" uri="{C3380CC4-5D6E-409C-BE32-E72D297353CC}">
              <c16:uniqueId val="{00000007-2D61-4C21-BF8A-80AE9F126DC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9.44</c:v>
                </c:pt>
                <c:pt idx="2">
                  <c:v>#N/A</c:v>
                </c:pt>
                <c:pt idx="3">
                  <c:v>9.19</c:v>
                </c:pt>
                <c:pt idx="4">
                  <c:v>#N/A</c:v>
                </c:pt>
                <c:pt idx="5">
                  <c:v>9.23</c:v>
                </c:pt>
                <c:pt idx="6">
                  <c:v>#N/A</c:v>
                </c:pt>
                <c:pt idx="7">
                  <c:v>9.2899999999999991</c:v>
                </c:pt>
                <c:pt idx="8">
                  <c:v>#N/A</c:v>
                </c:pt>
                <c:pt idx="9">
                  <c:v>8.73</c:v>
                </c:pt>
              </c:numCache>
            </c:numRef>
          </c:val>
          <c:extLst>
            <c:ext xmlns:c16="http://schemas.microsoft.com/office/drawing/2014/chart" uri="{C3380CC4-5D6E-409C-BE32-E72D297353CC}">
              <c16:uniqueId val="{00000008-2D61-4C21-BF8A-80AE9F126DC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10.78</c:v>
                </c:pt>
                <c:pt idx="2">
                  <c:v>#N/A</c:v>
                </c:pt>
                <c:pt idx="3">
                  <c:v>11.42</c:v>
                </c:pt>
                <c:pt idx="4">
                  <c:v>#N/A</c:v>
                </c:pt>
                <c:pt idx="5">
                  <c:v>9.73</c:v>
                </c:pt>
                <c:pt idx="6">
                  <c:v>#N/A</c:v>
                </c:pt>
                <c:pt idx="7">
                  <c:v>8.9499999999999993</c:v>
                </c:pt>
                <c:pt idx="8">
                  <c:v>#N/A</c:v>
                </c:pt>
                <c:pt idx="9">
                  <c:v>10.69</c:v>
                </c:pt>
              </c:numCache>
            </c:numRef>
          </c:val>
          <c:extLst>
            <c:ext xmlns:c16="http://schemas.microsoft.com/office/drawing/2014/chart" uri="{C3380CC4-5D6E-409C-BE32-E72D297353CC}">
              <c16:uniqueId val="{00000009-2D61-4C21-BF8A-80AE9F126DC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4364</c:v>
                </c:pt>
                <c:pt idx="5">
                  <c:v>4116</c:v>
                </c:pt>
                <c:pt idx="8">
                  <c:v>3928</c:v>
                </c:pt>
                <c:pt idx="11">
                  <c:v>3732</c:v>
                </c:pt>
                <c:pt idx="14">
                  <c:v>3511</c:v>
                </c:pt>
              </c:numCache>
            </c:numRef>
          </c:val>
          <c:extLst>
            <c:ext xmlns:c16="http://schemas.microsoft.com/office/drawing/2014/chart" uri="{C3380CC4-5D6E-409C-BE32-E72D297353CC}">
              <c16:uniqueId val="{00000000-B17A-4889-905F-3B3FC4B6374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17A-4889-905F-3B3FC4B6374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B17A-4889-905F-3B3FC4B6374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101</c:v>
                </c:pt>
                <c:pt idx="3">
                  <c:v>106</c:v>
                </c:pt>
                <c:pt idx="6">
                  <c:v>105</c:v>
                </c:pt>
                <c:pt idx="9">
                  <c:v>104</c:v>
                </c:pt>
                <c:pt idx="12">
                  <c:v>103</c:v>
                </c:pt>
              </c:numCache>
            </c:numRef>
          </c:val>
          <c:extLst>
            <c:ext xmlns:c16="http://schemas.microsoft.com/office/drawing/2014/chart" uri="{C3380CC4-5D6E-409C-BE32-E72D297353CC}">
              <c16:uniqueId val="{00000003-B17A-4889-905F-3B3FC4B6374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1060</c:v>
                </c:pt>
                <c:pt idx="3">
                  <c:v>1075</c:v>
                </c:pt>
                <c:pt idx="6">
                  <c:v>953</c:v>
                </c:pt>
                <c:pt idx="9">
                  <c:v>969</c:v>
                </c:pt>
                <c:pt idx="12">
                  <c:v>938</c:v>
                </c:pt>
              </c:numCache>
            </c:numRef>
          </c:val>
          <c:extLst>
            <c:ext xmlns:c16="http://schemas.microsoft.com/office/drawing/2014/chart" uri="{C3380CC4-5D6E-409C-BE32-E72D297353CC}">
              <c16:uniqueId val="{00000004-B17A-4889-905F-3B3FC4B6374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7A-4889-905F-3B3FC4B6374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17A-4889-905F-3B3FC4B6374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3664</c:v>
                </c:pt>
                <c:pt idx="3">
                  <c:v>3637</c:v>
                </c:pt>
                <c:pt idx="6">
                  <c:v>3594</c:v>
                </c:pt>
                <c:pt idx="9">
                  <c:v>3562</c:v>
                </c:pt>
                <c:pt idx="12">
                  <c:v>3374</c:v>
                </c:pt>
              </c:numCache>
            </c:numRef>
          </c:val>
          <c:extLst>
            <c:ext xmlns:c16="http://schemas.microsoft.com/office/drawing/2014/chart" uri="{C3380CC4-5D6E-409C-BE32-E72D297353CC}">
              <c16:uniqueId val="{00000007-B17A-4889-905F-3B3FC4B6374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462</c:v>
                </c:pt>
                <c:pt idx="2">
                  <c:v>#N/A</c:v>
                </c:pt>
                <c:pt idx="3">
                  <c:v>#N/A</c:v>
                </c:pt>
                <c:pt idx="4">
                  <c:v>702</c:v>
                </c:pt>
                <c:pt idx="5">
                  <c:v>#N/A</c:v>
                </c:pt>
                <c:pt idx="6">
                  <c:v>#N/A</c:v>
                </c:pt>
                <c:pt idx="7">
                  <c:v>724</c:v>
                </c:pt>
                <c:pt idx="8">
                  <c:v>#N/A</c:v>
                </c:pt>
                <c:pt idx="9">
                  <c:v>#N/A</c:v>
                </c:pt>
                <c:pt idx="10">
                  <c:v>903</c:v>
                </c:pt>
                <c:pt idx="11">
                  <c:v>#N/A</c:v>
                </c:pt>
                <c:pt idx="12">
                  <c:v>#N/A</c:v>
                </c:pt>
                <c:pt idx="13">
                  <c:v>904</c:v>
                </c:pt>
                <c:pt idx="14">
                  <c:v>#N/A</c:v>
                </c:pt>
              </c:numCache>
            </c:numRef>
          </c:val>
          <c:smooth val="0"/>
          <c:extLst>
            <c:ext xmlns:c16="http://schemas.microsoft.com/office/drawing/2014/chart" uri="{C3380CC4-5D6E-409C-BE32-E72D297353CC}">
              <c16:uniqueId val="{00000008-B17A-4889-905F-3B3FC4B6374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34755</c:v>
                </c:pt>
                <c:pt idx="5">
                  <c:v>32859</c:v>
                </c:pt>
                <c:pt idx="8">
                  <c:v>30679</c:v>
                </c:pt>
                <c:pt idx="11">
                  <c:v>27944</c:v>
                </c:pt>
                <c:pt idx="14">
                  <c:v>25349</c:v>
                </c:pt>
              </c:numCache>
            </c:numRef>
          </c:val>
          <c:extLst>
            <c:ext xmlns:c16="http://schemas.microsoft.com/office/drawing/2014/chart" uri="{C3380CC4-5D6E-409C-BE32-E72D297353CC}">
              <c16:uniqueId val="{00000000-987B-4C66-8013-913D9195C6E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c:v>
                </c:pt>
                <c:pt idx="5">
                  <c:v>98</c:v>
                </c:pt>
                <c:pt idx="8">
                  <c:v>112</c:v>
                </c:pt>
                <c:pt idx="11">
                  <c:v>189</c:v>
                </c:pt>
                <c:pt idx="14">
                  <c:v>242</c:v>
                </c:pt>
              </c:numCache>
            </c:numRef>
          </c:val>
          <c:extLst>
            <c:ext xmlns:c16="http://schemas.microsoft.com/office/drawing/2014/chart" uri="{C3380CC4-5D6E-409C-BE32-E72D297353CC}">
              <c16:uniqueId val="{00000001-987B-4C66-8013-913D9195C6E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16016</c:v>
                </c:pt>
                <c:pt idx="5">
                  <c:v>17433</c:v>
                </c:pt>
                <c:pt idx="8">
                  <c:v>18274</c:v>
                </c:pt>
                <c:pt idx="11">
                  <c:v>18993</c:v>
                </c:pt>
                <c:pt idx="14">
                  <c:v>19445</c:v>
                </c:pt>
              </c:numCache>
            </c:numRef>
          </c:val>
          <c:extLst>
            <c:ext xmlns:c16="http://schemas.microsoft.com/office/drawing/2014/chart" uri="{C3380CC4-5D6E-409C-BE32-E72D297353CC}">
              <c16:uniqueId val="{00000002-987B-4C66-8013-913D9195C6E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87B-4C66-8013-913D9195C6E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87B-4C66-8013-913D9195C6E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87B-4C66-8013-913D9195C6E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4796</c:v>
                </c:pt>
                <c:pt idx="3">
                  <c:v>4822</c:v>
                </c:pt>
                <c:pt idx="6">
                  <c:v>4825</c:v>
                </c:pt>
                <c:pt idx="9">
                  <c:v>4880</c:v>
                </c:pt>
                <c:pt idx="12">
                  <c:v>4894</c:v>
                </c:pt>
              </c:numCache>
            </c:numRef>
          </c:val>
          <c:extLst>
            <c:ext xmlns:c16="http://schemas.microsoft.com/office/drawing/2014/chart" uri="{C3380CC4-5D6E-409C-BE32-E72D297353CC}">
              <c16:uniqueId val="{00000006-987B-4C66-8013-913D9195C6E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1023</c:v>
                </c:pt>
                <c:pt idx="3">
                  <c:v>1023</c:v>
                </c:pt>
                <c:pt idx="6">
                  <c:v>911</c:v>
                </c:pt>
                <c:pt idx="9">
                  <c:v>856</c:v>
                </c:pt>
                <c:pt idx="12">
                  <c:v>760</c:v>
                </c:pt>
              </c:numCache>
            </c:numRef>
          </c:val>
          <c:extLst>
            <c:ext xmlns:c16="http://schemas.microsoft.com/office/drawing/2014/chart" uri="{C3380CC4-5D6E-409C-BE32-E72D297353CC}">
              <c16:uniqueId val="{00000007-987B-4C66-8013-913D9195C6E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12701</c:v>
                </c:pt>
                <c:pt idx="3">
                  <c:v>12879</c:v>
                </c:pt>
                <c:pt idx="6">
                  <c:v>12628</c:v>
                </c:pt>
                <c:pt idx="9">
                  <c:v>12709</c:v>
                </c:pt>
                <c:pt idx="12">
                  <c:v>12616</c:v>
                </c:pt>
              </c:numCache>
            </c:numRef>
          </c:val>
          <c:extLst>
            <c:ext xmlns:c16="http://schemas.microsoft.com/office/drawing/2014/chart" uri="{C3380CC4-5D6E-409C-BE32-E72D297353CC}">
              <c16:uniqueId val="{00000008-987B-4C66-8013-913D9195C6E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87B-4C66-8013-913D9195C6E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29220</c:v>
                </c:pt>
                <c:pt idx="3">
                  <c:v>27583</c:v>
                </c:pt>
                <c:pt idx="6">
                  <c:v>25679</c:v>
                </c:pt>
                <c:pt idx="9">
                  <c:v>23848</c:v>
                </c:pt>
                <c:pt idx="12">
                  <c:v>22528</c:v>
                </c:pt>
              </c:numCache>
            </c:numRef>
          </c:val>
          <c:extLst>
            <c:ext xmlns:c16="http://schemas.microsoft.com/office/drawing/2014/chart" uri="{C3380CC4-5D6E-409C-BE32-E72D297353CC}">
              <c16:uniqueId val="{0000000A-987B-4C66-8013-913D9195C6E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87B-4C66-8013-913D9195C6E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4229</c:v>
                </c:pt>
                <c:pt idx="1">
                  <c:v>4328</c:v>
                </c:pt>
                <c:pt idx="2">
                  <c:v>4335</c:v>
                </c:pt>
              </c:numCache>
            </c:numRef>
          </c:val>
          <c:extLst>
            <c:ext xmlns:c16="http://schemas.microsoft.com/office/drawing/2014/chart" uri="{C3380CC4-5D6E-409C-BE32-E72D297353CC}">
              <c16:uniqueId val="{00000000-D447-44D1-82AA-1D8F76CF11F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3001</c:v>
                </c:pt>
                <c:pt idx="1">
                  <c:v>3101</c:v>
                </c:pt>
                <c:pt idx="2">
                  <c:v>2930</c:v>
                </c:pt>
              </c:numCache>
            </c:numRef>
          </c:val>
          <c:extLst>
            <c:ext xmlns:c16="http://schemas.microsoft.com/office/drawing/2014/chart" uri="{C3380CC4-5D6E-409C-BE32-E72D297353CC}">
              <c16:uniqueId val="{00000001-D447-44D1-82AA-1D8F76CF11F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11219</c:v>
                </c:pt>
                <c:pt idx="1">
                  <c:v>11650</c:v>
                </c:pt>
                <c:pt idx="2">
                  <c:v>12126</c:v>
                </c:pt>
              </c:numCache>
            </c:numRef>
          </c:val>
          <c:extLst>
            <c:ext xmlns:c16="http://schemas.microsoft.com/office/drawing/2014/chart" uri="{C3380CC4-5D6E-409C-BE32-E72D297353CC}">
              <c16:uniqueId val="{00000002-D447-44D1-82AA-1D8F76CF11F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山梨県南アルプス市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年度にかけて公共施設の再配置に集中的に取り組んだ結果、地方債の発行額と残高が一時的に増加したが、その後は減少傾向にある。それに伴い元利償還金も緩やかな減少傾向にあり、令和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年度は前年度比</a:t>
          </a:r>
          <a:r>
            <a:rPr kumimoji="1" lang="en-US" altLang="ja-JP" sz="1400">
              <a:latin typeface="ＭＳ ゴシック" pitchFamily="49" charset="-128"/>
              <a:ea typeface="ＭＳ ゴシック" pitchFamily="49" charset="-128"/>
            </a:rPr>
            <a:t>188</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　算入公債費等を構成する元利償還金・準元利償還金に係る基準財政需要額算入額は、</a:t>
          </a:r>
          <a:r>
            <a:rPr kumimoji="1" lang="en-US" altLang="ja-JP" sz="1400">
              <a:latin typeface="ＭＳ ゴシック" pitchFamily="49" charset="-128"/>
              <a:ea typeface="ＭＳ ゴシック" pitchFamily="49" charset="-128"/>
            </a:rPr>
            <a:t>279</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　算入公債費等と元利償還金等の減少が同程度となり、分子は前年度比</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百万円増加し横ばいでの推移となった。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山梨県南アルプス市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地方債の現在高は、平成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年度から</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年度にかけて公共施設の再配置に集中的に取り組んだ結果、一時的に増加し、その後は減少傾向にあるため、令和</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年度は前年度比</a:t>
          </a:r>
          <a:r>
            <a:rPr kumimoji="1" lang="en-US" altLang="ja-JP" sz="1300">
              <a:latin typeface="ＭＳ ゴシック" pitchFamily="49" charset="-128"/>
              <a:ea typeface="ＭＳ ゴシック" pitchFamily="49" charset="-128"/>
            </a:rPr>
            <a:t>1,320</a:t>
          </a:r>
          <a:r>
            <a:rPr kumimoji="1" lang="ja-JP" altLang="en-US" sz="1300">
              <a:latin typeface="ＭＳ ゴシック" pitchFamily="49" charset="-128"/>
              <a:ea typeface="ＭＳ ゴシック" pitchFamily="49" charset="-128"/>
            </a:rPr>
            <a:t>百万円減少した。</a:t>
          </a:r>
        </a:p>
        <a:p>
          <a:r>
            <a:rPr kumimoji="1" lang="ja-JP" altLang="en-US" sz="1300">
              <a:latin typeface="ＭＳ ゴシック" pitchFamily="49" charset="-128"/>
              <a:ea typeface="ＭＳ ゴシック" pitchFamily="49" charset="-128"/>
            </a:rPr>
            <a:t>　将来負担額を構成するその他の項目は、概ね横ばいで推移しており、将来負担額の増減にあまり大きな影響を与えていない。</a:t>
          </a:r>
        </a:p>
        <a:p>
          <a:r>
            <a:rPr kumimoji="1" lang="ja-JP" altLang="en-US" sz="1300">
              <a:latin typeface="ＭＳ ゴシック" pitchFamily="49" charset="-128"/>
              <a:ea typeface="ＭＳ ゴシック" pitchFamily="49" charset="-128"/>
            </a:rPr>
            <a:t>　充当可能基金残高は、計画的な積立てにより増加傾向にあり、令和</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年度は前年度比</a:t>
          </a:r>
          <a:r>
            <a:rPr kumimoji="1" lang="en-US" altLang="ja-JP" sz="1300">
              <a:latin typeface="ＭＳ ゴシック" pitchFamily="49" charset="-128"/>
              <a:ea typeface="ＭＳ ゴシック" pitchFamily="49" charset="-128"/>
            </a:rPr>
            <a:t>452</a:t>
          </a:r>
          <a:r>
            <a:rPr kumimoji="1" lang="ja-JP" altLang="en-US" sz="1300">
              <a:latin typeface="ＭＳ ゴシック" pitchFamily="49" charset="-128"/>
              <a:ea typeface="ＭＳ ゴシック" pitchFamily="49" charset="-128"/>
            </a:rPr>
            <a:t>百万円増加した。</a:t>
          </a:r>
        </a:p>
        <a:p>
          <a:r>
            <a:rPr kumimoji="1" lang="ja-JP" altLang="en-US" sz="1300">
              <a:latin typeface="ＭＳ ゴシック" pitchFamily="49" charset="-128"/>
              <a:ea typeface="ＭＳ ゴシック" pitchFamily="49" charset="-128"/>
            </a:rPr>
            <a:t>　基準財政需要額算入見込額は、令和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年度での合併特例債の発行終了の影響で年々減少しており、令和</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年度は前年度比</a:t>
          </a:r>
          <a:r>
            <a:rPr kumimoji="1" lang="en-US" altLang="ja-JP" sz="1300">
              <a:latin typeface="ＭＳ ゴシック" pitchFamily="49" charset="-128"/>
              <a:ea typeface="ＭＳ ゴシック" pitchFamily="49" charset="-128"/>
            </a:rPr>
            <a:t>2,595</a:t>
          </a:r>
          <a:r>
            <a:rPr kumimoji="1" lang="ja-JP" altLang="en-US" sz="1300">
              <a:latin typeface="ＭＳ ゴシック" pitchFamily="49" charset="-128"/>
              <a:ea typeface="ＭＳ ゴシック" pitchFamily="49" charset="-128"/>
            </a:rPr>
            <a:t>百万円減少した。</a:t>
          </a:r>
        </a:p>
        <a:p>
          <a:r>
            <a:rPr kumimoji="1" lang="ja-JP" altLang="en-US" sz="1300">
              <a:latin typeface="ＭＳ ゴシック" pitchFamily="49" charset="-128"/>
              <a:ea typeface="ＭＳ ゴシック" pitchFamily="49" charset="-128"/>
            </a:rPr>
            <a:t>　上記のとおり、地方債現在高は減少し、充当可能基金は増加したが、基準財政需要額算入見込額の減少の影響が大きく、分子は前年度比</a:t>
          </a:r>
          <a:r>
            <a:rPr kumimoji="1" lang="en-US" altLang="ja-JP" sz="1300">
              <a:latin typeface="ＭＳ ゴシック" pitchFamily="49" charset="-128"/>
              <a:ea typeface="ＭＳ ゴシック" pitchFamily="49" charset="-128"/>
            </a:rPr>
            <a:t>595</a:t>
          </a:r>
          <a:r>
            <a:rPr kumimoji="1" lang="ja-JP" altLang="en-US" sz="1300">
              <a:latin typeface="ＭＳ ゴシック" pitchFamily="49" charset="-128"/>
              <a:ea typeface="ＭＳ ゴシック" pitchFamily="49" charset="-128"/>
            </a:rPr>
            <a:t>百万円増加した。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山梨県南アルプス市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・「南アルプス市公共施設整備等事業基金」から、若草小学校改築事業等のため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百万円の取り崩し、「南アルプス市ふるさと応援基金」から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百万円の取り崩しを行ったが、臨時財政対策債償還基金費を減債基金に積み立てたほか、ふるさと応援寄附金を「南アルプス市ふるさと応援基金」に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百万円積み立てたことから、基金全体としては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・今後、財源不足に対しては、補助金と地方債の活用と併せ、基金の取り崩しによる対応が必要となる。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・合併特例による財政優遇措置期間中に積立てた基金が、少しでも長く後年度の財政運営に寄与できるよう計画的に基金を取り崩し、運用していく。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・南アルプス市公共施設整備等事業基金：公共施設の整備その他市民福祉の向上に資する長期的な計画に基づく事業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・南アルプス市地域振興基金：本市における市民の連携の強化及び地域振興のための事業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・南アルプス市ふるさと応援基金：個性豊かな活力あるふるさとづくりに資する事業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・南アルプス市地域福祉基金：住民が主体となって行う福祉活動を活発化する事業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・南アルプス市過疎地域持続的発展基金：過疎地域の持続的発展の支援に関する特別措置法に規定する過疎地域持続的発展特別事業</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・南アルプス市公共施設整備等事業基金：公共施設の整備に係る事業に取り崩しをしたため減少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・南アルプス市地域振興基金：地域振興に資する事業に取り崩しをしたため減少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・南アルプス市ふるさと応援基金：ふるさとづくりに資する複数の事業に取り崩しをした一方で、ふるさと応援寄附金を積み立てたため増加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・南アルプス市地域福祉基金：増減なし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・南アルプス市過疎地域持続的発展基金：過疎地域の持続的発展に資する事業に取り崩しをした一方で、過疎対策事業債と利子を積み立てたことにより増加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・今後、教育施設を中心とした公共施設の長寿命化や大規模改修等により資金不足が生じるため、公共施設整備等事業基金残高の減少が見込まれる。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・決算剰余金や利子の積立てによる増加。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％程度となるように努めることとしているが、中長期的には減少していく見込み。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・今後は、合併特例債終了に伴い交付税の減額が見込まれるため、減債基金を計画的に活用していく。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山梨県南アルプス市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71,726
70,209
264.14
41,583,674
38,843,269
2,234,986
20,901,988
22,528,263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分母である基準財政需要額は、社会福祉費の減少及び子ども子育て費の増加、合併特例債償還費の減少により、前年度比</a:t>
          </a:r>
          <a:r>
            <a:rPr kumimoji="1" lang="en-US" altLang="ja-JP" sz="1300">
              <a:latin typeface="ＭＳ Ｐゴシック" panose="020B0600070205080204" pitchFamily="50" charset="-128"/>
              <a:ea typeface="ＭＳ Ｐゴシック" panose="020B0600070205080204" pitchFamily="50" charset="-128"/>
            </a:rPr>
            <a:t>228,974</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1.29%</a:t>
          </a:r>
          <a:r>
            <a:rPr kumimoji="1" lang="ja-JP" altLang="en-US" sz="1300">
              <a:latin typeface="ＭＳ Ｐゴシック" panose="020B0600070205080204" pitchFamily="50" charset="-128"/>
              <a:ea typeface="ＭＳ Ｐゴシック" panose="020B0600070205080204" pitchFamily="50" charset="-128"/>
            </a:rPr>
            <a:t>）増加した。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分子である基準財政収入額は、市民税・地方消費税交付金の減少、定額減税減収補てん特例交付金分による地方特例交付金の増加により、前年度比</a:t>
          </a:r>
          <a:r>
            <a:rPr kumimoji="1" lang="en-US" altLang="ja-JP" sz="1300">
              <a:latin typeface="ＭＳ Ｐゴシック" panose="020B0600070205080204" pitchFamily="50" charset="-128"/>
              <a:ea typeface="ＭＳ Ｐゴシック" panose="020B0600070205080204" pitchFamily="50" charset="-128"/>
            </a:rPr>
            <a:t>56,183</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0.62%</a:t>
          </a:r>
          <a:r>
            <a:rPr kumimoji="1" lang="ja-JP" altLang="en-US" sz="1300">
              <a:latin typeface="ＭＳ Ｐゴシック" panose="020B0600070205080204" pitchFamily="50" charset="-128"/>
              <a:ea typeface="ＭＳ Ｐゴシック" panose="020B0600070205080204" pitchFamily="50" charset="-128"/>
            </a:rPr>
            <a:t>）増加した。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単年度の財政力指数は前年度と同じ</a:t>
          </a:r>
          <a:r>
            <a:rPr kumimoji="1" lang="en-US" altLang="ja-JP" sz="1300">
              <a:latin typeface="ＭＳ Ｐゴシック" panose="020B0600070205080204" pitchFamily="50" charset="-128"/>
              <a:ea typeface="ＭＳ Ｐゴシック" panose="020B0600070205080204" pitchFamily="50" charset="-128"/>
            </a:rPr>
            <a:t>0.51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）も</a:t>
          </a:r>
          <a:r>
            <a:rPr kumimoji="1" lang="en-US" altLang="ja-JP" sz="1300">
              <a:latin typeface="ＭＳ Ｐゴシック" panose="020B0600070205080204" pitchFamily="50" charset="-128"/>
              <a:ea typeface="ＭＳ Ｐゴシック" panose="020B0600070205080204" pitchFamily="50" charset="-128"/>
            </a:rPr>
            <a:t>0.51</a:t>
          </a:r>
          <a:r>
            <a:rPr kumimoji="1" lang="ja-JP" altLang="en-US" sz="1300">
              <a:latin typeface="ＭＳ Ｐゴシック" panose="020B0600070205080204" pitchFamily="50" charset="-128"/>
              <a:ea typeface="ＭＳ Ｐゴシック" panose="020B0600070205080204" pitchFamily="50" charset="-128"/>
            </a:rPr>
            <a:t>となり、県平均と同水準、類似団体内平均を上回っている。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27517</xdr:rowOff>
    </xdr:from>
    <xdr:to>
      <xdr:col>23</xdr:col>
      <xdr:colOff>133350</xdr:colOff>
      <xdr:row>38</xdr:row>
      <xdr:rowOff>67733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5426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58860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45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67733</xdr:rowOff>
    </xdr:from>
    <xdr:to>
      <xdr:col>19</xdr:col>
      <xdr:colOff>133350</xdr:colOff>
      <xdr:row>38</xdr:row>
      <xdr:rowOff>67733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5828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86783</xdr:rowOff>
    </xdr:from>
    <xdr:to>
      <xdr:col>19</xdr:col>
      <xdr:colOff>184150</xdr:colOff>
      <xdr:row>40</xdr:row>
      <xdr:rowOff>16933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59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67733</xdr:rowOff>
    </xdr:from>
    <xdr:to>
      <xdr:col>15</xdr:col>
      <xdr:colOff>82550</xdr:colOff>
      <xdr:row>38</xdr:row>
      <xdr:rowOff>67733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5828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46567</xdr:rowOff>
    </xdr:from>
    <xdr:to>
      <xdr:col>15</xdr:col>
      <xdr:colOff>133350</xdr:colOff>
      <xdr:row>39</xdr:row>
      <xdr:rowOff>148167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132944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27517</xdr:rowOff>
    </xdr:from>
    <xdr:to>
      <xdr:col>11</xdr:col>
      <xdr:colOff>31750</xdr:colOff>
      <xdr:row>38</xdr:row>
      <xdr:rowOff>67733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5426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86783</xdr:rowOff>
    </xdr:from>
    <xdr:to>
      <xdr:col>11</xdr:col>
      <xdr:colOff>82550</xdr:colOff>
      <xdr:row>40</xdr:row>
      <xdr:rowOff>16933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67733</xdr:rowOff>
    </xdr:from>
    <xdr:to>
      <xdr:col>7</xdr:col>
      <xdr:colOff>31750</xdr:colOff>
      <xdr:row>37</xdr:row>
      <xdr:rowOff>169334</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8060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148167</xdr:rowOff>
    </xdr:from>
    <xdr:to>
      <xdr:col>23</xdr:col>
      <xdr:colOff>184150</xdr:colOff>
      <xdr:row>38</xdr:row>
      <xdr:rowOff>78316</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164694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33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16933</xdr:rowOff>
    </xdr:from>
    <xdr:to>
      <xdr:col>19</xdr:col>
      <xdr:colOff>184150</xdr:colOff>
      <xdr:row>38</xdr:row>
      <xdr:rowOff>118533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128710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30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16933</xdr:rowOff>
    </xdr:from>
    <xdr:to>
      <xdr:col>15</xdr:col>
      <xdr:colOff>133350</xdr:colOff>
      <xdr:row>38</xdr:row>
      <xdr:rowOff>118533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128710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16933</xdr:rowOff>
    </xdr:from>
    <xdr:to>
      <xdr:col>11</xdr:col>
      <xdr:colOff>82550</xdr:colOff>
      <xdr:row>38</xdr:row>
      <xdr:rowOff>118533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128710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148167</xdr:rowOff>
    </xdr:from>
    <xdr:to>
      <xdr:col>7</xdr:col>
      <xdr:colOff>31750</xdr:colOff>
      <xdr:row>38</xdr:row>
      <xdr:rowOff>78316</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63094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経常収支比率は前年度比</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ポイント減少し、県平均値を上回るものの、類似団体平均値を下回っている。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分母を構成する臨時財政対策債は、前年度比</a:t>
          </a:r>
          <a:r>
            <a:rPr kumimoji="1" lang="en-US" altLang="ja-JP" sz="1200">
              <a:latin typeface="ＭＳ Ｐゴシック" panose="020B0600070205080204" pitchFamily="50" charset="-128"/>
              <a:ea typeface="ＭＳ Ｐゴシック" panose="020B0600070205080204" pitchFamily="50" charset="-128"/>
            </a:rPr>
            <a:t>76,504</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53.1%</a:t>
          </a:r>
          <a:r>
            <a:rPr kumimoji="1" lang="ja-JP" altLang="en-US" sz="1200">
              <a:latin typeface="ＭＳ Ｐゴシック" panose="020B0600070205080204" pitchFamily="50" charset="-128"/>
              <a:ea typeface="ＭＳ Ｐゴシック" panose="020B0600070205080204" pitchFamily="50" charset="-128"/>
            </a:rPr>
            <a:t>）減少しているが、経常一般財源は、普通交付税の増額等により、前年度比</a:t>
          </a:r>
          <a:r>
            <a:rPr kumimoji="1" lang="en-US" altLang="ja-JP" sz="1200">
              <a:latin typeface="ＭＳ Ｐゴシック" panose="020B0600070205080204" pitchFamily="50" charset="-128"/>
              <a:ea typeface="ＭＳ Ｐゴシック" panose="020B0600070205080204" pitchFamily="50" charset="-128"/>
            </a:rPr>
            <a:t>382,333</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）増加しており、分母全体で前年度比</a:t>
          </a:r>
          <a:r>
            <a:rPr kumimoji="1" lang="en-US" altLang="ja-JP" sz="1200">
              <a:latin typeface="ＭＳ Ｐゴシック" panose="020B0600070205080204" pitchFamily="50" charset="-128"/>
              <a:ea typeface="ＭＳ Ｐゴシック" panose="020B0600070205080204" pitchFamily="50" charset="-128"/>
            </a:rPr>
            <a:t>305,829</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）増加した。</a:t>
          </a:r>
        </a:p>
        <a:p>
          <a:r>
            <a:rPr kumimoji="1" lang="ja-JP" altLang="en-US" sz="1200">
              <a:latin typeface="ＭＳ Ｐゴシック" panose="020B0600070205080204" pitchFamily="50" charset="-128"/>
              <a:ea typeface="ＭＳ Ｐゴシック" panose="020B0600070205080204" pitchFamily="50" charset="-128"/>
            </a:rPr>
            <a:t>　分子の経常経費充当一般財源は、人件費が</a:t>
          </a:r>
          <a:r>
            <a:rPr kumimoji="1" lang="en-US" altLang="ja-JP" sz="1200">
              <a:latin typeface="ＭＳ Ｐゴシック" panose="020B0600070205080204" pitchFamily="50" charset="-128"/>
              <a:ea typeface="ＭＳ Ｐゴシック" panose="020B0600070205080204" pitchFamily="50" charset="-128"/>
            </a:rPr>
            <a:t>711,504</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12.4%</a:t>
          </a:r>
          <a:r>
            <a:rPr kumimoji="1" lang="ja-JP" altLang="en-US" sz="1200">
              <a:latin typeface="ＭＳ Ｐゴシック" panose="020B0600070205080204" pitchFamily="50" charset="-128"/>
              <a:ea typeface="ＭＳ Ｐゴシック" panose="020B0600070205080204" pitchFamily="50" charset="-128"/>
            </a:rPr>
            <a:t>）、扶助費が</a:t>
          </a:r>
          <a:r>
            <a:rPr kumimoji="1" lang="en-US" altLang="ja-JP" sz="1200">
              <a:latin typeface="ＭＳ Ｐゴシック" panose="020B0600070205080204" pitchFamily="50" charset="-128"/>
              <a:ea typeface="ＭＳ Ｐゴシック" panose="020B0600070205080204" pitchFamily="50" charset="-128"/>
            </a:rPr>
            <a:t>123,532</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5.5%</a:t>
          </a:r>
          <a:r>
            <a:rPr kumimoji="1" lang="ja-JP" altLang="en-US" sz="1200">
              <a:latin typeface="ＭＳ Ｐゴシック" panose="020B0600070205080204" pitchFamily="50" charset="-128"/>
              <a:ea typeface="ＭＳ Ｐゴシック" panose="020B0600070205080204" pitchFamily="50" charset="-128"/>
            </a:rPr>
            <a:t>）の増加、物件費が</a:t>
          </a:r>
          <a:r>
            <a:rPr kumimoji="1" lang="en-US" altLang="ja-JP" sz="1200">
              <a:latin typeface="ＭＳ Ｐゴシック" panose="020B0600070205080204" pitchFamily="50" charset="-128"/>
              <a:ea typeface="ＭＳ Ｐゴシック" panose="020B0600070205080204" pitchFamily="50" charset="-128"/>
            </a:rPr>
            <a:t>601,456</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16.6%</a:t>
          </a:r>
          <a:r>
            <a:rPr kumimoji="1" lang="ja-JP" altLang="en-US" sz="1200">
              <a:latin typeface="ＭＳ Ｐゴシック" panose="020B0600070205080204" pitchFamily="50" charset="-128"/>
              <a:ea typeface="ＭＳ Ｐゴシック" panose="020B0600070205080204" pitchFamily="50" charset="-128"/>
            </a:rPr>
            <a:t>）の減少となり、全体で前年度比</a:t>
          </a:r>
          <a:r>
            <a:rPr kumimoji="1" lang="en-US" altLang="ja-JP" sz="1200">
              <a:latin typeface="ＭＳ Ｐゴシック" panose="020B0600070205080204" pitchFamily="50" charset="-128"/>
              <a:ea typeface="ＭＳ Ｐゴシック" panose="020B0600070205080204" pitchFamily="50" charset="-128"/>
            </a:rPr>
            <a:t>90,233</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）増加した。</a:t>
          </a:r>
        </a:p>
        <a:p>
          <a:r>
            <a:rPr kumimoji="1" lang="ja-JP" altLang="en-US" sz="1200">
              <a:latin typeface="ＭＳ Ｐゴシック" panose="020B0600070205080204" pitchFamily="50" charset="-128"/>
              <a:ea typeface="ＭＳ Ｐゴシック" panose="020B0600070205080204" pitchFamily="50" charset="-128"/>
            </a:rPr>
            <a:t>　分母と分子ともに増加したが、分母の増加率が大きいため、前年度比で減少した。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160655</xdr:rowOff>
    </xdr:from>
    <xdr:to>
      <xdr:col>23</xdr:col>
      <xdr:colOff>133350</xdr:colOff>
      <xdr:row>67</xdr:row>
      <xdr:rowOff>43815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76205"/>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15892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50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43815</xdr:rowOff>
    </xdr:from>
    <xdr:to>
      <xdr:col>24</xdr:col>
      <xdr:colOff>12700</xdr:colOff>
      <xdr:row>67</xdr:row>
      <xdr:rowOff>43815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3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75582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1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160655</xdr:rowOff>
    </xdr:from>
    <xdr:to>
      <xdr:col>24</xdr:col>
      <xdr:colOff>12700</xdr:colOff>
      <xdr:row>59</xdr:row>
      <xdr:rowOff>160655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7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66040</xdr:rowOff>
    </xdr:from>
    <xdr:to>
      <xdr:col>23</xdr:col>
      <xdr:colOff>133350</xdr:colOff>
      <xdr:row>63</xdr:row>
      <xdr:rowOff>120332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867390"/>
          <a:ext cx="8382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2874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75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30797</xdr:rowOff>
    </xdr:from>
    <xdr:to>
      <xdr:col>23</xdr:col>
      <xdr:colOff>184150</xdr:colOff>
      <xdr:row>64</xdr:row>
      <xdr:rowOff>132397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98743</xdr:rowOff>
    </xdr:from>
    <xdr:to>
      <xdr:col>19</xdr:col>
      <xdr:colOff>133350</xdr:colOff>
      <xdr:row>63</xdr:row>
      <xdr:rowOff>120332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28643"/>
          <a:ext cx="889000" cy="1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109855</xdr:rowOff>
    </xdr:from>
    <xdr:to>
      <xdr:col>15</xdr:col>
      <xdr:colOff>82550</xdr:colOff>
      <xdr:row>62</xdr:row>
      <xdr:rowOff>98743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396855"/>
          <a:ext cx="889000" cy="33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137812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109855</xdr:rowOff>
    </xdr:from>
    <xdr:to>
      <xdr:col>11</xdr:col>
      <xdr:colOff>31750</xdr:colOff>
      <xdr:row>61</xdr:row>
      <xdr:rowOff>161607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396855"/>
          <a:ext cx="889000" cy="22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29845</xdr:rowOff>
    </xdr:from>
    <xdr:to>
      <xdr:col>11</xdr:col>
      <xdr:colOff>82550</xdr:colOff>
      <xdr:row>62</xdr:row>
      <xdr:rowOff>131445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116222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155909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31767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69532</xdr:rowOff>
    </xdr:from>
    <xdr:to>
      <xdr:col>19</xdr:col>
      <xdr:colOff>184150</xdr:colOff>
      <xdr:row>63</xdr:row>
      <xdr:rowOff>171132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9859</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639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47943</xdr:rowOff>
    </xdr:from>
    <xdr:to>
      <xdr:col>15</xdr:col>
      <xdr:colOff>133350</xdr:colOff>
      <xdr:row>62</xdr:row>
      <xdr:rowOff>149543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159720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4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59055</xdr:rowOff>
    </xdr:from>
    <xdr:to>
      <xdr:col>11</xdr:col>
      <xdr:colOff>82550</xdr:colOff>
      <xdr:row>60</xdr:row>
      <xdr:rowOff>160655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170832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110807</xdr:rowOff>
    </xdr:from>
    <xdr:to>
      <xdr:col>7</xdr:col>
      <xdr:colOff>31750</xdr:colOff>
      <xdr:row>62</xdr:row>
      <xdr:rowOff>40957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56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51134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[178,114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a:t>
          </a:r>
          <a:r>
            <a:rPr kumimoji="1" lang="en-US" altLang="ja-JP" sz="1300">
              <a:latin typeface="ＭＳ Ｐゴシック" panose="020B0600070205080204" pitchFamily="50" charset="-128"/>
              <a:ea typeface="ＭＳ Ｐゴシック" panose="020B0600070205080204" pitchFamily="50" charset="-128"/>
            </a:rPr>
            <a:t>14,415</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9.1</a:t>
          </a:r>
          <a:r>
            <a:rPr kumimoji="1" lang="ja-JP" altLang="en-US" sz="1300">
              <a:latin typeface="ＭＳ Ｐゴシック" panose="020B0600070205080204" pitchFamily="50" charset="-128"/>
              <a:ea typeface="ＭＳ Ｐゴシック" panose="020B0600070205080204" pitchFamily="50" charset="-128"/>
            </a:rPr>
            <a:t>％）増加しているが、県平均値や類似団体内平均値を下回っている。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増加の要因は、会計年度任用職員の報酬等の増加による人件費</a:t>
          </a:r>
          <a:r>
            <a:rPr kumimoji="1" lang="en-US" altLang="ja-JP" sz="1300">
              <a:latin typeface="ＭＳ Ｐゴシック" panose="020B0600070205080204" pitchFamily="50" charset="-128"/>
              <a:ea typeface="ＭＳ Ｐゴシック" panose="020B0600070205080204" pitchFamily="50" charset="-128"/>
            </a:rPr>
            <a:t>604,125</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10.4</a:t>
          </a:r>
          <a:r>
            <a:rPr kumimoji="1" lang="ja-JP" altLang="en-US" sz="1300">
              <a:latin typeface="ＭＳ Ｐゴシック" panose="020B0600070205080204" pitchFamily="50" charset="-128"/>
              <a:ea typeface="ＭＳ Ｐゴシック" panose="020B0600070205080204" pitchFamily="50" charset="-128"/>
            </a:rPr>
            <a:t>％）の増加、ふるさと納税事業に係る経費の増加による物件費</a:t>
          </a:r>
          <a:r>
            <a:rPr kumimoji="1" lang="en-US" altLang="ja-JP" sz="1300">
              <a:latin typeface="ＭＳ Ｐゴシック" panose="020B0600070205080204" pitchFamily="50" charset="-128"/>
              <a:ea typeface="ＭＳ Ｐゴシック" panose="020B0600070205080204" pitchFamily="50" charset="-128"/>
            </a:rPr>
            <a:t>407,108</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％）の増加であり、今後も増加していくことが見込まれる。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22041</xdr:rowOff>
    </xdr:from>
    <xdr:to>
      <xdr:col>23</xdr:col>
      <xdr:colOff>133350</xdr:colOff>
      <xdr:row>89</xdr:row>
      <xdr:rowOff>10283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9491"/>
          <a:ext cx="0" cy="135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153810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4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10283</xdr:rowOff>
    </xdr:from>
    <xdr:to>
      <xdr:col>24</xdr:col>
      <xdr:colOff>12700</xdr:colOff>
      <xdr:row>89</xdr:row>
      <xdr:rowOff>10283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108418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5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22041</xdr:rowOff>
    </xdr:from>
    <xdr:to>
      <xdr:col>24</xdr:col>
      <xdr:colOff>12700</xdr:colOff>
      <xdr:row>81</xdr:row>
      <xdr:rowOff>22041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123473</xdr:rowOff>
    </xdr:from>
    <xdr:to>
      <xdr:col>23</xdr:col>
      <xdr:colOff>133350</xdr:colOff>
      <xdr:row>83</xdr:row>
      <xdr:rowOff>51405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82373"/>
          <a:ext cx="838200" cy="9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53985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84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81908</xdr:rowOff>
    </xdr:from>
    <xdr:to>
      <xdr:col>23</xdr:col>
      <xdr:colOff>184150</xdr:colOff>
      <xdr:row>84</xdr:row>
      <xdr:rowOff>12058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1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90884</xdr:rowOff>
    </xdr:from>
    <xdr:to>
      <xdr:col>19</xdr:col>
      <xdr:colOff>133350</xdr:colOff>
      <xdr:row>82</xdr:row>
      <xdr:rowOff>123473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49784"/>
          <a:ext cx="889000" cy="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819</xdr:rowOff>
    </xdr:from>
    <xdr:to>
      <xdr:col>19</xdr:col>
      <xdr:colOff>184150</xdr:colOff>
      <xdr:row>83</xdr:row>
      <xdr:rowOff>102419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3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87196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17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86968</xdr:rowOff>
    </xdr:from>
    <xdr:to>
      <xdr:col>15</xdr:col>
      <xdr:colOff>82550</xdr:colOff>
      <xdr:row>82</xdr:row>
      <xdr:rowOff>90884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45868"/>
          <a:ext cx="889000" cy="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159493</xdr:rowOff>
    </xdr:from>
    <xdr:to>
      <xdr:col>15</xdr:col>
      <xdr:colOff>133350</xdr:colOff>
      <xdr:row>83</xdr:row>
      <xdr:rowOff>89643</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74420</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0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25195</xdr:rowOff>
    </xdr:from>
    <xdr:to>
      <xdr:col>11</xdr:col>
      <xdr:colOff>31750</xdr:colOff>
      <xdr:row>82</xdr:row>
      <xdr:rowOff>86968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84095"/>
          <a:ext cx="889000" cy="6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125918</xdr:rowOff>
    </xdr:from>
    <xdr:to>
      <xdr:col>11</xdr:col>
      <xdr:colOff>82550</xdr:colOff>
      <xdr:row>83</xdr:row>
      <xdr:rowOff>56068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8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40845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71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19242</xdr:rowOff>
    </xdr:from>
    <xdr:to>
      <xdr:col>7</xdr:col>
      <xdr:colOff>31750</xdr:colOff>
      <xdr:row>82</xdr:row>
      <xdr:rowOff>120842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7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105619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6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605</xdr:rowOff>
    </xdr:from>
    <xdr:to>
      <xdr:col>23</xdr:col>
      <xdr:colOff>184150</xdr:colOff>
      <xdr:row>83</xdr:row>
      <xdr:rowOff>102205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3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17132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76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72673</xdr:rowOff>
    </xdr:from>
    <xdr:to>
      <xdr:col>19</xdr:col>
      <xdr:colOff>184150</xdr:colOff>
      <xdr:row>83</xdr:row>
      <xdr:rowOff>2823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3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13000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00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40084</xdr:rowOff>
    </xdr:from>
    <xdr:to>
      <xdr:col>15</xdr:col>
      <xdr:colOff>133350</xdr:colOff>
      <xdr:row>82</xdr:row>
      <xdr:rowOff>141684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9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151861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6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36168</xdr:rowOff>
    </xdr:from>
    <xdr:to>
      <xdr:col>11</xdr:col>
      <xdr:colOff>82550</xdr:colOff>
      <xdr:row>82</xdr:row>
      <xdr:rowOff>137768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9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147945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6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145845</xdr:rowOff>
    </xdr:from>
    <xdr:to>
      <xdr:col>7</xdr:col>
      <xdr:colOff>31750</xdr:colOff>
      <xdr:row>82</xdr:row>
      <xdr:rowOff>75995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3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86172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0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ポイント減少となり、全国市平均を下回るが、類似団体平均値は上回っている。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国の給与見直しを踏まえ、段階的に給与改定を実施していることで、類似団体並みの基準で推移しており、大きな増減は見られない。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65703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84364</xdr:rowOff>
    </xdr:from>
    <xdr:to>
      <xdr:col>81</xdr:col>
      <xdr:colOff>44450</xdr:colOff>
      <xdr:row>86</xdr:row>
      <xdr:rowOff>118836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82906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118836</xdr:rowOff>
    </xdr:from>
    <xdr:to>
      <xdr:col>77</xdr:col>
      <xdr:colOff>44450</xdr:colOff>
      <xdr:row>86</xdr:row>
      <xdr:rowOff>118836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8635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118836</xdr:rowOff>
    </xdr:from>
    <xdr:to>
      <xdr:col>72</xdr:col>
      <xdr:colOff>203200</xdr:colOff>
      <xdr:row>87</xdr:row>
      <xdr:rowOff>50800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6353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33564</xdr:rowOff>
    </xdr:from>
    <xdr:to>
      <xdr:col>68</xdr:col>
      <xdr:colOff>152400</xdr:colOff>
      <xdr:row>87</xdr:row>
      <xdr:rowOff>50800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9497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5641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5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68036</xdr:rowOff>
    </xdr:from>
    <xdr:to>
      <xdr:col>77</xdr:col>
      <xdr:colOff>95250</xdr:colOff>
      <xdr:row>86</xdr:row>
      <xdr:rowOff>169636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68036</xdr:rowOff>
    </xdr:from>
    <xdr:to>
      <xdr:col>73</xdr:col>
      <xdr:colOff>44450</xdr:colOff>
      <xdr:row>86</xdr:row>
      <xdr:rowOff>169636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154214</xdr:rowOff>
    </xdr:from>
    <xdr:to>
      <xdr:col>64</xdr:col>
      <xdr:colOff>152400</xdr:colOff>
      <xdr:row>87</xdr:row>
      <xdr:rowOff>84364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69141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人当たり職員数は、前年度比</a:t>
          </a:r>
          <a:r>
            <a:rPr kumimoji="1" lang="en-US" altLang="ja-JP" sz="1300">
              <a:latin typeface="ＭＳ Ｐゴシック" panose="020B0600070205080204" pitchFamily="50" charset="-128"/>
              <a:ea typeface="ＭＳ Ｐゴシック" panose="020B0600070205080204" pitchFamily="50" charset="-128"/>
            </a:rPr>
            <a:t>0.06</a:t>
          </a:r>
          <a:r>
            <a:rPr kumimoji="1" lang="ja-JP" altLang="en-US" sz="1300">
              <a:latin typeface="ＭＳ Ｐゴシック" panose="020B0600070205080204" pitchFamily="50" charset="-128"/>
              <a:ea typeface="ＭＳ Ｐゴシック" panose="020B0600070205080204" pitchFamily="50" charset="-128"/>
            </a:rPr>
            <a:t>ポイント増加とほぼ横ばいであり、県平均や類似団体内平均値を下回っている。</a:t>
          </a:r>
        </a:p>
        <a:p>
          <a:r>
            <a:rPr kumimoji="1" lang="ja-JP" altLang="en-US" sz="1300">
              <a:latin typeface="ＭＳ Ｐゴシック" panose="020B0600070205080204" pitchFamily="50" charset="-128"/>
              <a:ea typeface="ＭＳ Ｐゴシック" panose="020B0600070205080204" pitchFamily="50" charset="-128"/>
            </a:rPr>
            <a:t>　本市では、平成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年の合併以降、定員適正化計画に基づき、簡素で効率的な行政運営の推進の観点から、組織・機構の見直し、事務事業の見直しを行い職員数の計画的な定員管理を行っている。</a:t>
          </a:r>
        </a:p>
        <a:p>
          <a:r>
            <a:rPr kumimoji="1" lang="ja-JP" altLang="en-US" sz="1300">
              <a:latin typeface="ＭＳ Ｐゴシック" panose="020B0600070205080204" pitchFamily="50" charset="-128"/>
              <a:ea typeface="ＭＳ Ｐゴシック" panose="020B0600070205080204" pitchFamily="50" charset="-128"/>
            </a:rPr>
            <a:t>　今後も、増大する行政需要や課題に対し、迅速かつ的確に対応するため行政の経営基盤の強化と効率的な組織を目指し、適正な人員体制を確保していく。</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45538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43490"/>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17615</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0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45538</xdr:rowOff>
    </xdr:from>
    <xdr:to>
      <xdr:col>81</xdr:col>
      <xdr:colOff>133350</xdr:colOff>
      <xdr:row>67</xdr:row>
      <xdr:rowOff>45538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32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41245</xdr:rowOff>
    </xdr:from>
    <xdr:to>
      <xdr:col>81</xdr:col>
      <xdr:colOff>44450</xdr:colOff>
      <xdr:row>61</xdr:row>
      <xdr:rowOff>48139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99695"/>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75128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335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103051</xdr:rowOff>
    </xdr:from>
    <xdr:to>
      <xdr:col>81</xdr:col>
      <xdr:colOff>95250</xdr:colOff>
      <xdr:row>62</xdr:row>
      <xdr:rowOff>33201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33201</xdr:rowOff>
    </xdr:from>
    <xdr:to>
      <xdr:col>77</xdr:col>
      <xdr:colOff>44450</xdr:colOff>
      <xdr:row>61</xdr:row>
      <xdr:rowOff>41245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91651"/>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89263</xdr:rowOff>
    </xdr:from>
    <xdr:to>
      <xdr:col>77</xdr:col>
      <xdr:colOff>95250</xdr:colOff>
      <xdr:row>62</xdr:row>
      <xdr:rowOff>19413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4190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34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15966</xdr:rowOff>
    </xdr:from>
    <xdr:to>
      <xdr:col>72</xdr:col>
      <xdr:colOff>203200</xdr:colOff>
      <xdr:row>61</xdr:row>
      <xdr:rowOff>33201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7441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75474</xdr:rowOff>
    </xdr:from>
    <xdr:to>
      <xdr:col>73</xdr:col>
      <xdr:colOff>44450</xdr:colOff>
      <xdr:row>62</xdr:row>
      <xdr:rowOff>5624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161851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2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15966</xdr:rowOff>
    </xdr:from>
    <xdr:to>
      <xdr:col>68</xdr:col>
      <xdr:colOff>152400</xdr:colOff>
      <xdr:row>61</xdr:row>
      <xdr:rowOff>15966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744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151510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21469</xdr:rowOff>
    </xdr:from>
    <xdr:to>
      <xdr:col>64</xdr:col>
      <xdr:colOff>152400</xdr:colOff>
      <xdr:row>61</xdr:row>
      <xdr:rowOff>123069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107846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6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168789</xdr:rowOff>
    </xdr:from>
    <xdr:to>
      <xdr:col>81</xdr:col>
      <xdr:colOff>95250</xdr:colOff>
      <xdr:row>61</xdr:row>
      <xdr:rowOff>98939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5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13866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0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161895</xdr:rowOff>
    </xdr:from>
    <xdr:to>
      <xdr:col>77</xdr:col>
      <xdr:colOff>95250</xdr:colOff>
      <xdr:row>61</xdr:row>
      <xdr:rowOff>92045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4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102222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217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153851</xdr:rowOff>
    </xdr:from>
    <xdr:to>
      <xdr:col>73</xdr:col>
      <xdr:colOff>44450</xdr:colOff>
      <xdr:row>61</xdr:row>
      <xdr:rowOff>84001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94178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209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136616</xdr:rowOff>
    </xdr:from>
    <xdr:to>
      <xdr:col>68</xdr:col>
      <xdr:colOff>203200</xdr:colOff>
      <xdr:row>61</xdr:row>
      <xdr:rowOff>66766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76943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92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136616</xdr:rowOff>
    </xdr:from>
    <xdr:to>
      <xdr:col>64</xdr:col>
      <xdr:colOff>152400</xdr:colOff>
      <xdr:row>61</xdr:row>
      <xdr:rowOff>66766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76943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92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実質公債費比率は、前年度比で</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ポイント増加したが、県平均値や類似団体内平均値を下回っている。</a:t>
          </a:r>
        </a:p>
        <a:p>
          <a:r>
            <a:rPr kumimoji="1" lang="ja-JP" altLang="en-US" sz="1100">
              <a:latin typeface="ＭＳ Ｐゴシック" panose="020B0600070205080204" pitchFamily="50" charset="-128"/>
              <a:ea typeface="ＭＳ Ｐゴシック" panose="020B0600070205080204" pitchFamily="50" charset="-128"/>
            </a:rPr>
            <a:t>　分母は、標準財政規模の増加、元利償還金・準元利償還金に係る基準財政需要額算入額が減少により、前年度比</a:t>
          </a:r>
          <a:r>
            <a:rPr kumimoji="1" lang="en-US" altLang="ja-JP" sz="1100">
              <a:latin typeface="ＭＳ Ｐゴシック" panose="020B0600070205080204" pitchFamily="50" charset="-128"/>
              <a:ea typeface="ＭＳ Ｐゴシック" panose="020B0600070205080204" pitchFamily="50" charset="-128"/>
            </a:rPr>
            <a:t>513,223</a:t>
          </a:r>
          <a:r>
            <a:rPr kumimoji="1" lang="ja-JP" altLang="en-US" sz="1100">
              <a:latin typeface="ＭＳ Ｐゴシック" panose="020B0600070205080204" pitchFamily="50" charset="-128"/>
              <a:ea typeface="ＭＳ Ｐゴシック" panose="020B0600070205080204" pitchFamily="50" charset="-128"/>
            </a:rPr>
            <a:t>千円（</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）増加した。</a:t>
          </a:r>
        </a:p>
        <a:p>
          <a:r>
            <a:rPr kumimoji="1" lang="ja-JP" altLang="en-US" sz="1100">
              <a:latin typeface="ＭＳ Ｐゴシック" panose="020B0600070205080204" pitchFamily="50" charset="-128"/>
              <a:ea typeface="ＭＳ Ｐゴシック" panose="020B0600070205080204" pitchFamily="50" charset="-128"/>
            </a:rPr>
            <a:t>　分子は、市債元利償還金等が減少したが、元利償還金・準元利償還金に係る基準財政需要額算入額も減少し、前年度比</a:t>
          </a:r>
          <a:r>
            <a:rPr kumimoji="1" lang="en-US" altLang="ja-JP" sz="1100">
              <a:latin typeface="ＭＳ Ｐゴシック" panose="020B0600070205080204" pitchFamily="50" charset="-128"/>
              <a:ea typeface="ＭＳ Ｐゴシック" panose="020B0600070205080204" pitchFamily="50" charset="-128"/>
            </a:rPr>
            <a:t>2,424</a:t>
          </a:r>
          <a:r>
            <a:rPr kumimoji="1" lang="ja-JP" altLang="en-US" sz="1100">
              <a:latin typeface="ＭＳ Ｐゴシック" panose="020B0600070205080204" pitchFamily="50" charset="-128"/>
              <a:ea typeface="ＭＳ Ｐゴシック" panose="020B0600070205080204" pitchFamily="50" charset="-128"/>
            </a:rPr>
            <a:t>千円（</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）増加した。</a:t>
          </a:r>
        </a:p>
        <a:p>
          <a:r>
            <a:rPr kumimoji="1" lang="ja-JP" altLang="en-US" sz="1100">
              <a:latin typeface="ＭＳ Ｐゴシック" panose="020B0600070205080204" pitchFamily="50" charset="-128"/>
              <a:ea typeface="ＭＳ Ｐゴシック" panose="020B0600070205080204" pitchFamily="50" charset="-128"/>
            </a:rPr>
            <a:t>　元利償還金・準元利償還金に係る基準財政需要額算入額は今後も減少が見込まれ、実質公債費比率の緩やかな上昇が予測される。地方債の発行抑制や元利償還金が基準財政需要額に算入される有利な地方債を活用するなど、財政の健全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33867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4045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51505</xdr:rowOff>
    </xdr:from>
    <xdr:to>
      <xdr:col>81</xdr:col>
      <xdr:colOff>44450</xdr:colOff>
      <xdr:row>37</xdr:row>
      <xdr:rowOff>91722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39515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166105</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52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22578</xdr:rowOff>
    </xdr:from>
    <xdr:to>
      <xdr:col>81</xdr:col>
      <xdr:colOff>95250</xdr:colOff>
      <xdr:row>40</xdr:row>
      <xdr:rowOff>124178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115711</xdr:rowOff>
    </xdr:from>
    <xdr:to>
      <xdr:col>77</xdr:col>
      <xdr:colOff>44450</xdr:colOff>
      <xdr:row>37</xdr:row>
      <xdr:rowOff>51505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287911"/>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153811</xdr:rowOff>
    </xdr:from>
    <xdr:to>
      <xdr:col>77</xdr:col>
      <xdr:colOff>95250</xdr:colOff>
      <xdr:row>40</xdr:row>
      <xdr:rowOff>83961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68738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102305</xdr:rowOff>
    </xdr:from>
    <xdr:to>
      <xdr:col>72</xdr:col>
      <xdr:colOff>203200</xdr:colOff>
      <xdr:row>36</xdr:row>
      <xdr:rowOff>115711</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2745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113595</xdr:rowOff>
    </xdr:from>
    <xdr:to>
      <xdr:col>73</xdr:col>
      <xdr:colOff>44450</xdr:colOff>
      <xdr:row>40</xdr:row>
      <xdr:rowOff>43745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28522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102305</xdr:rowOff>
    </xdr:from>
    <xdr:to>
      <xdr:col>68</xdr:col>
      <xdr:colOff>152400</xdr:colOff>
      <xdr:row>36</xdr:row>
      <xdr:rowOff>102305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274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28522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132944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40922</xdr:rowOff>
    </xdr:from>
    <xdr:to>
      <xdr:col>81</xdr:col>
      <xdr:colOff>95250</xdr:colOff>
      <xdr:row>37</xdr:row>
      <xdr:rowOff>142522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3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57449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2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705</xdr:rowOff>
    </xdr:from>
    <xdr:to>
      <xdr:col>77</xdr:col>
      <xdr:colOff>95250</xdr:colOff>
      <xdr:row>37</xdr:row>
      <xdr:rowOff>102305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34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112482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113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64911</xdr:rowOff>
    </xdr:from>
    <xdr:to>
      <xdr:col>73</xdr:col>
      <xdr:colOff>44450</xdr:colOff>
      <xdr:row>36</xdr:row>
      <xdr:rowOff>166511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23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5238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00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51505</xdr:rowOff>
    </xdr:from>
    <xdr:to>
      <xdr:col>68</xdr:col>
      <xdr:colOff>203200</xdr:colOff>
      <xdr:row>36</xdr:row>
      <xdr:rowOff>153105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22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163282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5992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51505</xdr:rowOff>
    </xdr:from>
    <xdr:to>
      <xdr:col>64</xdr:col>
      <xdr:colOff>152400</xdr:colOff>
      <xdr:row>36</xdr:row>
      <xdr:rowOff>153105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22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163282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5992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将来負担比率は、△</a:t>
          </a:r>
          <a:r>
            <a:rPr kumimoji="1" lang="en-US" altLang="ja-JP" sz="1100">
              <a:latin typeface="ＭＳ Ｐゴシック" panose="020B0600070205080204" pitchFamily="50" charset="-128"/>
              <a:ea typeface="ＭＳ Ｐゴシック" panose="020B0600070205080204" pitchFamily="50" charset="-128"/>
            </a:rPr>
            <a:t>24.2%</a:t>
          </a:r>
          <a:r>
            <a:rPr kumimoji="1" lang="ja-JP" altLang="en-US" sz="1100">
              <a:latin typeface="ＭＳ Ｐゴシック" panose="020B0600070205080204" pitchFamily="50" charset="-128"/>
              <a:ea typeface="ＭＳ Ｐゴシック" panose="020B0600070205080204" pitchFamily="50" charset="-128"/>
            </a:rPr>
            <a:t>となり、前年度比で</a:t>
          </a:r>
          <a:r>
            <a:rPr kumimoji="1" lang="en-US" altLang="ja-JP" sz="1100">
              <a:latin typeface="ＭＳ Ｐゴシック" panose="020B0600070205080204" pitchFamily="50" charset="-128"/>
              <a:ea typeface="ＭＳ Ｐゴシック" panose="020B0600070205080204" pitchFamily="50" charset="-128"/>
            </a:rPr>
            <a:t>4.3</a:t>
          </a:r>
          <a:r>
            <a:rPr kumimoji="1" lang="ja-JP" altLang="en-US" sz="1100">
              <a:latin typeface="ＭＳ Ｐゴシック" panose="020B0600070205080204" pitchFamily="50" charset="-128"/>
              <a:ea typeface="ＭＳ Ｐゴシック" panose="020B0600070205080204" pitchFamily="50" charset="-128"/>
            </a:rPr>
            <a:t>ポイント増加したが、県平均値や類似団体内平均値を大幅に下回っている。</a:t>
          </a:r>
        </a:p>
        <a:p>
          <a:r>
            <a:rPr kumimoji="1" lang="ja-JP" altLang="en-US" sz="1100">
              <a:latin typeface="ＭＳ Ｐゴシック" panose="020B0600070205080204" pitchFamily="50" charset="-128"/>
              <a:ea typeface="ＭＳ Ｐゴシック" panose="020B0600070205080204" pitchFamily="50" charset="-128"/>
            </a:rPr>
            <a:t>　分母は、標準財政規模が増加し、元利償還金・準元利償還金に係る基準財政需要額算入額が減少したことにより、前年度比</a:t>
          </a:r>
          <a:r>
            <a:rPr kumimoji="1" lang="en-US" altLang="ja-JP" sz="1100">
              <a:latin typeface="ＭＳ Ｐゴシック" panose="020B0600070205080204" pitchFamily="50" charset="-128"/>
              <a:ea typeface="ＭＳ Ｐゴシック" panose="020B0600070205080204" pitchFamily="50" charset="-128"/>
            </a:rPr>
            <a:t>513,223</a:t>
          </a:r>
          <a:r>
            <a:rPr kumimoji="1" lang="ja-JP" altLang="en-US" sz="1100">
              <a:latin typeface="ＭＳ Ｐゴシック" panose="020B0600070205080204" pitchFamily="50" charset="-128"/>
              <a:ea typeface="ＭＳ Ｐゴシック" panose="020B0600070205080204" pitchFamily="50" charset="-128"/>
            </a:rPr>
            <a:t>千円（</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）増加した。</a:t>
          </a:r>
        </a:p>
        <a:p>
          <a:r>
            <a:rPr kumimoji="1" lang="ja-JP" altLang="en-US" sz="1100">
              <a:latin typeface="ＭＳ Ｐゴシック" panose="020B0600070205080204" pitchFamily="50" charset="-128"/>
              <a:ea typeface="ＭＳ Ｐゴシック" panose="020B0600070205080204" pitchFamily="50" charset="-128"/>
            </a:rPr>
            <a:t>　分子は、地方債現在高の減少により将来負担額が減少し、充当可能基金額が増加したが、地方債現在高等に係る基準財政需要額算入見込額の減少により、前年度比</a:t>
          </a:r>
          <a:r>
            <a:rPr kumimoji="1" lang="en-US" altLang="ja-JP" sz="1100">
              <a:latin typeface="ＭＳ Ｐゴシック" panose="020B0600070205080204" pitchFamily="50" charset="-128"/>
              <a:ea typeface="ＭＳ Ｐゴシック" panose="020B0600070205080204" pitchFamily="50" charset="-128"/>
            </a:rPr>
            <a:t>595,259</a:t>
          </a:r>
          <a:r>
            <a:rPr kumimoji="1" lang="ja-JP" altLang="en-US" sz="1100">
              <a:latin typeface="ＭＳ Ｐゴシック" panose="020B0600070205080204" pitchFamily="50" charset="-128"/>
              <a:ea typeface="ＭＳ Ｐゴシック" panose="020B0600070205080204" pitchFamily="50" charset="-128"/>
            </a:rPr>
            <a:t>千円（</a:t>
          </a:r>
          <a:r>
            <a:rPr kumimoji="1" lang="en-US" altLang="ja-JP" sz="1100">
              <a:latin typeface="ＭＳ Ｐゴシック" panose="020B0600070205080204" pitchFamily="50" charset="-128"/>
              <a:ea typeface="ＭＳ Ｐゴシック" panose="020B0600070205080204" pitchFamily="50" charset="-128"/>
            </a:rPr>
            <a:t>12.3%</a:t>
          </a:r>
          <a:r>
            <a:rPr kumimoji="1" lang="ja-JP" altLang="en-US" sz="1100">
              <a:latin typeface="ＭＳ Ｐゴシック" panose="020B0600070205080204" pitchFamily="50" charset="-128"/>
              <a:ea typeface="ＭＳ Ｐゴシック" panose="020B0600070205080204" pitchFamily="50" charset="-128"/>
            </a:rPr>
            <a:t>）増加した。</a:t>
          </a:r>
        </a:p>
        <a:p>
          <a:r>
            <a:rPr kumimoji="1" lang="ja-JP" altLang="en-US" sz="1100">
              <a:latin typeface="ＭＳ Ｐゴシック" panose="020B0600070205080204" pitchFamily="50" charset="-128"/>
              <a:ea typeface="ＭＳ Ｐゴシック" panose="020B0600070205080204" pitchFamily="50" charset="-128"/>
            </a:rPr>
            <a:t>　地方債現在高等に係る基準財政需要額算入見込額は今後も減少が見込まれるため、地方債の発行抑制や計画的な基金の積立てを行い、財政の健全化を図っていく。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164919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23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136996</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0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164919</xdr:rowOff>
    </xdr:from>
    <xdr:to>
      <xdr:col>81</xdr:col>
      <xdr:colOff>133350</xdr:colOff>
      <xdr:row>22</xdr:row>
      <xdr:rowOff>164919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3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118248</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347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146171</xdr:rowOff>
    </xdr:from>
    <xdr:to>
      <xdr:col>81</xdr:col>
      <xdr:colOff>95250</xdr:colOff>
      <xdr:row>14</xdr:row>
      <xdr:rowOff>76321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7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38160</xdr:rowOff>
    </xdr:from>
    <xdr:to>
      <xdr:col>77</xdr:col>
      <xdr:colOff>95250</xdr:colOff>
      <xdr:row>13</xdr:row>
      <xdr:rowOff>139760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149937</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79526</xdr:rowOff>
    </xdr:from>
    <xdr:to>
      <xdr:col>73</xdr:col>
      <xdr:colOff>44450</xdr:colOff>
      <xdr:row>14</xdr:row>
      <xdr:rowOff>9676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19853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80433</xdr:rowOff>
    </xdr:from>
    <xdr:to>
      <xdr:col>68</xdr:col>
      <xdr:colOff>203200</xdr:colOff>
      <xdr:row>15</xdr:row>
      <xdr:rowOff>10583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20760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10100</xdr:rowOff>
    </xdr:from>
    <xdr:to>
      <xdr:col>64</xdr:col>
      <xdr:colOff>152400</xdr:colOff>
      <xdr:row>15</xdr:row>
      <xdr:rowOff>111700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121877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山梨県南アルプス市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71,726
70,209
264.14
41,583,674
38,843,269
2,234,986
20,901,988
22,528,263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人件費の経常収支比率は、前年度比</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ポイント増加し、県平均値や類似団体内平均値を上回っている。</a:t>
          </a:r>
        </a:p>
        <a:p>
          <a:r>
            <a:rPr kumimoji="1" lang="ja-JP" altLang="en-US" sz="1300">
              <a:latin typeface="ＭＳ Ｐゴシック" panose="020B0600070205080204" pitchFamily="50" charset="-128"/>
              <a:ea typeface="ＭＳ Ｐゴシック" panose="020B0600070205080204" pitchFamily="50" charset="-128"/>
            </a:rPr>
            <a:t>　前年度からの増加要因として、主に人事院勧告に基づく給与改定の影響に加え、会計年度任用職員勤勉手当の支給開始が考えられる。</a:t>
          </a:r>
        </a:p>
        <a:p>
          <a:r>
            <a:rPr kumimoji="1" lang="ja-JP" altLang="en-US" sz="1300">
              <a:latin typeface="ＭＳ Ｐゴシック" panose="020B0600070205080204" pitchFamily="50" charset="-128"/>
              <a:ea typeface="ＭＳ Ｐゴシック" panose="020B0600070205080204" pitchFamily="50" charset="-128"/>
            </a:rPr>
            <a:t>　今後も人件費の経常収支比率の増加が見込まれるが、職員の適正配置、業務の効率化等により人件費の抑制に努めたい。</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88900</xdr:rowOff>
    </xdr:from>
    <xdr:to>
      <xdr:col>24</xdr:col>
      <xdr:colOff>25400</xdr:colOff>
      <xdr:row>39</xdr:row>
      <xdr:rowOff>138430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04000"/>
          <a:ext cx="8382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35560</xdr:rowOff>
    </xdr:from>
    <xdr:to>
      <xdr:col>19</xdr:col>
      <xdr:colOff>187325</xdr:colOff>
      <xdr:row>38</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506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47007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100330</xdr:rowOff>
    </xdr:from>
    <xdr:to>
      <xdr:col>15</xdr:col>
      <xdr:colOff>98425</xdr:colOff>
      <xdr:row>38</xdr:row>
      <xdr:rowOff>35560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439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100330</xdr:rowOff>
    </xdr:from>
    <xdr:to>
      <xdr:col>11</xdr:col>
      <xdr:colOff>9525</xdr:colOff>
      <xdr:row>37</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43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138447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87630</xdr:rowOff>
    </xdr:from>
    <xdr:to>
      <xdr:col>24</xdr:col>
      <xdr:colOff>76200</xdr:colOff>
      <xdr:row>40</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59707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38100</xdr:rowOff>
    </xdr:from>
    <xdr:to>
      <xdr:col>20</xdr:col>
      <xdr:colOff>38100</xdr:colOff>
      <xdr:row>38</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124477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3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156210</xdr:rowOff>
    </xdr:from>
    <xdr:to>
      <xdr:col>15</xdr:col>
      <xdr:colOff>149225</xdr:colOff>
      <xdr:row>38</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71137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49530</xdr:rowOff>
    </xdr:from>
    <xdr:to>
      <xdr:col>11</xdr:col>
      <xdr:colOff>60325</xdr:colOff>
      <xdr:row>37</xdr:row>
      <xdr:rowOff>151130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物件費の経常収支比率は、前年度比</a:t>
          </a:r>
          <a:r>
            <a:rPr kumimoji="1" lang="en-US" altLang="ja-JP" sz="1200">
              <a:latin typeface="ＭＳ Ｐゴシック" panose="020B0600070205080204" pitchFamily="50" charset="-128"/>
              <a:ea typeface="ＭＳ Ｐゴシック" panose="020B0600070205080204" pitchFamily="50" charset="-128"/>
            </a:rPr>
            <a:t>3.1</a:t>
          </a:r>
          <a:r>
            <a:rPr kumimoji="1" lang="ja-JP" altLang="en-US" sz="1200">
              <a:latin typeface="ＭＳ Ｐゴシック" panose="020B0600070205080204" pitchFamily="50" charset="-128"/>
              <a:ea typeface="ＭＳ Ｐゴシック" panose="020B0600070205080204" pitchFamily="50" charset="-128"/>
            </a:rPr>
            <a:t>ポイント減少し、県平均値を上回るものの、類似団体内平均値を下回っている。</a:t>
          </a:r>
        </a:p>
        <a:p>
          <a:r>
            <a:rPr kumimoji="1" lang="ja-JP" altLang="en-US" sz="1200">
              <a:latin typeface="ＭＳ Ｐゴシック" panose="020B0600070205080204" pitchFamily="50" charset="-128"/>
              <a:ea typeface="ＭＳ Ｐゴシック" panose="020B0600070205080204" pitchFamily="50" charset="-128"/>
            </a:rPr>
            <a:t>　前年度は、学校給食費の無償化により、給食の保護者負担金が充当されなくなり経常経費充当一般財源が増加したが、令和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年度にはふるさと応援基金の充当により経常経費充当一般財源が減少し、物件費の経常収支比率減少の主な要因となった。</a:t>
          </a:r>
        </a:p>
        <a:p>
          <a:r>
            <a:rPr kumimoji="1" lang="ja-JP" altLang="en-US" sz="1200">
              <a:latin typeface="ＭＳ Ｐゴシック" panose="020B0600070205080204" pitchFamily="50" charset="-128"/>
              <a:ea typeface="ＭＳ Ｐゴシック" panose="020B0600070205080204" pitchFamily="50" charset="-128"/>
            </a:rPr>
            <a:t>　今後も物価高騰等により、需用費や委託料などの増加が見込まれるため、経費の適正性や必要性の精査に努めたい。</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95250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7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67327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95250</xdr:rowOff>
    </xdr:from>
    <xdr:to>
      <xdr:col>82</xdr:col>
      <xdr:colOff>196850</xdr:colOff>
      <xdr:row>21</xdr:row>
      <xdr:rowOff>95250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152400</xdr:rowOff>
    </xdr:from>
    <xdr:to>
      <xdr:col>82</xdr:col>
      <xdr:colOff>107950</xdr:colOff>
      <xdr:row>19</xdr:row>
      <xdr:rowOff>31750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895600"/>
          <a:ext cx="838200" cy="39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38100</xdr:rowOff>
    </xdr:from>
    <xdr:to>
      <xdr:col>78</xdr:col>
      <xdr:colOff>69850</xdr:colOff>
      <xdr:row>19</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1242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44450</xdr:rowOff>
    </xdr:from>
    <xdr:to>
      <xdr:col>73</xdr:col>
      <xdr:colOff>180975</xdr:colOff>
      <xdr:row>18</xdr:row>
      <xdr:rowOff>38100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591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44450</xdr:rowOff>
    </xdr:from>
    <xdr:to>
      <xdr:col>69</xdr:col>
      <xdr:colOff>92075</xdr:colOff>
      <xdr:row>18</xdr:row>
      <xdr:rowOff>88900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591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120650</xdr:rowOff>
    </xdr:from>
    <xdr:to>
      <xdr:col>69</xdr:col>
      <xdr:colOff>142875</xdr:colOff>
      <xdr:row>16</xdr:row>
      <xdr:rowOff>50800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60977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124477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101600</xdr:rowOff>
    </xdr:from>
    <xdr:to>
      <xdr:col>82</xdr:col>
      <xdr:colOff>158750</xdr:colOff>
      <xdr:row>17</xdr:row>
      <xdr:rowOff>31750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118127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152400</xdr:rowOff>
    </xdr:from>
    <xdr:to>
      <xdr:col>78</xdr:col>
      <xdr:colOff>120650</xdr:colOff>
      <xdr:row>19</xdr:row>
      <xdr:rowOff>82550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67327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32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158750</xdr:rowOff>
    </xdr:from>
    <xdr:to>
      <xdr:col>74</xdr:col>
      <xdr:colOff>31750</xdr:colOff>
      <xdr:row>18</xdr:row>
      <xdr:rowOff>88900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7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73677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5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165100</xdr:rowOff>
    </xdr:from>
    <xdr:to>
      <xdr:col>69</xdr:col>
      <xdr:colOff>142875</xdr:colOff>
      <xdr:row>17</xdr:row>
      <xdr:rowOff>95250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0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80027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38100</xdr:rowOff>
    </xdr:from>
    <xdr:to>
      <xdr:col>65</xdr:col>
      <xdr:colOff>53975</xdr:colOff>
      <xdr:row>18</xdr:row>
      <xdr:rowOff>139700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124477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扶助費の経常収支比率は、前年度比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ポイント増加し、県平均値や類似団体内平均値を上回っている。</a:t>
          </a:r>
        </a:p>
        <a:p>
          <a:r>
            <a:rPr kumimoji="1" lang="ja-JP" altLang="en-US" sz="1300">
              <a:latin typeface="ＭＳ Ｐゴシック" panose="020B0600070205080204" pitchFamily="50" charset="-128"/>
              <a:ea typeface="ＭＳ Ｐゴシック" panose="020B0600070205080204" pitchFamily="50" charset="-128"/>
            </a:rPr>
            <a:t>　前年度からの増加要因は、「施設型給付事業」及び「介護給付・訓練等給付事業」等の制度利用者の増加の影響によるものである。</a:t>
          </a:r>
        </a:p>
        <a:p>
          <a:r>
            <a:rPr kumimoji="1" lang="ja-JP" altLang="en-US" sz="1300">
              <a:latin typeface="ＭＳ Ｐゴシック" panose="020B0600070205080204" pitchFamily="50" charset="-128"/>
              <a:ea typeface="ＭＳ Ｐゴシック" panose="020B0600070205080204" pitchFamily="50" charset="-128"/>
            </a:rPr>
            <a:t>　今後は、老年人口の増加に伴い扶助費の増加傾向が続くと見込まれる。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78994</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6584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165371</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78994</xdr:rowOff>
    </xdr:from>
    <xdr:to>
      <xdr:col>24</xdr:col>
      <xdr:colOff>114300</xdr:colOff>
      <xdr:row>53</xdr:row>
      <xdr:rowOff>78994</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76708</xdr:rowOff>
    </xdr:from>
    <xdr:to>
      <xdr:col>24</xdr:col>
      <xdr:colOff>25400</xdr:colOff>
      <xdr:row>56</xdr:row>
      <xdr:rowOff>122428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67790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140733</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99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124206</xdr:rowOff>
    </xdr:from>
    <xdr:to>
      <xdr:col>24</xdr:col>
      <xdr:colOff>76200</xdr:colOff>
      <xdr:row>56</xdr:row>
      <xdr:rowOff>54356</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76708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139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96774</xdr:rowOff>
    </xdr:from>
    <xdr:to>
      <xdr:col>20</xdr:col>
      <xdr:colOff>38100</xdr:colOff>
      <xdr:row>56</xdr:row>
      <xdr:rowOff>26924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37101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95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110998</xdr:rowOff>
    </xdr:from>
    <xdr:to>
      <xdr:col>15</xdr:col>
      <xdr:colOff>98425</xdr:colOff>
      <xdr:row>56</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54074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110998</xdr:rowOff>
    </xdr:from>
    <xdr:to>
      <xdr:col>11</xdr:col>
      <xdr:colOff>9525</xdr:colOff>
      <xdr:row>55</xdr:row>
      <xdr:rowOff>138430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5407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51054</xdr:rowOff>
    </xdr:from>
    <xdr:to>
      <xdr:col>11</xdr:col>
      <xdr:colOff>60325</xdr:colOff>
      <xdr:row>55</xdr:row>
      <xdr:rowOff>152654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162831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151638</xdr:rowOff>
    </xdr:from>
    <xdr:to>
      <xdr:col>6</xdr:col>
      <xdr:colOff>171450</xdr:colOff>
      <xdr:row>56</xdr:row>
      <xdr:rowOff>81788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66565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71628</xdr:rowOff>
    </xdr:from>
    <xdr:to>
      <xdr:col>24</xdr:col>
      <xdr:colOff>76200</xdr:colOff>
      <xdr:row>57</xdr:row>
      <xdr:rowOff>1778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43705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64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25908</xdr:rowOff>
    </xdr:from>
    <xdr:to>
      <xdr:col>20</xdr:col>
      <xdr:colOff>38100</xdr:colOff>
      <xdr:row>56</xdr:row>
      <xdr:rowOff>127508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112285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713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60198</xdr:rowOff>
    </xdr:from>
    <xdr:to>
      <xdr:col>11</xdr:col>
      <xdr:colOff>60325</xdr:colOff>
      <xdr:row>55</xdr:row>
      <xdr:rowOff>161798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146575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57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87630</xdr:rowOff>
    </xdr:from>
    <xdr:to>
      <xdr:col>6</xdr:col>
      <xdr:colOff>171450</xdr:colOff>
      <xdr:row>56</xdr:row>
      <xdr:rowOff>17780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27957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その他の経常収支比率は、前年度比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ポイント増加した、県平均値を上回るものの、類似団体内平均値を下回っている。</a:t>
          </a:r>
        </a:p>
        <a:p>
          <a:r>
            <a:rPr kumimoji="1" lang="ja-JP" altLang="en-US" sz="1300">
              <a:latin typeface="ＭＳ Ｐゴシック" panose="020B0600070205080204" pitchFamily="50" charset="-128"/>
              <a:ea typeface="ＭＳ Ｐゴシック" panose="020B0600070205080204" pitchFamily="50" charset="-128"/>
            </a:rPr>
            <a:t>　その他を構成する維持補修費、投資及び出資・貸付金は横ばいで推移し、繰出金は、介護保険特別会計や後期高齢者医療特別会計への繰出金の増加により微増している。</a:t>
          </a:r>
        </a:p>
        <a:p>
          <a:r>
            <a:rPr kumimoji="1" lang="ja-JP" altLang="en-US" sz="1300">
              <a:latin typeface="ＭＳ Ｐゴシック" panose="020B0600070205080204" pitchFamily="50" charset="-128"/>
              <a:ea typeface="ＭＳ Ｐゴシック" panose="020B0600070205080204" pitchFamily="50" charset="-128"/>
            </a:rPr>
            <a:t>　今後も高齢化に伴い、介護保険特別会計と後期高齢者医療特別会計への繰出金は増加傾向が続くと見込まれる。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71000"/>
          <a:ext cx="0" cy="1191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12700</xdr:rowOff>
    </xdr:from>
    <xdr:to>
      <xdr:col>82</xdr:col>
      <xdr:colOff>107950</xdr:colOff>
      <xdr:row>54</xdr:row>
      <xdr:rowOff>78015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2710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40112</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12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68035</xdr:rowOff>
    </xdr:from>
    <xdr:to>
      <xdr:col>82</xdr:col>
      <xdr:colOff>158750</xdr:colOff>
      <xdr:row>57</xdr:row>
      <xdr:rowOff>169635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151493</xdr:rowOff>
    </xdr:from>
    <xdr:to>
      <xdr:col>78</xdr:col>
      <xdr:colOff>69850</xdr:colOff>
      <xdr:row>54</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238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84365</xdr:rowOff>
    </xdr:from>
    <xdr:to>
      <xdr:col>78</xdr:col>
      <xdr:colOff>120650</xdr:colOff>
      <xdr:row>58</xdr:row>
      <xdr:rowOff>14515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170742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102507</xdr:rowOff>
    </xdr:from>
    <xdr:to>
      <xdr:col>73</xdr:col>
      <xdr:colOff>180975</xdr:colOff>
      <xdr:row>53</xdr:row>
      <xdr:rowOff>151493</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1893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35378</xdr:rowOff>
    </xdr:from>
    <xdr:to>
      <xdr:col>74</xdr:col>
      <xdr:colOff>31750</xdr:colOff>
      <xdr:row>57</xdr:row>
      <xdr:rowOff>136978</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121755</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102507</xdr:rowOff>
    </xdr:from>
    <xdr:to>
      <xdr:col>69</xdr:col>
      <xdr:colOff>92075</xdr:colOff>
      <xdr:row>53</xdr:row>
      <xdr:rowOff>151493</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1893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35378</xdr:rowOff>
    </xdr:from>
    <xdr:to>
      <xdr:col>65</xdr:col>
      <xdr:colOff>53975</xdr:colOff>
      <xdr:row>57</xdr:row>
      <xdr:rowOff>136978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121755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27215</xdr:rowOff>
    </xdr:from>
    <xdr:to>
      <xdr:col>82</xdr:col>
      <xdr:colOff>158750</xdr:colOff>
      <xdr:row>54</xdr:row>
      <xdr:rowOff>128815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107242</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19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133350</xdr:rowOff>
    </xdr:from>
    <xdr:to>
      <xdr:col>78</xdr:col>
      <xdr:colOff>120650</xdr:colOff>
      <xdr:row>54</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73677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100693</xdr:rowOff>
    </xdr:from>
    <xdr:to>
      <xdr:col>74</xdr:col>
      <xdr:colOff>31750</xdr:colOff>
      <xdr:row>54</xdr:row>
      <xdr:rowOff>30843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41020</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51707</xdr:rowOff>
    </xdr:from>
    <xdr:to>
      <xdr:col>69</xdr:col>
      <xdr:colOff>142875</xdr:colOff>
      <xdr:row>53</xdr:row>
      <xdr:rowOff>153307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163484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100693</xdr:rowOff>
    </xdr:from>
    <xdr:to>
      <xdr:col>65</xdr:col>
      <xdr:colOff>53975</xdr:colOff>
      <xdr:row>54</xdr:row>
      <xdr:rowOff>30843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41020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補助費等の経常収支比率は、前年度比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ポイント減少し、県平均値や類似団体内平均値を下回っている。</a:t>
          </a:r>
        </a:p>
        <a:p>
          <a:r>
            <a:rPr kumimoji="1" lang="ja-JP" altLang="en-US" sz="1300">
              <a:latin typeface="ＭＳ Ｐゴシック" panose="020B0600070205080204" pitchFamily="50" charset="-128"/>
              <a:ea typeface="ＭＳ Ｐゴシック" panose="020B0600070205080204" pitchFamily="50" charset="-128"/>
            </a:rPr>
            <a:t>　主に三郡衛生組合等の一部事務組合への負担金が増加がした一方、下水道事業会計繰出金が減少したことにより、全体での減少となった。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一部事務組合への負担金は、人件費や物件費等の経費全体の増加に伴い増加しており、今後も増加が見込まれる。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46990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2772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41275</xdr:rowOff>
    </xdr:from>
    <xdr:to>
      <xdr:col>82</xdr:col>
      <xdr:colOff>107950</xdr:colOff>
      <xdr:row>37</xdr:row>
      <xdr:rowOff>64135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38492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139717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483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167640</xdr:rowOff>
    </xdr:from>
    <xdr:to>
      <xdr:col>82</xdr:col>
      <xdr:colOff>158750</xdr:colOff>
      <xdr:row>38</xdr:row>
      <xdr:rowOff>97790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29845</xdr:rowOff>
    </xdr:from>
    <xdr:to>
      <xdr:col>78</xdr:col>
      <xdr:colOff>69850</xdr:colOff>
      <xdr:row>37</xdr:row>
      <xdr:rowOff>64135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37349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161925</xdr:rowOff>
    </xdr:from>
    <xdr:to>
      <xdr:col>78</xdr:col>
      <xdr:colOff>120650</xdr:colOff>
      <xdr:row>38</xdr:row>
      <xdr:rowOff>92075</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76852</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591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127000</xdr:rowOff>
    </xdr:from>
    <xdr:to>
      <xdr:col>73</xdr:col>
      <xdr:colOff>180975</xdr:colOff>
      <xdr:row>37</xdr:row>
      <xdr:rowOff>29845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29920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139065</xdr:rowOff>
    </xdr:from>
    <xdr:to>
      <xdr:col>74</xdr:col>
      <xdr:colOff>31750</xdr:colOff>
      <xdr:row>38</xdr:row>
      <xdr:rowOff>69215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53992</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56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127000</xdr:rowOff>
    </xdr:from>
    <xdr:to>
      <xdr:col>69</xdr:col>
      <xdr:colOff>92075</xdr:colOff>
      <xdr:row>36</xdr:row>
      <xdr:rowOff>132715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2992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133350</xdr:rowOff>
    </xdr:from>
    <xdr:to>
      <xdr:col>69</xdr:col>
      <xdr:colOff>142875</xdr:colOff>
      <xdr:row>38</xdr:row>
      <xdr:rowOff>63500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127635</xdr:rowOff>
    </xdr:from>
    <xdr:to>
      <xdr:col>65</xdr:col>
      <xdr:colOff>53975</xdr:colOff>
      <xdr:row>38</xdr:row>
      <xdr:rowOff>57785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42562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161925</xdr:rowOff>
    </xdr:from>
    <xdr:to>
      <xdr:col>82</xdr:col>
      <xdr:colOff>158750</xdr:colOff>
      <xdr:row>37</xdr:row>
      <xdr:rowOff>92075</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3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7002</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17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13335</xdr:rowOff>
    </xdr:from>
    <xdr:to>
      <xdr:col>78</xdr:col>
      <xdr:colOff>120650</xdr:colOff>
      <xdr:row>37</xdr:row>
      <xdr:rowOff>114935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35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125112</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12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150495</xdr:rowOff>
    </xdr:from>
    <xdr:to>
      <xdr:col>74</xdr:col>
      <xdr:colOff>31750</xdr:colOff>
      <xdr:row>37</xdr:row>
      <xdr:rowOff>80645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32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90822</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091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81915</xdr:rowOff>
    </xdr:from>
    <xdr:to>
      <xdr:col>65</xdr:col>
      <xdr:colOff>53975</xdr:colOff>
      <xdr:row>37</xdr:row>
      <xdr:rowOff>12065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25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22242</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02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公債費の経常収支比率は、前年度比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ポイント減少し、県平均値を上回るものの、類似団体内平均値を下回っている。</a:t>
          </a:r>
        </a:p>
        <a:p>
          <a:r>
            <a:rPr kumimoji="1" lang="ja-JP" altLang="en-US" sz="1300">
              <a:latin typeface="ＭＳ Ｐゴシック" panose="020B0600070205080204" pitchFamily="50" charset="-128"/>
              <a:ea typeface="ＭＳ Ｐゴシック" panose="020B0600070205080204" pitchFamily="50" charset="-128"/>
            </a:rPr>
            <a:t>　本市は、平成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年度にかけて公共施設の再配置に集中的に取り組んだ結果、地方債の発行額と残高が一時的に増加し、その後は減少傾向にある。</a:t>
          </a:r>
        </a:p>
        <a:p>
          <a:r>
            <a:rPr kumimoji="1" lang="ja-JP" altLang="en-US" sz="1300">
              <a:latin typeface="ＭＳ Ｐゴシック" panose="020B0600070205080204" pitchFamily="50" charset="-128"/>
              <a:ea typeface="ＭＳ Ｐゴシック" panose="020B0600070205080204" pitchFamily="50" charset="-128"/>
            </a:rPr>
            <a:t>　今後も、適切な地方債の発行により、公債費の減少に努めていく。</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69850</xdr:rowOff>
    </xdr:from>
    <xdr:to>
      <xdr:col>26</xdr:col>
      <xdr:colOff>184150</xdr:colOff>
      <xdr:row>82</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12700</xdr:rowOff>
    </xdr:from>
    <xdr:to>
      <xdr:col>26</xdr:col>
      <xdr:colOff>184150</xdr:colOff>
      <xdr:row>79</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127000</xdr:rowOff>
    </xdr:from>
    <xdr:to>
      <xdr:col>26</xdr:col>
      <xdr:colOff>184150</xdr:colOff>
      <xdr:row>75</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69850</xdr:rowOff>
    </xdr:from>
    <xdr:to>
      <xdr:col>26</xdr:col>
      <xdr:colOff>184150</xdr:colOff>
      <xdr:row>72</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22225</xdr:rowOff>
    </xdr:from>
    <xdr:to>
      <xdr:col>24</xdr:col>
      <xdr:colOff>25400</xdr:colOff>
      <xdr:row>81</xdr:row>
      <xdr:rowOff>41275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3807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13352</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41275</xdr:rowOff>
    </xdr:from>
    <xdr:to>
      <xdr:col>24</xdr:col>
      <xdr:colOff>114300</xdr:colOff>
      <xdr:row>81</xdr:row>
      <xdr:rowOff>41275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2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108602</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8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22225</xdr:rowOff>
    </xdr:from>
    <xdr:to>
      <xdr:col>24</xdr:col>
      <xdr:colOff>114300</xdr:colOff>
      <xdr:row>73</xdr:row>
      <xdr:rowOff>22225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3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41275</xdr:rowOff>
    </xdr:from>
    <xdr:to>
      <xdr:col>24</xdr:col>
      <xdr:colOff>25400</xdr:colOff>
      <xdr:row>76</xdr:row>
      <xdr:rowOff>155575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07147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19702</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221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47625</xdr:rowOff>
    </xdr:from>
    <xdr:to>
      <xdr:col>24</xdr:col>
      <xdr:colOff>76200</xdr:colOff>
      <xdr:row>77</xdr:row>
      <xdr:rowOff>149225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155575</xdr:rowOff>
    </xdr:from>
    <xdr:to>
      <xdr:col>19</xdr:col>
      <xdr:colOff>187325</xdr:colOff>
      <xdr:row>77</xdr:row>
      <xdr:rowOff>12700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1857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85725</xdr:rowOff>
    </xdr:from>
    <xdr:to>
      <xdr:col>20</xdr:col>
      <xdr:colOff>38100</xdr:colOff>
      <xdr:row>78</xdr:row>
      <xdr:rowOff>15875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8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652</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73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146050</xdr:rowOff>
    </xdr:from>
    <xdr:to>
      <xdr:col>15</xdr:col>
      <xdr:colOff>98425</xdr:colOff>
      <xdr:row>77</xdr:row>
      <xdr:rowOff>12700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176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104775</xdr:rowOff>
    </xdr:from>
    <xdr:to>
      <xdr:col>15</xdr:col>
      <xdr:colOff>149225</xdr:colOff>
      <xdr:row>78</xdr:row>
      <xdr:rowOff>34925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19702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9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146050</xdr:rowOff>
    </xdr:from>
    <xdr:to>
      <xdr:col>11</xdr:col>
      <xdr:colOff>9525</xdr:colOff>
      <xdr:row>77</xdr:row>
      <xdr:rowOff>69850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1762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47625</xdr:rowOff>
    </xdr:from>
    <xdr:to>
      <xdr:col>11</xdr:col>
      <xdr:colOff>60325</xdr:colOff>
      <xdr:row>77</xdr:row>
      <xdr:rowOff>149225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134002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3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38100</xdr:rowOff>
    </xdr:from>
    <xdr:to>
      <xdr:col>6</xdr:col>
      <xdr:colOff>171450</xdr:colOff>
      <xdr:row>77</xdr:row>
      <xdr:rowOff>139700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124477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161925</xdr:rowOff>
    </xdr:from>
    <xdr:to>
      <xdr:col>24</xdr:col>
      <xdr:colOff>76200</xdr:colOff>
      <xdr:row>76</xdr:row>
      <xdr:rowOff>92075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02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7002</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86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104775</xdr:rowOff>
    </xdr:from>
    <xdr:to>
      <xdr:col>20</xdr:col>
      <xdr:colOff>38100</xdr:colOff>
      <xdr:row>77</xdr:row>
      <xdr:rowOff>34925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45102</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903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133350</xdr:rowOff>
    </xdr:from>
    <xdr:to>
      <xdr:col>15</xdr:col>
      <xdr:colOff>149225</xdr:colOff>
      <xdr:row>77</xdr:row>
      <xdr:rowOff>63500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73677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95250</xdr:rowOff>
    </xdr:from>
    <xdr:to>
      <xdr:col>11</xdr:col>
      <xdr:colOff>60325</xdr:colOff>
      <xdr:row>77</xdr:row>
      <xdr:rowOff>25400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35577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ポイント増加し、県平均値を上回るものの、類似団体内平均値を下回っている。</a:t>
          </a:r>
        </a:p>
        <a:p>
          <a:r>
            <a:rPr kumimoji="1" lang="ja-JP" altLang="en-US" sz="1300">
              <a:latin typeface="ＭＳ Ｐゴシック" panose="020B0600070205080204" pitchFamily="50" charset="-128"/>
              <a:ea typeface="ＭＳ Ｐゴシック" panose="020B0600070205080204" pitchFamily="50" charset="-128"/>
            </a:rPr>
            <a:t>　主に人件費、扶助費の増加により当該比率の増加となったが、物件費、補助費等では減少が見られた。</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143002</xdr:rowOff>
    </xdr:from>
    <xdr:to>
      <xdr:col>82</xdr:col>
      <xdr:colOff>107950</xdr:colOff>
      <xdr:row>81</xdr:row>
      <xdr:rowOff>5842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3001752"/>
          <a:ext cx="0" cy="891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149369</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6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xdr:rowOff>
    </xdr:from>
    <xdr:to>
      <xdr:col>82</xdr:col>
      <xdr:colOff>196850</xdr:colOff>
      <xdr:row>81</xdr:row>
      <xdr:rowOff>5842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9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57929</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745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143002</xdr:rowOff>
    </xdr:from>
    <xdr:to>
      <xdr:col>82</xdr:col>
      <xdr:colOff>196850</xdr:colOff>
      <xdr:row>75</xdr:row>
      <xdr:rowOff>143002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00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69850</xdr:rowOff>
    </xdr:from>
    <xdr:to>
      <xdr:col>82</xdr:col>
      <xdr:colOff>107950</xdr:colOff>
      <xdr:row>77</xdr:row>
      <xdr:rowOff>83565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271500"/>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81280</xdr:rowOff>
    </xdr:from>
    <xdr:to>
      <xdr:col>78</xdr:col>
      <xdr:colOff>69850</xdr:colOff>
      <xdr:row>77</xdr:row>
      <xdr:rowOff>69850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1114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149352</xdr:rowOff>
    </xdr:from>
    <xdr:to>
      <xdr:col>78</xdr:col>
      <xdr:colOff>120650</xdr:colOff>
      <xdr:row>77</xdr:row>
      <xdr:rowOff>79502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89679</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48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19558</xdr:rowOff>
    </xdr:from>
    <xdr:to>
      <xdr:col>73</xdr:col>
      <xdr:colOff>180975</xdr:colOff>
      <xdr:row>76</xdr:row>
      <xdr:rowOff>81280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2878308"/>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94487</xdr:rowOff>
    </xdr:from>
    <xdr:to>
      <xdr:col>74</xdr:col>
      <xdr:colOff>31750</xdr:colOff>
      <xdr:row>77</xdr:row>
      <xdr:rowOff>24637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9414</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19558</xdr:rowOff>
    </xdr:from>
    <xdr:to>
      <xdr:col>69</xdr:col>
      <xdr:colOff>92075</xdr:colOff>
      <xdr:row>75</xdr:row>
      <xdr:rowOff>143002</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87830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147065</xdr:rowOff>
    </xdr:from>
    <xdr:to>
      <xdr:col>69</xdr:col>
      <xdr:colOff>142875</xdr:colOff>
      <xdr:row>76</xdr:row>
      <xdr:rowOff>77215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61992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140208</xdr:rowOff>
    </xdr:from>
    <xdr:to>
      <xdr:col>65</xdr:col>
      <xdr:colOff>53975</xdr:colOff>
      <xdr:row>77</xdr:row>
      <xdr:rowOff>70358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55135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32765</xdr:rowOff>
    </xdr:from>
    <xdr:to>
      <xdr:col>82</xdr:col>
      <xdr:colOff>158750</xdr:colOff>
      <xdr:row>77</xdr:row>
      <xdr:rowOff>134365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49292</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07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19050</xdr:rowOff>
    </xdr:from>
    <xdr:to>
      <xdr:col>78</xdr:col>
      <xdr:colOff>120650</xdr:colOff>
      <xdr:row>77</xdr:row>
      <xdr:rowOff>120650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105427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30480</xdr:rowOff>
    </xdr:from>
    <xdr:to>
      <xdr:col>74</xdr:col>
      <xdr:colOff>31750</xdr:colOff>
      <xdr:row>76</xdr:row>
      <xdr:rowOff>132080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142257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140208</xdr:rowOff>
    </xdr:from>
    <xdr:to>
      <xdr:col>69</xdr:col>
      <xdr:colOff>142875</xdr:colOff>
      <xdr:row>75</xdr:row>
      <xdr:rowOff>70358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80535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92202</xdr:rowOff>
    </xdr:from>
    <xdr:to>
      <xdr:col>65</xdr:col>
      <xdr:colOff>53975</xdr:colOff>
      <xdr:row>76</xdr:row>
      <xdr:rowOff>22352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32529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山梨県南アルプス市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26556</xdr:rowOff>
    </xdr:from>
    <xdr:to>
      <xdr:col>29</xdr:col>
      <xdr:colOff>127000</xdr:colOff>
      <xdr:row>20</xdr:row>
      <xdr:rowOff>100762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1581"/>
          <a:ext cx="0" cy="14458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72839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4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100762</xdr:rowOff>
    </xdr:from>
    <xdr:to>
      <xdr:col>30</xdr:col>
      <xdr:colOff>25400</xdr:colOff>
      <xdr:row>20</xdr:row>
      <xdr:rowOff>100762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77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26556</xdr:rowOff>
    </xdr:from>
    <xdr:to>
      <xdr:col>30</xdr:col>
      <xdr:colOff>25400</xdr:colOff>
      <xdr:row>12</xdr:row>
      <xdr:rowOff>26556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1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116395</xdr:rowOff>
    </xdr:from>
    <xdr:to>
      <xdr:col>29</xdr:col>
      <xdr:colOff>127000</xdr:colOff>
      <xdr:row>18</xdr:row>
      <xdr:rowOff>54686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78670"/>
          <a:ext cx="647700" cy="109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157281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76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140754</xdr:rowOff>
    </xdr:from>
    <xdr:to>
      <xdr:col>29</xdr:col>
      <xdr:colOff>177800</xdr:colOff>
      <xdr:row>17</xdr:row>
      <xdr:rowOff>70904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54686</xdr:rowOff>
    </xdr:from>
    <xdr:to>
      <xdr:col>26</xdr:col>
      <xdr:colOff>50800</xdr:colOff>
      <xdr:row>18</xdr:row>
      <xdr:rowOff>104407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88411"/>
          <a:ext cx="698500" cy="49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64414</xdr:rowOff>
    </xdr:from>
    <xdr:to>
      <xdr:col>26</xdr:col>
      <xdr:colOff>101600</xdr:colOff>
      <xdr:row>17</xdr:row>
      <xdr:rowOff>166014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4741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95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104407</xdr:rowOff>
    </xdr:from>
    <xdr:to>
      <xdr:col>22</xdr:col>
      <xdr:colOff>114300</xdr:colOff>
      <xdr:row>18</xdr:row>
      <xdr:rowOff>125984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38132"/>
          <a:ext cx="698500" cy="21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108369</xdr:rowOff>
    </xdr:from>
    <xdr:to>
      <xdr:col>22</xdr:col>
      <xdr:colOff>165100</xdr:colOff>
      <xdr:row>18</xdr:row>
      <xdr:rowOff>38519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48696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9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125984</xdr:rowOff>
    </xdr:from>
    <xdr:to>
      <xdr:col>18</xdr:col>
      <xdr:colOff>177800</xdr:colOff>
      <xdr:row>18</xdr:row>
      <xdr:rowOff>133477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59709"/>
          <a:ext cx="698500" cy="7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122415</xdr:rowOff>
    </xdr:from>
    <xdr:to>
      <xdr:col>19</xdr:col>
      <xdr:colOff>38100</xdr:colOff>
      <xdr:row>18</xdr:row>
      <xdr:rowOff>52565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62742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5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36741</xdr:rowOff>
    </xdr:from>
    <xdr:to>
      <xdr:col>15</xdr:col>
      <xdr:colOff>101600</xdr:colOff>
      <xdr:row>18</xdr:row>
      <xdr:rowOff>138341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148518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3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65595</xdr:rowOff>
    </xdr:from>
    <xdr:to>
      <xdr:col>29</xdr:col>
      <xdr:colOff>177800</xdr:colOff>
      <xdr:row>17</xdr:row>
      <xdr:rowOff>167195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27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37672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9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3886</xdr:rowOff>
    </xdr:from>
    <xdr:to>
      <xdr:col>26</xdr:col>
      <xdr:colOff>101600</xdr:colOff>
      <xdr:row>18</xdr:row>
      <xdr:rowOff>105486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37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90263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23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53607</xdr:rowOff>
    </xdr:from>
    <xdr:to>
      <xdr:col>22</xdr:col>
      <xdr:colOff>165100</xdr:colOff>
      <xdr:row>18</xdr:row>
      <xdr:rowOff>155207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87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139984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7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75184</xdr:rowOff>
    </xdr:from>
    <xdr:to>
      <xdr:col>19</xdr:col>
      <xdr:colOff>38100</xdr:colOff>
      <xdr:row>19</xdr:row>
      <xdr:rowOff>5334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08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161561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95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82677</xdr:rowOff>
    </xdr:from>
    <xdr:to>
      <xdr:col>15</xdr:col>
      <xdr:colOff>101600</xdr:colOff>
      <xdr:row>19</xdr:row>
      <xdr:rowOff>12827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16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169054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02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53391</xdr:rowOff>
    </xdr:from>
    <xdr:to>
      <xdr:col>29</xdr:col>
      <xdr:colOff>127000</xdr:colOff>
      <xdr:row>37</xdr:row>
      <xdr:rowOff>129646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77941"/>
          <a:ext cx="0" cy="12764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101723</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26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129646</xdr:rowOff>
    </xdr:from>
    <xdr:to>
      <xdr:col>30</xdr:col>
      <xdr:colOff>25400</xdr:colOff>
      <xdr:row>37</xdr:row>
      <xdr:rowOff>129646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543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311218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2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53391</xdr:rowOff>
    </xdr:from>
    <xdr:to>
      <xdr:col>30</xdr:col>
      <xdr:colOff>25400</xdr:colOff>
      <xdr:row>33</xdr:row>
      <xdr:rowOff>53391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77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74095</xdr:rowOff>
    </xdr:from>
    <xdr:to>
      <xdr:col>29</xdr:col>
      <xdr:colOff>127000</xdr:colOff>
      <xdr:row>37</xdr:row>
      <xdr:rowOff>74814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198795"/>
          <a:ext cx="647700" cy="7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27151</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37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182074</xdr:rowOff>
    </xdr:from>
    <xdr:to>
      <xdr:col>29</xdr:col>
      <xdr:colOff>177800</xdr:colOff>
      <xdr:row>35</xdr:row>
      <xdr:rowOff>283674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7924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74814</xdr:rowOff>
    </xdr:from>
    <xdr:to>
      <xdr:col>26</xdr:col>
      <xdr:colOff>50800</xdr:colOff>
      <xdr:row>37</xdr:row>
      <xdr:rowOff>155673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199514"/>
          <a:ext cx="698500" cy="80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196476</xdr:rowOff>
    </xdr:from>
    <xdr:to>
      <xdr:col>26</xdr:col>
      <xdr:colOff>101600</xdr:colOff>
      <xdr:row>35</xdr:row>
      <xdr:rowOff>298076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06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308253</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575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155673</xdr:rowOff>
    </xdr:from>
    <xdr:to>
      <xdr:col>22</xdr:col>
      <xdr:colOff>114300</xdr:colOff>
      <xdr:row>37</xdr:row>
      <xdr:rowOff>165307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280373"/>
          <a:ext cx="698500" cy="9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227860</xdr:rowOff>
    </xdr:from>
    <xdr:to>
      <xdr:col>22</xdr:col>
      <xdr:colOff>165100</xdr:colOff>
      <xdr:row>35</xdr:row>
      <xdr:rowOff>329460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38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339637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607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165307</xdr:rowOff>
    </xdr:from>
    <xdr:to>
      <xdr:col>18</xdr:col>
      <xdr:colOff>177800</xdr:colOff>
      <xdr:row>37</xdr:row>
      <xdr:rowOff>274578</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290007"/>
          <a:ext cx="698500" cy="109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267440</xdr:rowOff>
    </xdr:from>
    <xdr:to>
      <xdr:col>19</xdr:col>
      <xdr:colOff>38100</xdr:colOff>
      <xdr:row>36</xdr:row>
      <xdr:rowOff>26140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77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36317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4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36783</xdr:rowOff>
    </xdr:from>
    <xdr:to>
      <xdr:col>15</xdr:col>
      <xdr:colOff>101600</xdr:colOff>
      <xdr:row>36</xdr:row>
      <xdr:rowOff>138383</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90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148560</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5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23295</xdr:rowOff>
    </xdr:from>
    <xdr:to>
      <xdr:col>29</xdr:col>
      <xdr:colOff>177800</xdr:colOff>
      <xdr:row>37</xdr:row>
      <xdr:rowOff>124895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147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103322</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056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24014</xdr:rowOff>
    </xdr:from>
    <xdr:to>
      <xdr:col>26</xdr:col>
      <xdr:colOff>101600</xdr:colOff>
      <xdr:row>37</xdr:row>
      <xdr:rowOff>125614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148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110391</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235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104873</xdr:rowOff>
    </xdr:from>
    <xdr:to>
      <xdr:col>22</xdr:col>
      <xdr:colOff>165100</xdr:colOff>
      <xdr:row>37</xdr:row>
      <xdr:rowOff>206473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229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191250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315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114507</xdr:rowOff>
    </xdr:from>
    <xdr:to>
      <xdr:col>19</xdr:col>
      <xdr:colOff>38100</xdr:colOff>
      <xdr:row>37</xdr:row>
      <xdr:rowOff>216107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239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200884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325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223778</xdr:rowOff>
    </xdr:from>
    <xdr:to>
      <xdr:col>15</xdr:col>
      <xdr:colOff>101600</xdr:colOff>
      <xdr:row>37</xdr:row>
      <xdr:rowOff>325378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348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310155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434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山梨県南アルプス市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71,726
70,209
264.14
41,583,674
38,843,269
2,234,986
20,901,988
22,528,263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41897</xdr:rowOff>
    </xdr:from>
    <xdr:to>
      <xdr:col>24</xdr:col>
      <xdr:colOff>62865</xdr:colOff>
      <xdr:row>39</xdr:row>
      <xdr:rowOff>96189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6847"/>
          <a:ext cx="127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100016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96189</xdr:rowOff>
    </xdr:from>
    <xdr:to>
      <xdr:col>24</xdr:col>
      <xdr:colOff>152400</xdr:colOff>
      <xdr:row>39</xdr:row>
      <xdr:rowOff>96189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160024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41897</xdr:rowOff>
    </xdr:from>
    <xdr:to>
      <xdr:col>24</xdr:col>
      <xdr:colOff>152400</xdr:colOff>
      <xdr:row>31</xdr:row>
      <xdr:rowOff>41897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6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87414</xdr:rowOff>
    </xdr:from>
    <xdr:to>
      <xdr:col>24</xdr:col>
      <xdr:colOff>63500</xdr:colOff>
      <xdr:row>37</xdr:row>
      <xdr:rowOff>55093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59614"/>
          <a:ext cx="838200" cy="13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30510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2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52083</xdr:rowOff>
    </xdr:from>
    <xdr:to>
      <xdr:col>24</xdr:col>
      <xdr:colOff>114300</xdr:colOff>
      <xdr:row>36</xdr:row>
      <xdr:rowOff>153683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55093</xdr:rowOff>
    </xdr:from>
    <xdr:to>
      <xdr:col>19</xdr:col>
      <xdr:colOff>177800</xdr:colOff>
      <xdr:row>37</xdr:row>
      <xdr:rowOff>94996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98743"/>
          <a:ext cx="889000" cy="3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146571</xdr:rowOff>
    </xdr:from>
    <xdr:to>
      <xdr:col>20</xdr:col>
      <xdr:colOff>38100</xdr:colOff>
      <xdr:row>37</xdr:row>
      <xdr:rowOff>76721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93248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9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94145</xdr:rowOff>
    </xdr:from>
    <xdr:to>
      <xdr:col>15</xdr:col>
      <xdr:colOff>50800</xdr:colOff>
      <xdr:row>37</xdr:row>
      <xdr:rowOff>94996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37795"/>
          <a:ext cx="889000" cy="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166941</xdr:rowOff>
    </xdr:from>
    <xdr:to>
      <xdr:col>15</xdr:col>
      <xdr:colOff>101600</xdr:colOff>
      <xdr:row>37</xdr:row>
      <xdr:rowOff>97091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113618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1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94145</xdr:rowOff>
    </xdr:from>
    <xdr:to>
      <xdr:col>10</xdr:col>
      <xdr:colOff>114300</xdr:colOff>
      <xdr:row>37</xdr:row>
      <xdr:rowOff>112598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37795"/>
          <a:ext cx="889000" cy="1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128287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2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67335</xdr:rowOff>
    </xdr:from>
    <xdr:to>
      <xdr:col>6</xdr:col>
      <xdr:colOff>38100</xdr:colOff>
      <xdr:row>37</xdr:row>
      <xdr:rowOff>168935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160062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0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36614</xdr:rowOff>
    </xdr:from>
    <xdr:to>
      <xdr:col>24</xdr:col>
      <xdr:colOff>114300</xdr:colOff>
      <xdr:row>36</xdr:row>
      <xdr:rowOff>138214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0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59491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6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4293</xdr:rowOff>
    </xdr:from>
    <xdr:to>
      <xdr:col>20</xdr:col>
      <xdr:colOff>38100</xdr:colOff>
      <xdr:row>37</xdr:row>
      <xdr:rowOff>105893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4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97020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4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44196</xdr:rowOff>
    </xdr:from>
    <xdr:to>
      <xdr:col>15</xdr:col>
      <xdr:colOff>101600</xdr:colOff>
      <xdr:row>37</xdr:row>
      <xdr:rowOff>145796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8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136923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8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43345</xdr:rowOff>
    </xdr:from>
    <xdr:to>
      <xdr:col>10</xdr:col>
      <xdr:colOff>165100</xdr:colOff>
      <xdr:row>37</xdr:row>
      <xdr:rowOff>144945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8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136072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7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61798</xdr:rowOff>
    </xdr:from>
    <xdr:to>
      <xdr:col>6</xdr:col>
      <xdr:colOff>38100</xdr:colOff>
      <xdr:row>37</xdr:row>
      <xdr:rowOff>163398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0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8475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8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44114</xdr:rowOff>
    </xdr:from>
    <xdr:to>
      <xdr:col>24</xdr:col>
      <xdr:colOff>62865</xdr:colOff>
      <xdr:row>59</xdr:row>
      <xdr:rowOff>67996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16614"/>
          <a:ext cx="1270" cy="1566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71823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67996</xdr:rowOff>
    </xdr:from>
    <xdr:to>
      <xdr:col>24</xdr:col>
      <xdr:colOff>152400</xdr:colOff>
      <xdr:row>59</xdr:row>
      <xdr:rowOff>67996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83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162241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9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44114</xdr:rowOff>
    </xdr:from>
    <xdr:to>
      <xdr:col>24</xdr:col>
      <xdr:colOff>152400</xdr:colOff>
      <xdr:row>50</xdr:row>
      <xdr:rowOff>44114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153325</xdr:rowOff>
    </xdr:from>
    <xdr:to>
      <xdr:col>24</xdr:col>
      <xdr:colOff>63500</xdr:colOff>
      <xdr:row>57</xdr:row>
      <xdr:rowOff>67310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754525"/>
          <a:ext cx="838200" cy="8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29618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459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6741</xdr:rowOff>
    </xdr:from>
    <xdr:to>
      <xdr:col>24</xdr:col>
      <xdr:colOff>114300</xdr:colOff>
      <xdr:row>56</xdr:row>
      <xdr:rowOff>108341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0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67310</xdr:rowOff>
    </xdr:from>
    <xdr:to>
      <xdr:col>19</xdr:col>
      <xdr:colOff>177800</xdr:colOff>
      <xdr:row>57</xdr:row>
      <xdr:rowOff>85065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39960"/>
          <a:ext cx="889000" cy="1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61163</xdr:rowOff>
    </xdr:from>
    <xdr:to>
      <xdr:col>20</xdr:col>
      <xdr:colOff>38100</xdr:colOff>
      <xdr:row>56</xdr:row>
      <xdr:rowOff>162763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6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7840</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3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60894</xdr:rowOff>
    </xdr:from>
    <xdr:to>
      <xdr:col>15</xdr:col>
      <xdr:colOff>50800</xdr:colOff>
      <xdr:row>57</xdr:row>
      <xdr:rowOff>85065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833544"/>
          <a:ext cx="889000" cy="2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54473</xdr:rowOff>
    </xdr:from>
    <xdr:to>
      <xdr:col>15</xdr:col>
      <xdr:colOff>101600</xdr:colOff>
      <xdr:row>56</xdr:row>
      <xdr:rowOff>156073</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5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1150</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43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60894</xdr:rowOff>
    </xdr:from>
    <xdr:to>
      <xdr:col>10</xdr:col>
      <xdr:colOff>114300</xdr:colOff>
      <xdr:row>58</xdr:row>
      <xdr:rowOff>11532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33544"/>
          <a:ext cx="889000" cy="12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107538</xdr:rowOff>
    </xdr:from>
    <xdr:to>
      <xdr:col>10</xdr:col>
      <xdr:colOff>165100</xdr:colOff>
      <xdr:row>57</xdr:row>
      <xdr:rowOff>37688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0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54215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48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86370</xdr:rowOff>
    </xdr:from>
    <xdr:to>
      <xdr:col>6</xdr:col>
      <xdr:colOff>38100</xdr:colOff>
      <xdr:row>58</xdr:row>
      <xdr:rowOff>16520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33047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3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102525</xdr:rowOff>
    </xdr:from>
    <xdr:to>
      <xdr:col>24</xdr:col>
      <xdr:colOff>114300</xdr:colOff>
      <xdr:row>57</xdr:row>
      <xdr:rowOff>32675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0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80952</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8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16510</xdr:rowOff>
    </xdr:from>
    <xdr:to>
      <xdr:col>20</xdr:col>
      <xdr:colOff>38100</xdr:colOff>
      <xdr:row>57</xdr:row>
      <xdr:rowOff>118110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8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109237</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88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34265</xdr:rowOff>
    </xdr:from>
    <xdr:to>
      <xdr:col>15</xdr:col>
      <xdr:colOff>101600</xdr:colOff>
      <xdr:row>57</xdr:row>
      <xdr:rowOff>135865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0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126992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89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10094</xdr:rowOff>
    </xdr:from>
    <xdr:to>
      <xdr:col>10</xdr:col>
      <xdr:colOff>165100</xdr:colOff>
      <xdr:row>57</xdr:row>
      <xdr:rowOff>111694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8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102821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87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132182</xdr:rowOff>
    </xdr:from>
    <xdr:to>
      <xdr:col>6</xdr:col>
      <xdr:colOff>38100</xdr:colOff>
      <xdr:row>58</xdr:row>
      <xdr:rowOff>62332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0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53459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9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59820</xdr:rowOff>
    </xdr:from>
    <xdr:to>
      <xdr:col>24</xdr:col>
      <xdr:colOff>62865</xdr:colOff>
      <xdr:row>79</xdr:row>
      <xdr:rowOff>37026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2770"/>
          <a:ext cx="1270" cy="134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40853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8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37026</xdr:rowOff>
    </xdr:from>
    <xdr:to>
      <xdr:col>24</xdr:col>
      <xdr:colOff>152400</xdr:colOff>
      <xdr:row>79</xdr:row>
      <xdr:rowOff>37026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8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6497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0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59820</xdr:rowOff>
    </xdr:from>
    <xdr:to>
      <xdr:col>24</xdr:col>
      <xdr:colOff>152400</xdr:colOff>
      <xdr:row>71</xdr:row>
      <xdr:rowOff>59820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157172</xdr:rowOff>
    </xdr:from>
    <xdr:to>
      <xdr:col>24</xdr:col>
      <xdr:colOff>63500</xdr:colOff>
      <xdr:row>79</xdr:row>
      <xdr:rowOff>874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30272"/>
          <a:ext cx="838200" cy="1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93783</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23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70906</xdr:rowOff>
    </xdr:from>
    <xdr:to>
      <xdr:col>24</xdr:col>
      <xdr:colOff>114300</xdr:colOff>
      <xdr:row>78</xdr:row>
      <xdr:rowOff>1056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7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168797</xdr:rowOff>
    </xdr:from>
    <xdr:to>
      <xdr:col>19</xdr:col>
      <xdr:colOff>177800</xdr:colOff>
      <xdr:row>79</xdr:row>
      <xdr:rowOff>874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541897"/>
          <a:ext cx="8890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115058</xdr:rowOff>
    </xdr:from>
    <xdr:to>
      <xdr:col>20</xdr:col>
      <xdr:colOff>38100</xdr:colOff>
      <xdr:row>78</xdr:row>
      <xdr:rowOff>45208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1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61735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9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168797</xdr:rowOff>
    </xdr:from>
    <xdr:to>
      <xdr:col>15</xdr:col>
      <xdr:colOff>50800</xdr:colOff>
      <xdr:row>79</xdr:row>
      <xdr:rowOff>5414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41897"/>
          <a:ext cx="889000" cy="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97521</xdr:rowOff>
    </xdr:from>
    <xdr:to>
      <xdr:col>15</xdr:col>
      <xdr:colOff>101600</xdr:colOff>
      <xdr:row>78</xdr:row>
      <xdr:rowOff>27671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9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44198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7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5414</xdr:rowOff>
    </xdr:from>
    <xdr:to>
      <xdr:col>10</xdr:col>
      <xdr:colOff>114300</xdr:colOff>
      <xdr:row>79</xdr:row>
      <xdr:rowOff>6198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49964"/>
          <a:ext cx="889000" cy="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36034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6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130800</xdr:rowOff>
    </xdr:from>
    <xdr:to>
      <xdr:col>6</xdr:col>
      <xdr:colOff>38100</xdr:colOff>
      <xdr:row>78</xdr:row>
      <xdr:rowOff>60950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77477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106372</xdr:rowOff>
    </xdr:from>
    <xdr:to>
      <xdr:col>24</xdr:col>
      <xdr:colOff>114300</xdr:colOff>
      <xdr:row>79</xdr:row>
      <xdr:rowOff>36522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7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21299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9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121524</xdr:rowOff>
    </xdr:from>
    <xdr:to>
      <xdr:col>20</xdr:col>
      <xdr:colOff>38100</xdr:colOff>
      <xdr:row>79</xdr:row>
      <xdr:rowOff>51674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9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42801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87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117997</xdr:rowOff>
    </xdr:from>
    <xdr:to>
      <xdr:col>15</xdr:col>
      <xdr:colOff>101600</xdr:colOff>
      <xdr:row>79</xdr:row>
      <xdr:rowOff>48147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9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39274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83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126064</xdr:rowOff>
    </xdr:from>
    <xdr:to>
      <xdr:col>10</xdr:col>
      <xdr:colOff>165100</xdr:colOff>
      <xdr:row>79</xdr:row>
      <xdr:rowOff>56214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9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47341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91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126848</xdr:rowOff>
    </xdr:from>
    <xdr:to>
      <xdr:col>6</xdr:col>
      <xdr:colOff>38100</xdr:colOff>
      <xdr:row>79</xdr:row>
      <xdr:rowOff>56998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9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48125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9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68461</xdr:rowOff>
    </xdr:from>
    <xdr:to>
      <xdr:col>24</xdr:col>
      <xdr:colOff>62865</xdr:colOff>
      <xdr:row>98</xdr:row>
      <xdr:rowOff>38187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70411"/>
          <a:ext cx="1270" cy="1169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42014</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4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38187</xdr:rowOff>
    </xdr:from>
    <xdr:to>
      <xdr:col>24</xdr:col>
      <xdr:colOff>152400</xdr:colOff>
      <xdr:row>98</xdr:row>
      <xdr:rowOff>38187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40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15138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68461</xdr:rowOff>
    </xdr:from>
    <xdr:to>
      <xdr:col>24</xdr:col>
      <xdr:colOff>152400</xdr:colOff>
      <xdr:row>91</xdr:row>
      <xdr:rowOff>68461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7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65230</xdr:rowOff>
    </xdr:from>
    <xdr:to>
      <xdr:col>24</xdr:col>
      <xdr:colOff>63500</xdr:colOff>
      <xdr:row>97</xdr:row>
      <xdr:rowOff>6517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24430"/>
          <a:ext cx="838200" cy="11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109035</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25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86158</xdr:rowOff>
    </xdr:from>
    <xdr:to>
      <xdr:col>24</xdr:col>
      <xdr:colOff>114300</xdr:colOff>
      <xdr:row>96</xdr:row>
      <xdr:rowOff>16308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7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6517</xdr:rowOff>
    </xdr:from>
    <xdr:to>
      <xdr:col>19</xdr:col>
      <xdr:colOff>177800</xdr:colOff>
      <xdr:row>97</xdr:row>
      <xdr:rowOff>30811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637167"/>
          <a:ext cx="889000" cy="2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137592</xdr:rowOff>
    </xdr:from>
    <xdr:to>
      <xdr:col>20</xdr:col>
      <xdr:colOff>38100</xdr:colOff>
      <xdr:row>96</xdr:row>
      <xdr:rowOff>67742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2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84269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0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149118</xdr:rowOff>
    </xdr:from>
    <xdr:to>
      <xdr:col>15</xdr:col>
      <xdr:colOff>50800</xdr:colOff>
      <xdr:row>97</xdr:row>
      <xdr:rowOff>30811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608318"/>
          <a:ext cx="889000" cy="5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44095</xdr:rowOff>
    </xdr:from>
    <xdr:to>
      <xdr:col>15</xdr:col>
      <xdr:colOff>101600</xdr:colOff>
      <xdr:row>96</xdr:row>
      <xdr:rowOff>145695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0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162222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27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149118</xdr:rowOff>
    </xdr:from>
    <xdr:to>
      <xdr:col>10</xdr:col>
      <xdr:colOff>114300</xdr:colOff>
      <xdr:row>97</xdr:row>
      <xdr:rowOff>113807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08318"/>
          <a:ext cx="889000" cy="13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117232</xdr:rowOff>
    </xdr:from>
    <xdr:to>
      <xdr:col>10</xdr:col>
      <xdr:colOff>165100</xdr:colOff>
      <xdr:row>96</xdr:row>
      <xdr:rowOff>47382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63909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18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99248</xdr:rowOff>
    </xdr:from>
    <xdr:to>
      <xdr:col>6</xdr:col>
      <xdr:colOff>38100</xdr:colOff>
      <xdr:row>97</xdr:row>
      <xdr:rowOff>29398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45925</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3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14430</xdr:rowOff>
    </xdr:from>
    <xdr:to>
      <xdr:col>24</xdr:col>
      <xdr:colOff>114300</xdr:colOff>
      <xdr:row>96</xdr:row>
      <xdr:rowOff>116030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7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164307</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52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127167</xdr:rowOff>
    </xdr:from>
    <xdr:to>
      <xdr:col>20</xdr:col>
      <xdr:colOff>38100</xdr:colOff>
      <xdr:row>97</xdr:row>
      <xdr:rowOff>57317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8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48444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67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151461</xdr:rowOff>
    </xdr:from>
    <xdr:to>
      <xdr:col>15</xdr:col>
      <xdr:colOff>101600</xdr:colOff>
      <xdr:row>97</xdr:row>
      <xdr:rowOff>81611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1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72738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70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98318</xdr:rowOff>
    </xdr:from>
    <xdr:to>
      <xdr:col>10</xdr:col>
      <xdr:colOff>165100</xdr:colOff>
      <xdr:row>97</xdr:row>
      <xdr:rowOff>28468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5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19595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65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63007</xdr:rowOff>
    </xdr:from>
    <xdr:to>
      <xdr:col>6</xdr:col>
      <xdr:colOff>38100</xdr:colOff>
      <xdr:row>97</xdr:row>
      <xdr:rowOff>164607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9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155734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78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35730</xdr:rowOff>
    </xdr:from>
    <xdr:to>
      <xdr:col>54</xdr:col>
      <xdr:colOff>189865</xdr:colOff>
      <xdr:row>39</xdr:row>
      <xdr:rowOff>82006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50680"/>
          <a:ext cx="1270" cy="1417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85833</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7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82006</xdr:rowOff>
    </xdr:from>
    <xdr:to>
      <xdr:col>55</xdr:col>
      <xdr:colOff>88900</xdr:colOff>
      <xdr:row>39</xdr:row>
      <xdr:rowOff>82006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68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153857</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25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35730</xdr:rowOff>
    </xdr:from>
    <xdr:to>
      <xdr:col>55</xdr:col>
      <xdr:colOff>88900</xdr:colOff>
      <xdr:row>31</xdr:row>
      <xdr:rowOff>35730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5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67713</xdr:rowOff>
    </xdr:from>
    <xdr:to>
      <xdr:col>55</xdr:col>
      <xdr:colOff>0</xdr:colOff>
      <xdr:row>36</xdr:row>
      <xdr:rowOff>127377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239913"/>
          <a:ext cx="838200" cy="5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30885</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031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8008</xdr:rowOff>
    </xdr:from>
    <xdr:to>
      <xdr:col>55</xdr:col>
      <xdr:colOff>50800</xdr:colOff>
      <xdr:row>36</xdr:row>
      <xdr:rowOff>109608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18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67713</xdr:rowOff>
    </xdr:from>
    <xdr:to>
      <xdr:col>50</xdr:col>
      <xdr:colOff>114300</xdr:colOff>
      <xdr:row>36</xdr:row>
      <xdr:rowOff>70108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239913"/>
          <a:ext cx="889000" cy="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4731</xdr:rowOff>
    </xdr:from>
    <xdr:to>
      <xdr:col>50</xdr:col>
      <xdr:colOff>165100</xdr:colOff>
      <xdr:row>36</xdr:row>
      <xdr:rowOff>106331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1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122858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595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70108</xdr:rowOff>
    </xdr:from>
    <xdr:to>
      <xdr:col>45</xdr:col>
      <xdr:colOff>177800</xdr:colOff>
      <xdr:row>37</xdr:row>
      <xdr:rowOff>60877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242308"/>
          <a:ext cx="889000" cy="16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9206</xdr:rowOff>
    </xdr:from>
    <xdr:to>
      <xdr:col>46</xdr:col>
      <xdr:colOff>38100</xdr:colOff>
      <xdr:row>36</xdr:row>
      <xdr:rowOff>110806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1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127333</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595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58503</xdr:rowOff>
    </xdr:from>
    <xdr:to>
      <xdr:col>41</xdr:col>
      <xdr:colOff>50800</xdr:colOff>
      <xdr:row>37</xdr:row>
      <xdr:rowOff>60877</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202003"/>
          <a:ext cx="889000" cy="120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42483</xdr:rowOff>
    </xdr:from>
    <xdr:to>
      <xdr:col>41</xdr:col>
      <xdr:colOff>101600</xdr:colOff>
      <xdr:row>36</xdr:row>
      <xdr:rowOff>144083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160610</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598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17152</xdr:rowOff>
    </xdr:from>
    <xdr:to>
      <xdr:col>36</xdr:col>
      <xdr:colOff>165100</xdr:colOff>
      <xdr:row>30</xdr:row>
      <xdr:rowOff>118752</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109879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253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76577</xdr:rowOff>
    </xdr:from>
    <xdr:to>
      <xdr:col>55</xdr:col>
      <xdr:colOff>50800</xdr:colOff>
      <xdr:row>37</xdr:row>
      <xdr:rowOff>6727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24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55004</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22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16913</xdr:rowOff>
    </xdr:from>
    <xdr:to>
      <xdr:col>50</xdr:col>
      <xdr:colOff>165100</xdr:colOff>
      <xdr:row>36</xdr:row>
      <xdr:rowOff>118513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18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109640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28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19308</xdr:rowOff>
    </xdr:from>
    <xdr:to>
      <xdr:col>46</xdr:col>
      <xdr:colOff>38100</xdr:colOff>
      <xdr:row>36</xdr:row>
      <xdr:rowOff>120908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19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112035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28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10077</xdr:rowOff>
    </xdr:from>
    <xdr:to>
      <xdr:col>41</xdr:col>
      <xdr:colOff>101600</xdr:colOff>
      <xdr:row>37</xdr:row>
      <xdr:rowOff>111677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35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102804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44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7703</xdr:rowOff>
    </xdr:from>
    <xdr:to>
      <xdr:col>36</xdr:col>
      <xdr:colOff>165100</xdr:colOff>
      <xdr:row>30</xdr:row>
      <xdr:rowOff>109303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15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125830</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4926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103337</xdr:rowOff>
    </xdr:from>
    <xdr:to>
      <xdr:col>54</xdr:col>
      <xdr:colOff>189865</xdr:colOff>
      <xdr:row>58</xdr:row>
      <xdr:rowOff>46660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47287"/>
          <a:ext cx="1270" cy="1143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50487</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999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46660</xdr:rowOff>
    </xdr:from>
    <xdr:to>
      <xdr:col>55</xdr:col>
      <xdr:colOff>88900</xdr:colOff>
      <xdr:row>58</xdr:row>
      <xdr:rowOff>46660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9990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50014</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62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103337</xdr:rowOff>
    </xdr:from>
    <xdr:to>
      <xdr:col>55</xdr:col>
      <xdr:colOff>88900</xdr:colOff>
      <xdr:row>51</xdr:row>
      <xdr:rowOff>103337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4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169075</xdr:rowOff>
    </xdr:from>
    <xdr:to>
      <xdr:col>55</xdr:col>
      <xdr:colOff>0</xdr:colOff>
      <xdr:row>56</xdr:row>
      <xdr:rowOff>122410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598825"/>
          <a:ext cx="838200" cy="12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93946</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352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71069</xdr:rowOff>
    </xdr:from>
    <xdr:to>
      <xdr:col>55</xdr:col>
      <xdr:colOff>50800</xdr:colOff>
      <xdr:row>56</xdr:row>
      <xdr:rowOff>1219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5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169075</xdr:rowOff>
    </xdr:from>
    <xdr:to>
      <xdr:col>50</xdr:col>
      <xdr:colOff>114300</xdr:colOff>
      <xdr:row>57</xdr:row>
      <xdr:rowOff>78839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598825"/>
          <a:ext cx="889000" cy="25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63594</xdr:rowOff>
    </xdr:from>
    <xdr:to>
      <xdr:col>50</xdr:col>
      <xdr:colOff>165100</xdr:colOff>
      <xdr:row>55</xdr:row>
      <xdr:rowOff>165194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10271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26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78839</xdr:rowOff>
    </xdr:from>
    <xdr:to>
      <xdr:col>45</xdr:col>
      <xdr:colOff>177800</xdr:colOff>
      <xdr:row>57</xdr:row>
      <xdr:rowOff>162895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851489"/>
          <a:ext cx="889000" cy="8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132280</xdr:rowOff>
    </xdr:from>
    <xdr:to>
      <xdr:col>46</xdr:col>
      <xdr:colOff>38100</xdr:colOff>
      <xdr:row>56</xdr:row>
      <xdr:rowOff>62430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78957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33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109007</xdr:rowOff>
    </xdr:from>
    <xdr:to>
      <xdr:col>41</xdr:col>
      <xdr:colOff>50800</xdr:colOff>
      <xdr:row>57</xdr:row>
      <xdr:rowOff>162895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881657"/>
          <a:ext cx="889000" cy="5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131793</xdr:rowOff>
    </xdr:from>
    <xdr:to>
      <xdr:col>41</xdr:col>
      <xdr:colOff>101600</xdr:colOff>
      <xdr:row>56</xdr:row>
      <xdr:rowOff>61943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78470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33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143543</xdr:rowOff>
    </xdr:from>
    <xdr:to>
      <xdr:col>36</xdr:col>
      <xdr:colOff>165100</xdr:colOff>
      <xdr:row>56</xdr:row>
      <xdr:rowOff>73693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90220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34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71610</xdr:rowOff>
    </xdr:from>
    <xdr:to>
      <xdr:col>55</xdr:col>
      <xdr:colOff>50800</xdr:colOff>
      <xdr:row>57</xdr:row>
      <xdr:rowOff>1760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67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50037</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65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118275</xdr:rowOff>
    </xdr:from>
    <xdr:to>
      <xdr:col>50</xdr:col>
      <xdr:colOff>165100</xdr:colOff>
      <xdr:row>56</xdr:row>
      <xdr:rowOff>48425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54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39552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64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28039</xdr:rowOff>
    </xdr:from>
    <xdr:to>
      <xdr:col>46</xdr:col>
      <xdr:colOff>38100</xdr:colOff>
      <xdr:row>57</xdr:row>
      <xdr:rowOff>129639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80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120766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89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112095</xdr:rowOff>
    </xdr:from>
    <xdr:to>
      <xdr:col>41</xdr:col>
      <xdr:colOff>101600</xdr:colOff>
      <xdr:row>58</xdr:row>
      <xdr:rowOff>42245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88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33372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97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58207</xdr:rowOff>
    </xdr:from>
    <xdr:to>
      <xdr:col>36</xdr:col>
      <xdr:colOff>165100</xdr:colOff>
      <xdr:row>57</xdr:row>
      <xdr:rowOff>159807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83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150934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92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13147</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86097"/>
          <a:ext cx="1270" cy="132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131274</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6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13147</xdr:rowOff>
    </xdr:from>
    <xdr:to>
      <xdr:col>55</xdr:col>
      <xdr:colOff>88900</xdr:colOff>
      <xdr:row>71</xdr:row>
      <xdr:rowOff>13147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8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99352</xdr:rowOff>
    </xdr:from>
    <xdr:to>
      <xdr:col>55</xdr:col>
      <xdr:colOff>0</xdr:colOff>
      <xdr:row>78</xdr:row>
      <xdr:rowOff>48648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129552"/>
          <a:ext cx="838200" cy="29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143781</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002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120904</xdr:rowOff>
    </xdr:from>
    <xdr:to>
      <xdr:col>55</xdr:col>
      <xdr:colOff>50800</xdr:colOff>
      <xdr:row>77</xdr:row>
      <xdr:rowOff>51054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15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99352</xdr:rowOff>
    </xdr:from>
    <xdr:to>
      <xdr:col>50</xdr:col>
      <xdr:colOff>114300</xdr:colOff>
      <xdr:row>76</xdr:row>
      <xdr:rowOff>124955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129552"/>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76716</xdr:rowOff>
    </xdr:from>
    <xdr:to>
      <xdr:col>50</xdr:col>
      <xdr:colOff>165100</xdr:colOff>
      <xdr:row>77</xdr:row>
      <xdr:rowOff>6866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10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169443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9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124955</xdr:rowOff>
    </xdr:from>
    <xdr:to>
      <xdr:col>45</xdr:col>
      <xdr:colOff>177800</xdr:colOff>
      <xdr:row>77</xdr:row>
      <xdr:rowOff>131310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155155"/>
          <a:ext cx="889000" cy="17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51386</xdr:rowOff>
    </xdr:from>
    <xdr:to>
      <xdr:col>46</xdr:col>
      <xdr:colOff>38100</xdr:colOff>
      <xdr:row>76</xdr:row>
      <xdr:rowOff>152986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08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169514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285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131310</xdr:rowOff>
    </xdr:from>
    <xdr:to>
      <xdr:col>41</xdr:col>
      <xdr:colOff>50800</xdr:colOff>
      <xdr:row>78</xdr:row>
      <xdr:rowOff>26085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332960"/>
          <a:ext cx="889000" cy="6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52805</xdr:rowOff>
    </xdr:from>
    <xdr:to>
      <xdr:col>41</xdr:col>
      <xdr:colOff>101600</xdr:colOff>
      <xdr:row>76</xdr:row>
      <xdr:rowOff>154405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08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170931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85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19200</xdr:rowOff>
    </xdr:from>
    <xdr:to>
      <xdr:col>36</xdr:col>
      <xdr:colOff>165100</xdr:colOff>
      <xdr:row>76</xdr:row>
      <xdr:rowOff>120800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0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137327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8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169298</xdr:rowOff>
    </xdr:from>
    <xdr:to>
      <xdr:col>55</xdr:col>
      <xdr:colOff>50800</xdr:colOff>
      <xdr:row>78</xdr:row>
      <xdr:rowOff>99448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7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84225</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28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48552</xdr:rowOff>
    </xdr:from>
    <xdr:to>
      <xdr:col>50</xdr:col>
      <xdr:colOff>165100</xdr:colOff>
      <xdr:row>76</xdr:row>
      <xdr:rowOff>150152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07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166679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85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74155</xdr:rowOff>
    </xdr:from>
    <xdr:to>
      <xdr:col>46</xdr:col>
      <xdr:colOff>38100</xdr:colOff>
      <xdr:row>77</xdr:row>
      <xdr:rowOff>4305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10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166882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19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80510</xdr:rowOff>
    </xdr:from>
    <xdr:to>
      <xdr:col>41</xdr:col>
      <xdr:colOff>101600</xdr:colOff>
      <xdr:row>78</xdr:row>
      <xdr:rowOff>10660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28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1787</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37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146735</xdr:rowOff>
    </xdr:from>
    <xdr:to>
      <xdr:col>36</xdr:col>
      <xdr:colOff>165100</xdr:colOff>
      <xdr:row>78</xdr:row>
      <xdr:rowOff>76885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4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68012</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44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712</xdr:rowOff>
    </xdr:from>
    <xdr:to>
      <xdr:col>54</xdr:col>
      <xdr:colOff>189865</xdr:colOff>
      <xdr:row>98</xdr:row>
      <xdr:rowOff>103232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31212"/>
          <a:ext cx="1270" cy="147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107059</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0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103232</xdr:rowOff>
    </xdr:from>
    <xdr:to>
      <xdr:col>55</xdr:col>
      <xdr:colOff>88900</xdr:colOff>
      <xdr:row>98</xdr:row>
      <xdr:rowOff>103232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05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118839</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0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712</xdr:rowOff>
    </xdr:from>
    <xdr:to>
      <xdr:col>55</xdr:col>
      <xdr:colOff>88900</xdr:colOff>
      <xdr:row>90</xdr:row>
      <xdr:rowOff>712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3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128467</xdr:rowOff>
    </xdr:from>
    <xdr:to>
      <xdr:col>55</xdr:col>
      <xdr:colOff>0</xdr:colOff>
      <xdr:row>97</xdr:row>
      <xdr:rowOff>83758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587667"/>
          <a:ext cx="838200" cy="12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12870</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00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161443</xdr:rowOff>
    </xdr:from>
    <xdr:to>
      <xdr:col>55</xdr:col>
      <xdr:colOff>50800</xdr:colOff>
      <xdr:row>96</xdr:row>
      <xdr:rowOff>91593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83758</xdr:rowOff>
    </xdr:from>
    <xdr:to>
      <xdr:col>50</xdr:col>
      <xdr:colOff>114300</xdr:colOff>
      <xdr:row>98</xdr:row>
      <xdr:rowOff>77597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714408"/>
          <a:ext cx="889000" cy="16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170107</xdr:rowOff>
    </xdr:from>
    <xdr:to>
      <xdr:col>50</xdr:col>
      <xdr:colOff>165100</xdr:colOff>
      <xdr:row>96</xdr:row>
      <xdr:rowOff>100257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116784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23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77597</xdr:rowOff>
    </xdr:from>
    <xdr:to>
      <xdr:col>45</xdr:col>
      <xdr:colOff>177800</xdr:colOff>
      <xdr:row>98</xdr:row>
      <xdr:rowOff>80263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879697"/>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109975</xdr:rowOff>
    </xdr:from>
    <xdr:to>
      <xdr:col>46</xdr:col>
      <xdr:colOff>38100</xdr:colOff>
      <xdr:row>97</xdr:row>
      <xdr:rowOff>40125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56652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34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24518</xdr:rowOff>
    </xdr:from>
    <xdr:to>
      <xdr:col>41</xdr:col>
      <xdr:colOff>50800</xdr:colOff>
      <xdr:row>98</xdr:row>
      <xdr:rowOff>80263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826618"/>
          <a:ext cx="889000" cy="5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96628</xdr:rowOff>
    </xdr:from>
    <xdr:to>
      <xdr:col>41</xdr:col>
      <xdr:colOff>101600</xdr:colOff>
      <xdr:row>97</xdr:row>
      <xdr:rowOff>26778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43305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3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118804</xdr:rowOff>
    </xdr:from>
    <xdr:to>
      <xdr:col>36</xdr:col>
      <xdr:colOff>165100</xdr:colOff>
      <xdr:row>97</xdr:row>
      <xdr:rowOff>48954</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65481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35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77667</xdr:rowOff>
    </xdr:from>
    <xdr:to>
      <xdr:col>55</xdr:col>
      <xdr:colOff>50800</xdr:colOff>
      <xdr:row>97</xdr:row>
      <xdr:rowOff>7817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53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56094</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51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32958</xdr:rowOff>
    </xdr:from>
    <xdr:to>
      <xdr:col>50</xdr:col>
      <xdr:colOff>165100</xdr:colOff>
      <xdr:row>97</xdr:row>
      <xdr:rowOff>134558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66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125685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75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26797</xdr:rowOff>
    </xdr:from>
    <xdr:to>
      <xdr:col>46</xdr:col>
      <xdr:colOff>38100</xdr:colOff>
      <xdr:row>98</xdr:row>
      <xdr:rowOff>128397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82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119524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92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29463</xdr:rowOff>
    </xdr:from>
    <xdr:to>
      <xdr:col>41</xdr:col>
      <xdr:colOff>101600</xdr:colOff>
      <xdr:row>98</xdr:row>
      <xdr:rowOff>131063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83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122190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92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145168</xdr:rowOff>
    </xdr:from>
    <xdr:to>
      <xdr:col>36</xdr:col>
      <xdr:colOff>165100</xdr:colOff>
      <xdr:row>98</xdr:row>
      <xdr:rowOff>75318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77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66445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86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136794</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280294"/>
          <a:ext cx="1269" cy="1505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83471</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05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136794</xdr:rowOff>
    </xdr:from>
    <xdr:to>
      <xdr:col>86</xdr:col>
      <xdr:colOff>25400</xdr:colOff>
      <xdr:row>30</xdr:row>
      <xdr:rowOff>136794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280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97997</xdr:rowOff>
    </xdr:from>
    <xdr:to>
      <xdr:col>85</xdr:col>
      <xdr:colOff>127000</xdr:colOff>
      <xdr:row>39</xdr:row>
      <xdr:rowOff>98454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784547"/>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133576</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77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110699</xdr:rowOff>
    </xdr:from>
    <xdr:to>
      <xdr:col>85</xdr:col>
      <xdr:colOff>177800</xdr:colOff>
      <xdr:row>39</xdr:row>
      <xdr:rowOff>40849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62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98454</xdr:rowOff>
    </xdr:from>
    <xdr:to>
      <xdr:col>81</xdr:col>
      <xdr:colOff>50800</xdr:colOff>
      <xdr:row>39</xdr:row>
      <xdr:rowOff>98650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785004"/>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125688</xdr:rowOff>
    </xdr:from>
    <xdr:to>
      <xdr:col>81</xdr:col>
      <xdr:colOff>101600</xdr:colOff>
      <xdr:row>39</xdr:row>
      <xdr:rowOff>55838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4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72365</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41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95874</xdr:rowOff>
    </xdr:from>
    <xdr:to>
      <xdr:col>76</xdr:col>
      <xdr:colOff>114300</xdr:colOff>
      <xdr:row>39</xdr:row>
      <xdr:rowOff>98650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782424"/>
          <a:ext cx="88900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101914</xdr:rowOff>
    </xdr:from>
    <xdr:to>
      <xdr:col>76</xdr:col>
      <xdr:colOff>165100</xdr:colOff>
      <xdr:row>39</xdr:row>
      <xdr:rowOff>32064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61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48591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39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95596</xdr:rowOff>
    </xdr:from>
    <xdr:to>
      <xdr:col>71</xdr:col>
      <xdr:colOff>177800</xdr:colOff>
      <xdr:row>39</xdr:row>
      <xdr:rowOff>95874</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782146"/>
          <a:ext cx="889000" cy="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56749</xdr:rowOff>
    </xdr:from>
    <xdr:to>
      <xdr:col>72</xdr:col>
      <xdr:colOff>38100</xdr:colOff>
      <xdr:row>38</xdr:row>
      <xdr:rowOff>158349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3426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34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92313</xdr:rowOff>
    </xdr:from>
    <xdr:to>
      <xdr:col>67</xdr:col>
      <xdr:colOff>101600</xdr:colOff>
      <xdr:row>39</xdr:row>
      <xdr:rowOff>22463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60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38990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38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47197</xdr:rowOff>
    </xdr:from>
    <xdr:to>
      <xdr:col>85</xdr:col>
      <xdr:colOff>177800</xdr:colOff>
      <xdr:row>39</xdr:row>
      <xdr:rowOff>148797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73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133574</xdr:rowOff>
    </xdr:from>
    <xdr:ext cx="313932"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6486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47654</xdr:rowOff>
    </xdr:from>
    <xdr:to>
      <xdr:col>81</xdr:col>
      <xdr:colOff>101600</xdr:colOff>
      <xdr:row>39</xdr:row>
      <xdr:rowOff>149254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73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140381</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24333" y="68269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47850</xdr:rowOff>
    </xdr:from>
    <xdr:to>
      <xdr:col>76</xdr:col>
      <xdr:colOff>165100</xdr:colOff>
      <xdr:row>39</xdr:row>
      <xdr:rowOff>149450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73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140577</xdr:rowOff>
    </xdr:from>
    <xdr:ext cx="313932"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35333" y="6827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45074</xdr:rowOff>
    </xdr:from>
    <xdr:to>
      <xdr:col>72</xdr:col>
      <xdr:colOff>38100</xdr:colOff>
      <xdr:row>39</xdr:row>
      <xdr:rowOff>146674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73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137801</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4017" y="68243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44796</xdr:rowOff>
    </xdr:from>
    <xdr:to>
      <xdr:col>67</xdr:col>
      <xdr:colOff>101600</xdr:colOff>
      <xdr:row>39</xdr:row>
      <xdr:rowOff>146396</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73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137523</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8240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11668</xdr:rowOff>
    </xdr:from>
    <xdr:to>
      <xdr:col>85</xdr:col>
      <xdr:colOff>126364</xdr:colOff>
      <xdr:row>78</xdr:row>
      <xdr:rowOff>124662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013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128489</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0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124662</xdr:rowOff>
    </xdr:from>
    <xdr:to>
      <xdr:col>86</xdr:col>
      <xdr:colOff>25400</xdr:colOff>
      <xdr:row>78</xdr:row>
      <xdr:rowOff>124662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4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129795</xdr:rowOff>
    </xdr:from>
    <xdr:ext cx="599010"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78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11668</xdr:rowOff>
    </xdr:from>
    <xdr:to>
      <xdr:col>86</xdr:col>
      <xdr:colOff>25400</xdr:colOff>
      <xdr:row>70</xdr:row>
      <xdr:rowOff>11668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01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128172</xdr:rowOff>
    </xdr:from>
    <xdr:to>
      <xdr:col>85</xdr:col>
      <xdr:colOff>127000</xdr:colOff>
      <xdr:row>77</xdr:row>
      <xdr:rowOff>140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5481300" y="13158372"/>
          <a:ext cx="838200" cy="4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22689</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709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171262</xdr:rowOff>
    </xdr:from>
    <xdr:to>
      <xdr:col>85</xdr:col>
      <xdr:colOff>177800</xdr:colOff>
      <xdr:row>75</xdr:row>
      <xdr:rowOff>101412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85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120498</xdr:rowOff>
    </xdr:from>
    <xdr:to>
      <xdr:col>81</xdr:col>
      <xdr:colOff>50800</xdr:colOff>
      <xdr:row>76</xdr:row>
      <xdr:rowOff>128172</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4592300" y="13150698"/>
          <a:ext cx="889000" cy="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16580</xdr:rowOff>
    </xdr:from>
    <xdr:to>
      <xdr:col>81</xdr:col>
      <xdr:colOff>101600</xdr:colOff>
      <xdr:row>75</xdr:row>
      <xdr:rowOff>118180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134707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65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145595</xdr:rowOff>
    </xdr:from>
    <xdr:to>
      <xdr:col>76</xdr:col>
      <xdr:colOff>114300</xdr:colOff>
      <xdr:row>76</xdr:row>
      <xdr:rowOff>120498</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3703300" y="13004345"/>
          <a:ext cx="889000" cy="146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34983</xdr:rowOff>
    </xdr:from>
    <xdr:to>
      <xdr:col>76</xdr:col>
      <xdr:colOff>165100</xdr:colOff>
      <xdr:row>75</xdr:row>
      <xdr:rowOff>136583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153110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66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145595</xdr:rowOff>
    </xdr:from>
    <xdr:to>
      <xdr:col>71</xdr:col>
      <xdr:colOff>177800</xdr:colOff>
      <xdr:row>76</xdr:row>
      <xdr:rowOff>38740</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3004345"/>
          <a:ext cx="889000" cy="6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34820</xdr:rowOff>
    </xdr:from>
    <xdr:to>
      <xdr:col>72</xdr:col>
      <xdr:colOff>38100</xdr:colOff>
      <xdr:row>75</xdr:row>
      <xdr:rowOff>136420</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152947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66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164795</xdr:rowOff>
    </xdr:from>
    <xdr:to>
      <xdr:col>67</xdr:col>
      <xdr:colOff>101600</xdr:colOff>
      <xdr:row>76</xdr:row>
      <xdr:rowOff>94945</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86072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120790</xdr:rowOff>
    </xdr:from>
    <xdr:to>
      <xdr:col>85</xdr:col>
      <xdr:colOff>177800</xdr:colOff>
      <xdr:row>77</xdr:row>
      <xdr:rowOff>50940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31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99217</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312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77372</xdr:rowOff>
    </xdr:from>
    <xdr:to>
      <xdr:col>81</xdr:col>
      <xdr:colOff>101600</xdr:colOff>
      <xdr:row>77</xdr:row>
      <xdr:rowOff>7522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310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170099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320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69698</xdr:rowOff>
    </xdr:from>
    <xdr:to>
      <xdr:col>76</xdr:col>
      <xdr:colOff>165100</xdr:colOff>
      <xdr:row>76</xdr:row>
      <xdr:rowOff>171298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309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162425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319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94795</xdr:rowOff>
    </xdr:from>
    <xdr:to>
      <xdr:col>72</xdr:col>
      <xdr:colOff>38100</xdr:colOff>
      <xdr:row>76</xdr:row>
      <xdr:rowOff>24944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95354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16071</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3046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159390</xdr:rowOff>
    </xdr:from>
    <xdr:to>
      <xdr:col>67</xdr:col>
      <xdr:colOff>101600</xdr:colOff>
      <xdr:row>76</xdr:row>
      <xdr:rowOff>89540</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30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106067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279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106764</xdr:rowOff>
    </xdr:from>
    <xdr:to>
      <xdr:col>85</xdr:col>
      <xdr:colOff>126364</xdr:colOff>
      <xdr:row>98</xdr:row>
      <xdr:rowOff>128115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537264"/>
          <a:ext cx="1269" cy="139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131942</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9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128115</xdr:rowOff>
    </xdr:from>
    <xdr:to>
      <xdr:col>86</xdr:col>
      <xdr:colOff>25400</xdr:colOff>
      <xdr:row>98</xdr:row>
      <xdr:rowOff>128115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9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53441</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31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106764</xdr:rowOff>
    </xdr:from>
    <xdr:to>
      <xdr:col>86</xdr:col>
      <xdr:colOff>25400</xdr:colOff>
      <xdr:row>90</xdr:row>
      <xdr:rowOff>106764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53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30274</xdr:rowOff>
    </xdr:from>
    <xdr:to>
      <xdr:col>85</xdr:col>
      <xdr:colOff>127000</xdr:colOff>
      <xdr:row>97</xdr:row>
      <xdr:rowOff>119016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660924"/>
          <a:ext cx="838200" cy="8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1883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632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23456</xdr:rowOff>
    </xdr:from>
    <xdr:to>
      <xdr:col>85</xdr:col>
      <xdr:colOff>177800</xdr:colOff>
      <xdr:row>97</xdr:row>
      <xdr:rowOff>125056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5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119016</xdr:rowOff>
    </xdr:from>
    <xdr:to>
      <xdr:col>81</xdr:col>
      <xdr:colOff>50800</xdr:colOff>
      <xdr:row>98</xdr:row>
      <xdr:rowOff>115587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6749666"/>
          <a:ext cx="889000" cy="16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17357</xdr:rowOff>
    </xdr:from>
    <xdr:to>
      <xdr:col>81</xdr:col>
      <xdr:colOff>101600</xdr:colOff>
      <xdr:row>97</xdr:row>
      <xdr:rowOff>118957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4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135484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42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79212</xdr:rowOff>
    </xdr:from>
    <xdr:to>
      <xdr:col>76</xdr:col>
      <xdr:colOff>114300</xdr:colOff>
      <xdr:row>98</xdr:row>
      <xdr:rowOff>115587</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6709862"/>
          <a:ext cx="889000" cy="20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16069</xdr:rowOff>
    </xdr:from>
    <xdr:to>
      <xdr:col>76</xdr:col>
      <xdr:colOff>165100</xdr:colOff>
      <xdr:row>97</xdr:row>
      <xdr:rowOff>117669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6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134196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42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79212</xdr:rowOff>
    </xdr:from>
    <xdr:to>
      <xdr:col>71</xdr:col>
      <xdr:colOff>177800</xdr:colOff>
      <xdr:row>98</xdr:row>
      <xdr:rowOff>102904</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709862"/>
          <a:ext cx="889000" cy="19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145473</xdr:rowOff>
    </xdr:from>
    <xdr:to>
      <xdr:col>72</xdr:col>
      <xdr:colOff>38100</xdr:colOff>
      <xdr:row>97</xdr:row>
      <xdr:rowOff>75623</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60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92150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37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115646</xdr:rowOff>
    </xdr:from>
    <xdr:to>
      <xdr:col>67</xdr:col>
      <xdr:colOff>101600</xdr:colOff>
      <xdr:row>98</xdr:row>
      <xdr:rowOff>45796</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62323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52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150924</xdr:rowOff>
    </xdr:from>
    <xdr:to>
      <xdr:col>85</xdr:col>
      <xdr:colOff>177800</xdr:colOff>
      <xdr:row>97</xdr:row>
      <xdr:rowOff>81074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6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2351</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46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68216</xdr:rowOff>
    </xdr:from>
    <xdr:to>
      <xdr:col>81</xdr:col>
      <xdr:colOff>101600</xdr:colOff>
      <xdr:row>97</xdr:row>
      <xdr:rowOff>169816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69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160943</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79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64787</xdr:rowOff>
    </xdr:from>
    <xdr:to>
      <xdr:col>76</xdr:col>
      <xdr:colOff>165100</xdr:colOff>
      <xdr:row>98</xdr:row>
      <xdr:rowOff>166387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86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157514</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57428" y="16959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28412</xdr:rowOff>
    </xdr:from>
    <xdr:to>
      <xdr:col>72</xdr:col>
      <xdr:colOff>38100</xdr:colOff>
      <xdr:row>97</xdr:row>
      <xdr:rowOff>130012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65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121139</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75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52104</xdr:rowOff>
    </xdr:from>
    <xdr:to>
      <xdr:col>67</xdr:col>
      <xdr:colOff>101600</xdr:colOff>
      <xdr:row>98</xdr:row>
      <xdr:rowOff>153704</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85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144831</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79428" y="16946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128041</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271541"/>
          <a:ext cx="1269" cy="1268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74718</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128041</xdr:rowOff>
    </xdr:from>
    <xdr:to>
      <xdr:col>116</xdr:col>
      <xdr:colOff>152400</xdr:colOff>
      <xdr:row>30</xdr:row>
      <xdr:rowOff>128041</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2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97580</xdr:rowOff>
    </xdr:from>
    <xdr:to>
      <xdr:col>116</xdr:col>
      <xdr:colOff>63500</xdr:colOff>
      <xdr:row>37</xdr:row>
      <xdr:rowOff>133414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441230"/>
          <a:ext cx="838200" cy="3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73144</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073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50267</xdr:rowOff>
    </xdr:from>
    <xdr:to>
      <xdr:col>116</xdr:col>
      <xdr:colOff>114300</xdr:colOff>
      <xdr:row>36</xdr:row>
      <xdr:rowOff>151867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97580</xdr:rowOff>
    </xdr:from>
    <xdr:to>
      <xdr:col>111</xdr:col>
      <xdr:colOff>177800</xdr:colOff>
      <xdr:row>37</xdr:row>
      <xdr:rowOff>144444</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441230"/>
          <a:ext cx="889000" cy="4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16091</xdr:rowOff>
    </xdr:from>
    <xdr:to>
      <xdr:col>112</xdr:col>
      <xdr:colOff>38100</xdr:colOff>
      <xdr:row>36</xdr:row>
      <xdr:rowOff>117691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1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134218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596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86551</xdr:rowOff>
    </xdr:from>
    <xdr:to>
      <xdr:col>107</xdr:col>
      <xdr:colOff>50800</xdr:colOff>
      <xdr:row>37</xdr:row>
      <xdr:rowOff>144444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430201"/>
          <a:ext cx="889000" cy="57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41923</xdr:rowOff>
    </xdr:from>
    <xdr:to>
      <xdr:col>107</xdr:col>
      <xdr:colOff>101600</xdr:colOff>
      <xdr:row>36</xdr:row>
      <xdr:rowOff>143523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160050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598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48717</xdr:rowOff>
    </xdr:from>
    <xdr:to>
      <xdr:col>102</xdr:col>
      <xdr:colOff>114300</xdr:colOff>
      <xdr:row>37</xdr:row>
      <xdr:rowOff>86551</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392367"/>
          <a:ext cx="889000" cy="3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15691</xdr:rowOff>
    </xdr:from>
    <xdr:to>
      <xdr:col>102</xdr:col>
      <xdr:colOff>165100</xdr:colOff>
      <xdr:row>36</xdr:row>
      <xdr:rowOff>117291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133818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596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87986</xdr:rowOff>
    </xdr:from>
    <xdr:to>
      <xdr:col>98</xdr:col>
      <xdr:colOff>38100</xdr:colOff>
      <xdr:row>37</xdr:row>
      <xdr:rowOff>18136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34663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0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82614</xdr:rowOff>
    </xdr:from>
    <xdr:to>
      <xdr:col>116</xdr:col>
      <xdr:colOff>114300</xdr:colOff>
      <xdr:row>38</xdr:row>
      <xdr:rowOff>12764</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42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168991</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34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46780</xdr:rowOff>
    </xdr:from>
    <xdr:to>
      <xdr:col>112</xdr:col>
      <xdr:colOff>38100</xdr:colOff>
      <xdr:row>37</xdr:row>
      <xdr:rowOff>148380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3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139507</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483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93644</xdr:rowOff>
    </xdr:from>
    <xdr:to>
      <xdr:col>107</xdr:col>
      <xdr:colOff>101600</xdr:colOff>
      <xdr:row>38</xdr:row>
      <xdr:rowOff>23794</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4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14920</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5017" y="6530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35751</xdr:rowOff>
    </xdr:from>
    <xdr:to>
      <xdr:col>102</xdr:col>
      <xdr:colOff>165100</xdr:colOff>
      <xdr:row>37</xdr:row>
      <xdr:rowOff>137351</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37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128478</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47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169367</xdr:rowOff>
    </xdr:from>
    <xdr:to>
      <xdr:col>98</xdr:col>
      <xdr:colOff>38100</xdr:colOff>
      <xdr:row>37</xdr:row>
      <xdr:rowOff>99517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34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90644</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43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108610</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9024010"/>
          <a:ext cx="1269"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55287</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7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108610</xdr:rowOff>
    </xdr:from>
    <xdr:to>
      <xdr:col>116</xdr:col>
      <xdr:colOff>152400</xdr:colOff>
      <xdr:row>52</xdr:row>
      <xdr:rowOff>108610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9024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137780</xdr:rowOff>
    </xdr:from>
    <xdr:to>
      <xdr:col>116</xdr:col>
      <xdr:colOff>63500</xdr:colOff>
      <xdr:row>58</xdr:row>
      <xdr:rowOff>137780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81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131299</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561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108422</xdr:rowOff>
    </xdr:from>
    <xdr:to>
      <xdr:col>116</xdr:col>
      <xdr:colOff>114300</xdr:colOff>
      <xdr:row>57</xdr:row>
      <xdr:rowOff>38572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70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137323</xdr:rowOff>
    </xdr:from>
    <xdr:to>
      <xdr:col>111</xdr:col>
      <xdr:colOff>177800</xdr:colOff>
      <xdr:row>58</xdr:row>
      <xdr:rowOff>137780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08142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109062</xdr:rowOff>
    </xdr:from>
    <xdr:to>
      <xdr:col>112</xdr:col>
      <xdr:colOff>38100</xdr:colOff>
      <xdr:row>57</xdr:row>
      <xdr:rowOff>39212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55739</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48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136728</xdr:rowOff>
    </xdr:from>
    <xdr:to>
      <xdr:col>107</xdr:col>
      <xdr:colOff>50800</xdr:colOff>
      <xdr:row>58</xdr:row>
      <xdr:rowOff>137323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080828"/>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127305</xdr:rowOff>
    </xdr:from>
    <xdr:to>
      <xdr:col>107</xdr:col>
      <xdr:colOff>101600</xdr:colOff>
      <xdr:row>57</xdr:row>
      <xdr:rowOff>57455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73982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50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134579</xdr:rowOff>
    </xdr:from>
    <xdr:to>
      <xdr:col>102</xdr:col>
      <xdr:colOff>114300</xdr:colOff>
      <xdr:row>58</xdr:row>
      <xdr:rowOff>136728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078679"/>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107462</xdr:rowOff>
    </xdr:from>
    <xdr:to>
      <xdr:col>102</xdr:col>
      <xdr:colOff>165100</xdr:colOff>
      <xdr:row>57</xdr:row>
      <xdr:rowOff>37612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54139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6696</xdr:rowOff>
    </xdr:from>
    <xdr:to>
      <xdr:col>98</xdr:col>
      <xdr:colOff>38100</xdr:colOff>
      <xdr:row>57</xdr:row>
      <xdr:rowOff>108296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124823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86980</xdr:rowOff>
    </xdr:from>
    <xdr:to>
      <xdr:col>116</xdr:col>
      <xdr:colOff>114300</xdr:colOff>
      <xdr:row>59</xdr:row>
      <xdr:rowOff>17130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3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1907</xdr:rowOff>
    </xdr:from>
    <xdr:ext cx="313932"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460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86980</xdr:rowOff>
    </xdr:from>
    <xdr:to>
      <xdr:col>112</xdr:col>
      <xdr:colOff>38100</xdr:colOff>
      <xdr:row>59</xdr:row>
      <xdr:rowOff>17130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3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8257</xdr:rowOff>
    </xdr:from>
    <xdr:ext cx="313932"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66333" y="10123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86523</xdr:rowOff>
    </xdr:from>
    <xdr:to>
      <xdr:col>107</xdr:col>
      <xdr:colOff>101600</xdr:colOff>
      <xdr:row>59</xdr:row>
      <xdr:rowOff>16673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3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7800</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77333" y="101233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85928</xdr:rowOff>
    </xdr:from>
    <xdr:to>
      <xdr:col>102</xdr:col>
      <xdr:colOff>165100</xdr:colOff>
      <xdr:row>59</xdr:row>
      <xdr:rowOff>16078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3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7205</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88333" y="101227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83779</xdr:rowOff>
    </xdr:from>
    <xdr:to>
      <xdr:col>98</xdr:col>
      <xdr:colOff>38100</xdr:colOff>
      <xdr:row>59</xdr:row>
      <xdr:rowOff>13929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2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5056</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7017" y="10120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132804</xdr:rowOff>
    </xdr:from>
    <xdr:to>
      <xdr:col>116</xdr:col>
      <xdr:colOff>62864</xdr:colOff>
      <xdr:row>78</xdr:row>
      <xdr:rowOff>74244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134304"/>
          <a:ext cx="1269" cy="131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78071</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5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74244</xdr:rowOff>
    </xdr:from>
    <xdr:to>
      <xdr:col>116</xdr:col>
      <xdr:colOff>152400</xdr:colOff>
      <xdr:row>78</xdr:row>
      <xdr:rowOff>74244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4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79481</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9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132804</xdr:rowOff>
    </xdr:from>
    <xdr:to>
      <xdr:col>116</xdr:col>
      <xdr:colOff>152400</xdr:colOff>
      <xdr:row>70</xdr:row>
      <xdr:rowOff>132804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1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66815</xdr:rowOff>
    </xdr:from>
    <xdr:to>
      <xdr:col>116</xdr:col>
      <xdr:colOff>63500</xdr:colOff>
      <xdr:row>78</xdr:row>
      <xdr:rowOff>74244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3439915"/>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158031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73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135154</xdr:rowOff>
    </xdr:from>
    <xdr:to>
      <xdr:col>116</xdr:col>
      <xdr:colOff>114300</xdr:colOff>
      <xdr:row>75</xdr:row>
      <xdr:rowOff>65304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2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66815</xdr:rowOff>
    </xdr:from>
    <xdr:to>
      <xdr:col>111</xdr:col>
      <xdr:colOff>177800</xdr:colOff>
      <xdr:row>78</xdr:row>
      <xdr:rowOff>98513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439915"/>
          <a:ext cx="889000" cy="3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161442</xdr:rowOff>
    </xdr:from>
    <xdr:to>
      <xdr:col>112</xdr:col>
      <xdr:colOff>38100</xdr:colOff>
      <xdr:row>75</xdr:row>
      <xdr:rowOff>91592</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108119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62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88112</xdr:rowOff>
    </xdr:from>
    <xdr:to>
      <xdr:col>107</xdr:col>
      <xdr:colOff>50800</xdr:colOff>
      <xdr:row>78</xdr:row>
      <xdr:rowOff>98513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3461212"/>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59639</xdr:rowOff>
    </xdr:from>
    <xdr:to>
      <xdr:col>107</xdr:col>
      <xdr:colOff>101600</xdr:colOff>
      <xdr:row>75</xdr:row>
      <xdr:rowOff>161240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6316</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69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76873</xdr:rowOff>
    </xdr:from>
    <xdr:to>
      <xdr:col>102</xdr:col>
      <xdr:colOff>114300</xdr:colOff>
      <xdr:row>78</xdr:row>
      <xdr:rowOff>88112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3449973"/>
          <a:ext cx="889000"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86843</xdr:rowOff>
    </xdr:from>
    <xdr:to>
      <xdr:col>102</xdr:col>
      <xdr:colOff>165100</xdr:colOff>
      <xdr:row>76</xdr:row>
      <xdr:rowOff>16993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33520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72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25197</xdr:rowOff>
    </xdr:from>
    <xdr:to>
      <xdr:col>98</xdr:col>
      <xdr:colOff>38100</xdr:colOff>
      <xdr:row>76</xdr:row>
      <xdr:rowOff>126797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143324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83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23444</xdr:rowOff>
    </xdr:from>
    <xdr:to>
      <xdr:col>116</xdr:col>
      <xdr:colOff>114300</xdr:colOff>
      <xdr:row>78</xdr:row>
      <xdr:rowOff>125044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39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109821</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31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16015</xdr:rowOff>
    </xdr:from>
    <xdr:to>
      <xdr:col>112</xdr:col>
      <xdr:colOff>38100</xdr:colOff>
      <xdr:row>78</xdr:row>
      <xdr:rowOff>117615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38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108742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48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47713</xdr:rowOff>
    </xdr:from>
    <xdr:to>
      <xdr:col>107</xdr:col>
      <xdr:colOff>101600</xdr:colOff>
      <xdr:row>78</xdr:row>
      <xdr:rowOff>149313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42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140440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51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37312</xdr:rowOff>
    </xdr:from>
    <xdr:to>
      <xdr:col>102</xdr:col>
      <xdr:colOff>165100</xdr:colOff>
      <xdr:row>78</xdr:row>
      <xdr:rowOff>138912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41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130039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50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26073</xdr:rowOff>
    </xdr:from>
    <xdr:to>
      <xdr:col>98</xdr:col>
      <xdr:colOff>38100</xdr:colOff>
      <xdr:row>78</xdr:row>
      <xdr:rowOff>127673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39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118800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49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541,551</a:t>
          </a:r>
          <a:r>
            <a:rPr kumimoji="1" lang="ja-JP" altLang="en-US" sz="1300">
              <a:latin typeface="ＭＳ Ｐゴシック" panose="020B0600070205080204" pitchFamily="50" charset="-128"/>
              <a:ea typeface="ＭＳ Ｐゴシック" panose="020B0600070205080204" pitchFamily="50" charset="-128"/>
            </a:rPr>
            <a:t>円となっており、前年度比で</a:t>
          </a:r>
          <a:r>
            <a:rPr kumimoji="1" lang="en-US" altLang="ja-JP" sz="1300">
              <a:latin typeface="ＭＳ Ｐゴシック" panose="020B0600070205080204" pitchFamily="50" charset="-128"/>
              <a:ea typeface="ＭＳ Ｐゴシック" panose="020B0600070205080204" pitchFamily="50" charset="-128"/>
            </a:rPr>
            <a:t>16,216</a:t>
          </a:r>
          <a:r>
            <a:rPr kumimoji="1" lang="ja-JP" altLang="en-US" sz="1300">
              <a:latin typeface="ＭＳ Ｐゴシック" panose="020B0600070205080204" pitchFamily="50" charset="-128"/>
              <a:ea typeface="ＭＳ Ｐゴシック" panose="020B0600070205080204" pitchFamily="50" charset="-128"/>
            </a:rPr>
            <a:t>円増加している。増加の主な要因は、積立金、扶助費、人件費、物件費の増加である。</a:t>
          </a:r>
        </a:p>
        <a:p>
          <a:r>
            <a:rPr kumimoji="1" lang="ja-JP" altLang="en-US" sz="1300">
              <a:latin typeface="ＭＳ Ｐゴシック" panose="020B0600070205080204" pitchFamily="50" charset="-128"/>
              <a:ea typeface="ＭＳ Ｐゴシック" panose="020B0600070205080204" pitchFamily="50" charset="-128"/>
            </a:rPr>
            <a:t>　積立金は、住民一人当たり</a:t>
          </a:r>
          <a:r>
            <a:rPr kumimoji="1" lang="en-US" altLang="ja-JP" sz="1300">
              <a:latin typeface="ＭＳ Ｐゴシック" panose="020B0600070205080204" pitchFamily="50" charset="-128"/>
              <a:ea typeface="ＭＳ Ｐゴシック" panose="020B0600070205080204" pitchFamily="50" charset="-128"/>
            </a:rPr>
            <a:t>30,717</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9,705</a:t>
          </a:r>
          <a:r>
            <a:rPr kumimoji="1" lang="ja-JP" altLang="en-US" sz="1300">
              <a:latin typeface="ＭＳ Ｐゴシック" panose="020B0600070205080204" pitchFamily="50" charset="-128"/>
              <a:ea typeface="ＭＳ Ｐゴシック" panose="020B0600070205080204" pitchFamily="50" charset="-128"/>
            </a:rPr>
            <a:t>円増加している。これは、ふるさと納税寄附金を積立てる「南アルプス市ふるさと応援基金」に</a:t>
          </a:r>
          <a:r>
            <a:rPr kumimoji="1" lang="en-US" altLang="ja-JP" sz="1300">
              <a:latin typeface="ＭＳ Ｐゴシック" panose="020B0600070205080204" pitchFamily="50" charset="-128"/>
              <a:ea typeface="ＭＳ Ｐゴシック" panose="020B0600070205080204" pitchFamily="50" charset="-128"/>
            </a:rPr>
            <a:t>2,001,822</a:t>
          </a:r>
          <a:r>
            <a:rPr kumimoji="1" lang="ja-JP" altLang="en-US" sz="1300">
              <a:latin typeface="ＭＳ Ｐゴシック" panose="020B0600070205080204" pitchFamily="50" charset="-128"/>
              <a:ea typeface="ＭＳ Ｐゴシック" panose="020B0600070205080204" pitchFamily="50" charset="-128"/>
            </a:rPr>
            <a:t>千円を積立てたためである。</a:t>
          </a:r>
        </a:p>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114,773</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14,795</a:t>
          </a:r>
          <a:r>
            <a:rPr kumimoji="1" lang="ja-JP" altLang="en-US" sz="1300">
              <a:latin typeface="ＭＳ Ｐゴシック" panose="020B0600070205080204" pitchFamily="50" charset="-128"/>
              <a:ea typeface="ＭＳ Ｐゴシック" panose="020B0600070205080204" pitchFamily="50" charset="-128"/>
            </a:rPr>
            <a:t>円増加している。これは、「定額減税補足給付金給付事業」の増加によるものである。また、「介護給付・訓練等給付事業（障害者自立支援）」や「施設型給付事業」等の利用者の増加に伴う増加や、電力・ガス・食料品等の価格の上昇による影響を大きく受ける世帯への「エネルギー等価格高騰重点支援給付金支給事業」、「物価高騰対策臨時給付金支給事業」等を実施したためである。</a:t>
          </a:r>
        </a:p>
        <a:p>
          <a:r>
            <a:rPr kumimoji="1" lang="ja-JP" altLang="en-US" sz="1300">
              <a:latin typeface="ＭＳ Ｐゴシック" panose="020B0600070205080204" pitchFamily="50" charset="-128"/>
              <a:ea typeface="ＭＳ Ｐゴシック" panose="020B0600070205080204" pitchFamily="50" charset="-128"/>
            </a:rPr>
            <a:t>　人件費は、住民一人当たり</a:t>
          </a:r>
          <a:r>
            <a:rPr kumimoji="1" lang="en-US" altLang="ja-JP" sz="1300">
              <a:latin typeface="ＭＳ Ｐゴシック" panose="020B0600070205080204" pitchFamily="50" charset="-128"/>
              <a:ea typeface="ＭＳ Ｐゴシック" panose="020B0600070205080204" pitchFamily="50" charset="-128"/>
            </a:rPr>
            <a:t>97,117</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10,955</a:t>
          </a:r>
          <a:r>
            <a:rPr kumimoji="1" lang="ja-JP" altLang="en-US" sz="1300">
              <a:latin typeface="ＭＳ Ｐゴシック" panose="020B0600070205080204" pitchFamily="50" charset="-128"/>
              <a:ea typeface="ＭＳ Ｐゴシック" panose="020B0600070205080204" pitchFamily="50" charset="-128"/>
            </a:rPr>
            <a:t>円増加している。これは、人事院勧告に基づく給与改定による会計年度任用職員の報酬等の増加や、任期の定めのない常勤職員の期末・勤勉手当等が増加したためである。</a:t>
          </a:r>
        </a:p>
        <a:p>
          <a:r>
            <a:rPr kumimoji="1" lang="ja-JP" altLang="en-US" sz="1300">
              <a:latin typeface="ＭＳ Ｐゴシック" panose="020B0600070205080204" pitchFamily="50" charset="-128"/>
              <a:ea typeface="ＭＳ Ｐゴシック" panose="020B0600070205080204" pitchFamily="50" charset="-128"/>
            </a:rPr>
            <a:t>　物件費は、住民一人当たり</a:t>
          </a:r>
          <a:r>
            <a:rPr kumimoji="1" lang="en-US" altLang="ja-JP" sz="1300">
              <a:latin typeface="ＭＳ Ｐゴシック" panose="020B0600070205080204" pitchFamily="50" charset="-128"/>
              <a:ea typeface="ＭＳ Ｐゴシック" panose="020B0600070205080204" pitchFamily="50" charset="-128"/>
            </a:rPr>
            <a:t>81,606</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5,606</a:t>
          </a:r>
          <a:r>
            <a:rPr kumimoji="1" lang="ja-JP" altLang="en-US" sz="1300">
              <a:latin typeface="ＭＳ Ｐゴシック" panose="020B0600070205080204" pitchFamily="50" charset="-128"/>
              <a:ea typeface="ＭＳ Ｐゴシック" panose="020B0600070205080204" pitchFamily="50" charset="-128"/>
            </a:rPr>
            <a:t>円増加している。これは、「ふるさと納税事業」に係る事務経費の増加や、「予防接種事業」に係る委託料の増加によるものである。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山梨県南アルプス市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71,726
70,209
264.14
41,583,674
38,843,269
2,234,986
20,901,988
22,528,263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101981</xdr:rowOff>
    </xdr:from>
    <xdr:to>
      <xdr:col>24</xdr:col>
      <xdr:colOff>62865</xdr:colOff>
      <xdr:row>38</xdr:row>
      <xdr:rowOff>59690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931"/>
          <a:ext cx="1270" cy="1157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48658</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101981</xdr:rowOff>
    </xdr:from>
    <xdr:to>
      <xdr:col>24</xdr:col>
      <xdr:colOff>152400</xdr:colOff>
      <xdr:row>31</xdr:row>
      <xdr:rowOff>101981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44069</xdr:rowOff>
    </xdr:from>
    <xdr:to>
      <xdr:col>24</xdr:col>
      <xdr:colOff>63500</xdr:colOff>
      <xdr:row>37</xdr:row>
      <xdr:rowOff>59690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87719"/>
          <a:ext cx="8382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109491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8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44069</xdr:rowOff>
    </xdr:from>
    <xdr:to>
      <xdr:col>19</xdr:col>
      <xdr:colOff>177800</xdr:colOff>
      <xdr:row>37</xdr:row>
      <xdr:rowOff>77597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87719"/>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116713</xdr:rowOff>
    </xdr:from>
    <xdr:to>
      <xdr:col>20</xdr:col>
      <xdr:colOff>38100</xdr:colOff>
      <xdr:row>36</xdr:row>
      <xdr:rowOff>46863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63390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9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29972</xdr:rowOff>
    </xdr:from>
    <xdr:to>
      <xdr:col>15</xdr:col>
      <xdr:colOff>50800</xdr:colOff>
      <xdr:row>37</xdr:row>
      <xdr:rowOff>77597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73622"/>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148336</xdr:rowOff>
    </xdr:from>
    <xdr:to>
      <xdr:col>15</xdr:col>
      <xdr:colOff>101600</xdr:colOff>
      <xdr:row>36</xdr:row>
      <xdr:rowOff>78486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95013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29972</xdr:rowOff>
    </xdr:from>
    <xdr:to>
      <xdr:col>10</xdr:col>
      <xdr:colOff>114300</xdr:colOff>
      <xdr:row>37</xdr:row>
      <xdr:rowOff>76835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73622"/>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168148</xdr:rowOff>
    </xdr:from>
    <xdr:to>
      <xdr:col>10</xdr:col>
      <xdr:colOff>165100</xdr:colOff>
      <xdr:row>36</xdr:row>
      <xdr:rowOff>98298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114825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4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151765</xdr:rowOff>
    </xdr:from>
    <xdr:to>
      <xdr:col>6</xdr:col>
      <xdr:colOff>38100</xdr:colOff>
      <xdr:row>36</xdr:row>
      <xdr:rowOff>81915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98442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2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8890</xdr:rowOff>
    </xdr:from>
    <xdr:to>
      <xdr:col>24</xdr:col>
      <xdr:colOff>114300</xdr:colOff>
      <xdr:row>37</xdr:row>
      <xdr:rowOff>110490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5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158767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164719</xdr:rowOff>
    </xdr:from>
    <xdr:to>
      <xdr:col>20</xdr:col>
      <xdr:colOff>38100</xdr:colOff>
      <xdr:row>37</xdr:row>
      <xdr:rowOff>94869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3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85996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2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26797</xdr:rowOff>
    </xdr:from>
    <xdr:to>
      <xdr:col>15</xdr:col>
      <xdr:colOff>101600</xdr:colOff>
      <xdr:row>37</xdr:row>
      <xdr:rowOff>128397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7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119524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63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150622</xdr:rowOff>
    </xdr:from>
    <xdr:to>
      <xdr:col>10</xdr:col>
      <xdr:colOff>165100</xdr:colOff>
      <xdr:row>37</xdr:row>
      <xdr:rowOff>80772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2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71899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1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26035</xdr:rowOff>
    </xdr:from>
    <xdr:to>
      <xdr:col>6</xdr:col>
      <xdr:colOff>38100</xdr:colOff>
      <xdr:row>37</xdr:row>
      <xdr:rowOff>127635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6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118762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6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6728</xdr:rowOff>
    </xdr:from>
    <xdr:to>
      <xdr:col>24</xdr:col>
      <xdr:colOff>62865</xdr:colOff>
      <xdr:row>57</xdr:row>
      <xdr:rowOff>140724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0678"/>
          <a:ext cx="1270" cy="1162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144551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140724</xdr:rowOff>
    </xdr:from>
    <xdr:to>
      <xdr:col>24</xdr:col>
      <xdr:colOff>152400</xdr:colOff>
      <xdr:row>57</xdr:row>
      <xdr:rowOff>140724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124855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2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6728</xdr:rowOff>
    </xdr:from>
    <xdr:to>
      <xdr:col>24</xdr:col>
      <xdr:colOff>152400</xdr:colOff>
      <xdr:row>51</xdr:row>
      <xdr:rowOff>6728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0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106219</xdr:rowOff>
    </xdr:from>
    <xdr:to>
      <xdr:col>24</xdr:col>
      <xdr:colOff>63500</xdr:colOff>
      <xdr:row>55</xdr:row>
      <xdr:rowOff>141835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535969"/>
          <a:ext cx="838200" cy="3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132254</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2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153827</xdr:rowOff>
    </xdr:from>
    <xdr:to>
      <xdr:col>24</xdr:col>
      <xdr:colOff>114300</xdr:colOff>
      <xdr:row>56</xdr:row>
      <xdr:rowOff>83977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8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106219</xdr:rowOff>
    </xdr:from>
    <xdr:to>
      <xdr:col>19</xdr:col>
      <xdr:colOff>177800</xdr:colOff>
      <xdr:row>57</xdr:row>
      <xdr:rowOff>20417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535969"/>
          <a:ext cx="889000" cy="25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139919</xdr:rowOff>
    </xdr:from>
    <xdr:to>
      <xdr:col>20</xdr:col>
      <xdr:colOff>38100</xdr:colOff>
      <xdr:row>56</xdr:row>
      <xdr:rowOff>70069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61196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66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124690</xdr:rowOff>
    </xdr:from>
    <xdr:to>
      <xdr:col>15</xdr:col>
      <xdr:colOff>50800</xdr:colOff>
      <xdr:row>57</xdr:row>
      <xdr:rowOff>20417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725890"/>
          <a:ext cx="889000" cy="6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6622</xdr:rowOff>
    </xdr:from>
    <xdr:to>
      <xdr:col>15</xdr:col>
      <xdr:colOff>101600</xdr:colOff>
      <xdr:row>56</xdr:row>
      <xdr:rowOff>108222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124749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8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116378</xdr:rowOff>
    </xdr:from>
    <xdr:to>
      <xdr:col>10</xdr:col>
      <xdr:colOff>114300</xdr:colOff>
      <xdr:row>56</xdr:row>
      <xdr:rowOff>124690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374678"/>
          <a:ext cx="889000" cy="35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2210</xdr:rowOff>
    </xdr:from>
    <xdr:to>
      <xdr:col>10</xdr:col>
      <xdr:colOff>165100</xdr:colOff>
      <xdr:row>56</xdr:row>
      <xdr:rowOff>103810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120337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147010</xdr:rowOff>
    </xdr:from>
    <xdr:to>
      <xdr:col>6</xdr:col>
      <xdr:colOff>38100</xdr:colOff>
      <xdr:row>54</xdr:row>
      <xdr:rowOff>77160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93687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00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91035</xdr:rowOff>
    </xdr:from>
    <xdr:to>
      <xdr:col>24</xdr:col>
      <xdr:colOff>114300</xdr:colOff>
      <xdr:row>56</xdr:row>
      <xdr:rowOff>21185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2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113912</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372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55419</xdr:rowOff>
    </xdr:from>
    <xdr:to>
      <xdr:col>20</xdr:col>
      <xdr:colOff>38100</xdr:colOff>
      <xdr:row>55</xdr:row>
      <xdr:rowOff>157019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48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2096</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260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141067</xdr:rowOff>
    </xdr:from>
    <xdr:to>
      <xdr:col>15</xdr:col>
      <xdr:colOff>101600</xdr:colOff>
      <xdr:row>57</xdr:row>
      <xdr:rowOff>71217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4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62344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3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73890</xdr:rowOff>
    </xdr:from>
    <xdr:to>
      <xdr:col>10</xdr:col>
      <xdr:colOff>165100</xdr:colOff>
      <xdr:row>57</xdr:row>
      <xdr:rowOff>4040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7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166617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6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65578</xdr:rowOff>
    </xdr:from>
    <xdr:to>
      <xdr:col>6</xdr:col>
      <xdr:colOff>38100</xdr:colOff>
      <xdr:row>54</xdr:row>
      <xdr:rowOff>167178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32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158305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416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31061</xdr:rowOff>
    </xdr:from>
    <xdr:to>
      <xdr:col>24</xdr:col>
      <xdr:colOff>62865</xdr:colOff>
      <xdr:row>78</xdr:row>
      <xdr:rowOff>45070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32561"/>
          <a:ext cx="1270" cy="138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48897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2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45070</xdr:rowOff>
    </xdr:from>
    <xdr:to>
      <xdr:col>24</xdr:col>
      <xdr:colOff>152400</xdr:colOff>
      <xdr:row>78</xdr:row>
      <xdr:rowOff>45070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149188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0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297,980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31061</xdr:rowOff>
    </xdr:from>
    <xdr:to>
      <xdr:col>24</xdr:col>
      <xdr:colOff>152400</xdr:colOff>
      <xdr:row>70</xdr:row>
      <xdr:rowOff>31061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3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140506</xdr:rowOff>
    </xdr:from>
    <xdr:to>
      <xdr:col>24</xdr:col>
      <xdr:colOff>63500</xdr:colOff>
      <xdr:row>77</xdr:row>
      <xdr:rowOff>134192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70706"/>
          <a:ext cx="838200" cy="16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63336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506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40459</xdr:rowOff>
    </xdr:from>
    <xdr:to>
      <xdr:col>24</xdr:col>
      <xdr:colOff>114300</xdr:colOff>
      <xdr:row>75</xdr:row>
      <xdr:rowOff>142059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134192</xdr:rowOff>
    </xdr:from>
    <xdr:to>
      <xdr:col>19</xdr:col>
      <xdr:colOff>177800</xdr:colOff>
      <xdr:row>78</xdr:row>
      <xdr:rowOff>36078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35842"/>
          <a:ext cx="889000" cy="7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145985</xdr:rowOff>
    </xdr:from>
    <xdr:to>
      <xdr:col>20</xdr:col>
      <xdr:colOff>38100</xdr:colOff>
      <xdr:row>76</xdr:row>
      <xdr:rowOff>76135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92662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79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36078</xdr:rowOff>
    </xdr:from>
    <xdr:to>
      <xdr:col>15</xdr:col>
      <xdr:colOff>50800</xdr:colOff>
      <xdr:row>78</xdr:row>
      <xdr:rowOff>48521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409178"/>
          <a:ext cx="889000" cy="1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116343</xdr:rowOff>
    </xdr:from>
    <xdr:to>
      <xdr:col>15</xdr:col>
      <xdr:colOff>101600</xdr:colOff>
      <xdr:row>77</xdr:row>
      <xdr:rowOff>46493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4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63020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21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48521</xdr:rowOff>
    </xdr:from>
    <xdr:to>
      <xdr:col>10</xdr:col>
      <xdr:colOff>114300</xdr:colOff>
      <xdr:row>79</xdr:row>
      <xdr:rowOff>98378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21621"/>
          <a:ext cx="889000" cy="22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167931</xdr:rowOff>
    </xdr:from>
    <xdr:to>
      <xdr:col>10</xdr:col>
      <xdr:colOff>165100</xdr:colOff>
      <xdr:row>76</xdr:row>
      <xdr:rowOff>98081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114607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0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112402</xdr:rowOff>
    </xdr:from>
    <xdr:to>
      <xdr:col>6</xdr:col>
      <xdr:colOff>38100</xdr:colOff>
      <xdr:row>78</xdr:row>
      <xdr:rowOff>42552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1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59079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8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89706</xdr:rowOff>
    </xdr:from>
    <xdr:to>
      <xdr:col>24</xdr:col>
      <xdr:colOff>114300</xdr:colOff>
      <xdr:row>77</xdr:row>
      <xdr:rowOff>19856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1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68133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98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83392</xdr:rowOff>
    </xdr:from>
    <xdr:to>
      <xdr:col>20</xdr:col>
      <xdr:colOff>38100</xdr:colOff>
      <xdr:row>78</xdr:row>
      <xdr:rowOff>13542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8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4669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77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156728</xdr:rowOff>
    </xdr:from>
    <xdr:to>
      <xdr:col>15</xdr:col>
      <xdr:colOff>101600</xdr:colOff>
      <xdr:row>78</xdr:row>
      <xdr:rowOff>86878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5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78005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51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169171</xdr:rowOff>
    </xdr:from>
    <xdr:to>
      <xdr:col>10</xdr:col>
      <xdr:colOff>165100</xdr:colOff>
      <xdr:row>78</xdr:row>
      <xdr:rowOff>99321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7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90448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63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47578</xdr:rowOff>
    </xdr:from>
    <xdr:to>
      <xdr:col>6</xdr:col>
      <xdr:colOff>38100</xdr:colOff>
      <xdr:row>79</xdr:row>
      <xdr:rowOff>149178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9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140305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84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133852</xdr:rowOff>
    </xdr:from>
    <xdr:to>
      <xdr:col>24</xdr:col>
      <xdr:colOff>62865</xdr:colOff>
      <xdr:row>98</xdr:row>
      <xdr:rowOff>82855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2902"/>
          <a:ext cx="1270" cy="14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86682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82855</xdr:rowOff>
    </xdr:from>
    <xdr:to>
      <xdr:col>24</xdr:col>
      <xdr:colOff>152400</xdr:colOff>
      <xdr:row>98</xdr:row>
      <xdr:rowOff>82855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84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80529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133852</xdr:rowOff>
    </xdr:from>
    <xdr:to>
      <xdr:col>24</xdr:col>
      <xdr:colOff>152400</xdr:colOff>
      <xdr:row>89</xdr:row>
      <xdr:rowOff>133852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66777</xdr:rowOff>
    </xdr:from>
    <xdr:to>
      <xdr:col>24</xdr:col>
      <xdr:colOff>63500</xdr:colOff>
      <xdr:row>97</xdr:row>
      <xdr:rowOff>71729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697427"/>
          <a:ext cx="838200" cy="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79963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19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57086</xdr:rowOff>
    </xdr:from>
    <xdr:to>
      <xdr:col>24</xdr:col>
      <xdr:colOff>114300</xdr:colOff>
      <xdr:row>95</xdr:row>
      <xdr:rowOff>158686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4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155626</xdr:rowOff>
    </xdr:from>
    <xdr:to>
      <xdr:col>19</xdr:col>
      <xdr:colOff>177800</xdr:colOff>
      <xdr:row>97</xdr:row>
      <xdr:rowOff>66777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614826"/>
          <a:ext cx="889000" cy="8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70231</xdr:rowOff>
    </xdr:from>
    <xdr:to>
      <xdr:col>20</xdr:col>
      <xdr:colOff>38100</xdr:colOff>
      <xdr:row>96</xdr:row>
      <xdr:rowOff>381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16908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13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103639</xdr:rowOff>
    </xdr:from>
    <xdr:to>
      <xdr:col>15</xdr:col>
      <xdr:colOff>50800</xdr:colOff>
      <xdr:row>96</xdr:row>
      <xdr:rowOff>155626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562839"/>
          <a:ext cx="889000" cy="5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60534</xdr:rowOff>
    </xdr:from>
    <xdr:to>
      <xdr:col>15</xdr:col>
      <xdr:colOff>101600</xdr:colOff>
      <xdr:row>95</xdr:row>
      <xdr:rowOff>162134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7211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12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103639</xdr:rowOff>
    </xdr:from>
    <xdr:to>
      <xdr:col>10</xdr:col>
      <xdr:colOff>114300</xdr:colOff>
      <xdr:row>97</xdr:row>
      <xdr:rowOff>142405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562839"/>
          <a:ext cx="889000" cy="21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56038</xdr:rowOff>
    </xdr:from>
    <xdr:to>
      <xdr:col>10</xdr:col>
      <xdr:colOff>165100</xdr:colOff>
      <xdr:row>95</xdr:row>
      <xdr:rowOff>157638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2715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1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10471</xdr:rowOff>
    </xdr:from>
    <xdr:to>
      <xdr:col>6</xdr:col>
      <xdr:colOff>38100</xdr:colOff>
      <xdr:row>96</xdr:row>
      <xdr:rowOff>112071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128598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20929</xdr:rowOff>
    </xdr:from>
    <xdr:to>
      <xdr:col>24</xdr:col>
      <xdr:colOff>114300</xdr:colOff>
      <xdr:row>97</xdr:row>
      <xdr:rowOff>122529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5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170806</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3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15977</xdr:rowOff>
    </xdr:from>
    <xdr:to>
      <xdr:col>20</xdr:col>
      <xdr:colOff>38100</xdr:colOff>
      <xdr:row>97</xdr:row>
      <xdr:rowOff>117577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4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108704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73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104826</xdr:rowOff>
    </xdr:from>
    <xdr:to>
      <xdr:col>15</xdr:col>
      <xdr:colOff>101600</xdr:colOff>
      <xdr:row>97</xdr:row>
      <xdr:rowOff>34976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6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26103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65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52839</xdr:rowOff>
    </xdr:from>
    <xdr:to>
      <xdr:col>10</xdr:col>
      <xdr:colOff>165100</xdr:colOff>
      <xdr:row>96</xdr:row>
      <xdr:rowOff>154439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1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145566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60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91605</xdr:rowOff>
    </xdr:from>
    <xdr:to>
      <xdr:col>6</xdr:col>
      <xdr:colOff>38100</xdr:colOff>
      <xdr:row>98</xdr:row>
      <xdr:rowOff>21755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2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12882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1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57404</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72354"/>
          <a:ext cx="1270" cy="141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4081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57404</xdr:rowOff>
    </xdr:from>
    <xdr:to>
      <xdr:col>55</xdr:col>
      <xdr:colOff>88900</xdr:colOff>
      <xdr:row>31</xdr:row>
      <xdr:rowOff>57404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4173</xdr:rowOff>
    </xdr:from>
    <xdr:to>
      <xdr:col>55</xdr:col>
      <xdr:colOff>0</xdr:colOff>
      <xdr:row>39</xdr:row>
      <xdr:rowOff>10704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69072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28175</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718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xdr:rowOff>
    </xdr:from>
    <xdr:to>
      <xdr:col>55</xdr:col>
      <xdr:colOff>50800</xdr:colOff>
      <xdr:row>38</xdr:row>
      <xdr:rowOff>106897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2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10704</xdr:rowOff>
    </xdr:from>
    <xdr:to>
      <xdr:col>50</xdr:col>
      <xdr:colOff>114300</xdr:colOff>
      <xdr:row>39</xdr:row>
      <xdr:rowOff>11357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697254"/>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143111</xdr:rowOff>
    </xdr:from>
    <xdr:to>
      <xdr:col>50</xdr:col>
      <xdr:colOff>165100</xdr:colOff>
      <xdr:row>38</xdr:row>
      <xdr:rowOff>73261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89788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26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11357</xdr:rowOff>
    </xdr:from>
    <xdr:to>
      <xdr:col>45</xdr:col>
      <xdr:colOff>177800</xdr:colOff>
      <xdr:row>39</xdr:row>
      <xdr:rowOff>28666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697907"/>
          <a:ext cx="889000" cy="1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54610</xdr:rowOff>
    </xdr:from>
    <xdr:to>
      <xdr:col>46</xdr:col>
      <xdr:colOff>38100</xdr:colOff>
      <xdr:row>37</xdr:row>
      <xdr:rowOff>156210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1287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17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26706</xdr:rowOff>
    </xdr:from>
    <xdr:to>
      <xdr:col>41</xdr:col>
      <xdr:colOff>50800</xdr:colOff>
      <xdr:row>39</xdr:row>
      <xdr:rowOff>28666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13256"/>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19667</xdr:rowOff>
    </xdr:from>
    <xdr:to>
      <xdr:col>41</xdr:col>
      <xdr:colOff>101600</xdr:colOff>
      <xdr:row>38</xdr:row>
      <xdr:rowOff>121267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137794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309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92166</xdr:rowOff>
    </xdr:from>
    <xdr:to>
      <xdr:col>36</xdr:col>
      <xdr:colOff>165100</xdr:colOff>
      <xdr:row>38</xdr:row>
      <xdr:rowOff>22316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38843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211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124823</xdr:rowOff>
    </xdr:from>
    <xdr:to>
      <xdr:col>55</xdr:col>
      <xdr:colOff>50800</xdr:colOff>
      <xdr:row>39</xdr:row>
      <xdr:rowOff>54973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3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39750</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54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131354</xdr:rowOff>
    </xdr:from>
    <xdr:to>
      <xdr:col>50</xdr:col>
      <xdr:colOff>165100</xdr:colOff>
      <xdr:row>39</xdr:row>
      <xdr:rowOff>61504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4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52631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39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132007</xdr:rowOff>
    </xdr:from>
    <xdr:to>
      <xdr:col>46</xdr:col>
      <xdr:colOff>38100</xdr:colOff>
      <xdr:row>39</xdr:row>
      <xdr:rowOff>62157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4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53284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39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149316</xdr:rowOff>
    </xdr:from>
    <xdr:to>
      <xdr:col>41</xdr:col>
      <xdr:colOff>101600</xdr:colOff>
      <xdr:row>39</xdr:row>
      <xdr:rowOff>79466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6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70593</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57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147356</xdr:rowOff>
    </xdr:from>
    <xdr:to>
      <xdr:col>36</xdr:col>
      <xdr:colOff>165100</xdr:colOff>
      <xdr:row>39</xdr:row>
      <xdr:rowOff>77506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6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68633</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55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88298</xdr:rowOff>
    </xdr:from>
    <xdr:to>
      <xdr:col>54</xdr:col>
      <xdr:colOff>189865</xdr:colOff>
      <xdr:row>59</xdr:row>
      <xdr:rowOff>2311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60798"/>
          <a:ext cx="1270" cy="145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6138</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2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2311</xdr:rowOff>
    </xdr:from>
    <xdr:to>
      <xdr:col>55</xdr:col>
      <xdr:colOff>88900</xdr:colOff>
      <xdr:row>59</xdr:row>
      <xdr:rowOff>2311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34975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3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88298</xdr:rowOff>
    </xdr:from>
    <xdr:to>
      <xdr:col>55</xdr:col>
      <xdr:colOff>88900</xdr:colOff>
      <xdr:row>50</xdr:row>
      <xdr:rowOff>88298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6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61535</xdr:rowOff>
    </xdr:from>
    <xdr:to>
      <xdr:col>55</xdr:col>
      <xdr:colOff>0</xdr:colOff>
      <xdr:row>58</xdr:row>
      <xdr:rowOff>85113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005635"/>
          <a:ext cx="838200" cy="2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85717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15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62840</xdr:rowOff>
    </xdr:from>
    <xdr:to>
      <xdr:col>55</xdr:col>
      <xdr:colOff>50800</xdr:colOff>
      <xdr:row>56</xdr:row>
      <xdr:rowOff>164440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85113</xdr:rowOff>
    </xdr:from>
    <xdr:to>
      <xdr:col>50</xdr:col>
      <xdr:colOff>114300</xdr:colOff>
      <xdr:row>58</xdr:row>
      <xdr:rowOff>86257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029213"/>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81454</xdr:rowOff>
    </xdr:from>
    <xdr:to>
      <xdr:col>50</xdr:col>
      <xdr:colOff>165100</xdr:colOff>
      <xdr:row>57</xdr:row>
      <xdr:rowOff>11604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28131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5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86257</xdr:rowOff>
    </xdr:from>
    <xdr:to>
      <xdr:col>45</xdr:col>
      <xdr:colOff>177800</xdr:colOff>
      <xdr:row>58</xdr:row>
      <xdr:rowOff>109459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030357"/>
          <a:ext cx="889000" cy="2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90566</xdr:rowOff>
    </xdr:from>
    <xdr:to>
      <xdr:col>46</xdr:col>
      <xdr:colOff>38100</xdr:colOff>
      <xdr:row>57</xdr:row>
      <xdr:rowOff>20716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37243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6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89506</xdr:rowOff>
    </xdr:from>
    <xdr:to>
      <xdr:col>41</xdr:col>
      <xdr:colOff>50800</xdr:colOff>
      <xdr:row>58</xdr:row>
      <xdr:rowOff>109459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033606"/>
          <a:ext cx="889000" cy="1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116153</xdr:rowOff>
    </xdr:from>
    <xdr:to>
      <xdr:col>41</xdr:col>
      <xdr:colOff>101600</xdr:colOff>
      <xdr:row>57</xdr:row>
      <xdr:rowOff>46303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62830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9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166477</xdr:rowOff>
    </xdr:from>
    <xdr:to>
      <xdr:col>36</xdr:col>
      <xdr:colOff>165100</xdr:colOff>
      <xdr:row>57</xdr:row>
      <xdr:rowOff>96627</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6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113154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54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10735</xdr:rowOff>
    </xdr:from>
    <xdr:to>
      <xdr:col>55</xdr:col>
      <xdr:colOff>50800</xdr:colOff>
      <xdr:row>58</xdr:row>
      <xdr:rowOff>112335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5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97112</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6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34313</xdr:rowOff>
    </xdr:from>
    <xdr:to>
      <xdr:col>50</xdr:col>
      <xdr:colOff>165100</xdr:colOff>
      <xdr:row>58</xdr:row>
      <xdr:rowOff>135913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7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127040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1007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35457</xdr:rowOff>
    </xdr:from>
    <xdr:to>
      <xdr:col>46</xdr:col>
      <xdr:colOff>38100</xdr:colOff>
      <xdr:row>58</xdr:row>
      <xdr:rowOff>137057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7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128184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1007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58659</xdr:rowOff>
    </xdr:from>
    <xdr:to>
      <xdr:col>41</xdr:col>
      <xdr:colOff>101600</xdr:colOff>
      <xdr:row>58</xdr:row>
      <xdr:rowOff>160259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0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151386</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095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38706</xdr:rowOff>
    </xdr:from>
    <xdr:to>
      <xdr:col>36</xdr:col>
      <xdr:colOff>165100</xdr:colOff>
      <xdr:row>58</xdr:row>
      <xdr:rowOff>140306</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8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131433</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1007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28677</xdr:rowOff>
    </xdr:from>
    <xdr:to>
      <xdr:col>54</xdr:col>
      <xdr:colOff>189865</xdr:colOff>
      <xdr:row>79</xdr:row>
      <xdr:rowOff>5607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01627"/>
          <a:ext cx="1270" cy="1348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9434</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5607</xdr:rowOff>
    </xdr:from>
    <xdr:to>
      <xdr:col>55</xdr:col>
      <xdr:colOff>88900</xdr:colOff>
      <xdr:row>79</xdr:row>
      <xdr:rowOff>5607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50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7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28677</xdr:rowOff>
    </xdr:from>
    <xdr:to>
      <xdr:col>55</xdr:col>
      <xdr:colOff>88900</xdr:colOff>
      <xdr:row>71</xdr:row>
      <xdr:rowOff>28677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0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4998</xdr:rowOff>
    </xdr:from>
    <xdr:to>
      <xdr:col>55</xdr:col>
      <xdr:colOff>0</xdr:colOff>
      <xdr:row>78</xdr:row>
      <xdr:rowOff>46603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206648"/>
          <a:ext cx="838200" cy="21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149553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083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126676</xdr:rowOff>
    </xdr:from>
    <xdr:to>
      <xdr:col>55</xdr:col>
      <xdr:colOff>50800</xdr:colOff>
      <xdr:row>77</xdr:row>
      <xdr:rowOff>56826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5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83807</xdr:rowOff>
    </xdr:from>
    <xdr:to>
      <xdr:col>50</xdr:col>
      <xdr:colOff>114300</xdr:colOff>
      <xdr:row>77</xdr:row>
      <xdr:rowOff>4998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114007"/>
          <a:ext cx="889000" cy="9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112427</xdr:rowOff>
    </xdr:from>
    <xdr:to>
      <xdr:col>50</xdr:col>
      <xdr:colOff>165100</xdr:colOff>
      <xdr:row>77</xdr:row>
      <xdr:rowOff>42577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59103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1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83807</xdr:rowOff>
    </xdr:from>
    <xdr:to>
      <xdr:col>45</xdr:col>
      <xdr:colOff>177800</xdr:colOff>
      <xdr:row>76</xdr:row>
      <xdr:rowOff>97580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114007"/>
          <a:ext cx="889000" cy="1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51733</xdr:rowOff>
    </xdr:from>
    <xdr:to>
      <xdr:col>46</xdr:col>
      <xdr:colOff>38100</xdr:colOff>
      <xdr:row>76</xdr:row>
      <xdr:rowOff>153333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08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144460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17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123413</xdr:rowOff>
    </xdr:from>
    <xdr:to>
      <xdr:col>41</xdr:col>
      <xdr:colOff>50800</xdr:colOff>
      <xdr:row>76</xdr:row>
      <xdr:rowOff>97580</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2982163"/>
          <a:ext cx="889000" cy="14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41332</xdr:rowOff>
    </xdr:from>
    <xdr:to>
      <xdr:col>41</xdr:col>
      <xdr:colOff>101600</xdr:colOff>
      <xdr:row>76</xdr:row>
      <xdr:rowOff>142932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159459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4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86747</xdr:rowOff>
    </xdr:from>
    <xdr:to>
      <xdr:col>36</xdr:col>
      <xdr:colOff>165100</xdr:colOff>
      <xdr:row>77</xdr:row>
      <xdr:rowOff>16897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8024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20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167253</xdr:rowOff>
    </xdr:from>
    <xdr:to>
      <xdr:col>55</xdr:col>
      <xdr:colOff>50800</xdr:colOff>
      <xdr:row>78</xdr:row>
      <xdr:rowOff>97403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6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145680</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47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125648</xdr:rowOff>
    </xdr:from>
    <xdr:to>
      <xdr:col>50</xdr:col>
      <xdr:colOff>165100</xdr:colOff>
      <xdr:row>77</xdr:row>
      <xdr:rowOff>55798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5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46925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24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33007</xdr:rowOff>
    </xdr:from>
    <xdr:to>
      <xdr:col>46</xdr:col>
      <xdr:colOff>38100</xdr:colOff>
      <xdr:row>76</xdr:row>
      <xdr:rowOff>134607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06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151134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83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46780</xdr:rowOff>
    </xdr:from>
    <xdr:to>
      <xdr:col>41</xdr:col>
      <xdr:colOff>101600</xdr:colOff>
      <xdr:row>76</xdr:row>
      <xdr:rowOff>148380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07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139507</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16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72613</xdr:rowOff>
    </xdr:from>
    <xdr:to>
      <xdr:col>36</xdr:col>
      <xdr:colOff>165100</xdr:colOff>
      <xdr:row>76</xdr:row>
      <xdr:rowOff>2763</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9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19290</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70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52423</xdr:rowOff>
    </xdr:from>
    <xdr:to>
      <xdr:col>54</xdr:col>
      <xdr:colOff>189865</xdr:colOff>
      <xdr:row>99</xdr:row>
      <xdr:rowOff>68850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82923"/>
          <a:ext cx="1270" cy="155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72677</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4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68850</xdr:rowOff>
    </xdr:from>
    <xdr:to>
      <xdr:col>55</xdr:col>
      <xdr:colOff>88900</xdr:colOff>
      <xdr:row>99</xdr:row>
      <xdr:rowOff>68850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170550</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5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52423</xdr:rowOff>
    </xdr:from>
    <xdr:to>
      <xdr:col>55</xdr:col>
      <xdr:colOff>88900</xdr:colOff>
      <xdr:row>90</xdr:row>
      <xdr:rowOff>52423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82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158592</xdr:rowOff>
    </xdr:from>
    <xdr:to>
      <xdr:col>55</xdr:col>
      <xdr:colOff>0</xdr:colOff>
      <xdr:row>97</xdr:row>
      <xdr:rowOff>160976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789242"/>
          <a:ext cx="838200" cy="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124122</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240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101245</xdr:rowOff>
    </xdr:from>
    <xdr:to>
      <xdr:col>55</xdr:col>
      <xdr:colOff>50800</xdr:colOff>
      <xdr:row>96</xdr:row>
      <xdr:rowOff>31395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38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160976</xdr:rowOff>
    </xdr:from>
    <xdr:to>
      <xdr:col>50</xdr:col>
      <xdr:colOff>114300</xdr:colOff>
      <xdr:row>98</xdr:row>
      <xdr:rowOff>67070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791626"/>
          <a:ext cx="889000" cy="7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155276</xdr:rowOff>
    </xdr:from>
    <xdr:to>
      <xdr:col>50</xdr:col>
      <xdr:colOff>165100</xdr:colOff>
      <xdr:row>96</xdr:row>
      <xdr:rowOff>85426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3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101953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21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64508</xdr:rowOff>
    </xdr:from>
    <xdr:to>
      <xdr:col>45</xdr:col>
      <xdr:colOff>177800</xdr:colOff>
      <xdr:row>98</xdr:row>
      <xdr:rowOff>67070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866608"/>
          <a:ext cx="889000" cy="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153186</xdr:rowOff>
    </xdr:from>
    <xdr:to>
      <xdr:col>46</xdr:col>
      <xdr:colOff>38100</xdr:colOff>
      <xdr:row>96</xdr:row>
      <xdr:rowOff>83336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99863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1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64508</xdr:rowOff>
    </xdr:from>
    <xdr:to>
      <xdr:col>41</xdr:col>
      <xdr:colOff>50800</xdr:colOff>
      <xdr:row>98</xdr:row>
      <xdr:rowOff>87922</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866608"/>
          <a:ext cx="889000" cy="2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124741</xdr:rowOff>
    </xdr:from>
    <xdr:to>
      <xdr:col>41</xdr:col>
      <xdr:colOff>101600</xdr:colOff>
      <xdr:row>96</xdr:row>
      <xdr:rowOff>54891</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1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71418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18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52274</xdr:rowOff>
    </xdr:from>
    <xdr:to>
      <xdr:col>36</xdr:col>
      <xdr:colOff>165100</xdr:colOff>
      <xdr:row>96</xdr:row>
      <xdr:rowOff>153874</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170401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28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107792</xdr:rowOff>
    </xdr:from>
    <xdr:to>
      <xdr:col>55</xdr:col>
      <xdr:colOff>50800</xdr:colOff>
      <xdr:row>98</xdr:row>
      <xdr:rowOff>37942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73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86219</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71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110176</xdr:rowOff>
    </xdr:from>
    <xdr:to>
      <xdr:col>50</xdr:col>
      <xdr:colOff>165100</xdr:colOff>
      <xdr:row>98</xdr:row>
      <xdr:rowOff>40326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74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31453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83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16270</xdr:rowOff>
    </xdr:from>
    <xdr:to>
      <xdr:col>46</xdr:col>
      <xdr:colOff>38100</xdr:colOff>
      <xdr:row>98</xdr:row>
      <xdr:rowOff>117870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81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108997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911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13708</xdr:rowOff>
    </xdr:from>
    <xdr:to>
      <xdr:col>41</xdr:col>
      <xdr:colOff>101600</xdr:colOff>
      <xdr:row>98</xdr:row>
      <xdr:rowOff>115308</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81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106435</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90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37122</xdr:rowOff>
    </xdr:from>
    <xdr:to>
      <xdr:col>36</xdr:col>
      <xdr:colOff>165100</xdr:colOff>
      <xdr:row>98</xdr:row>
      <xdr:rowOff>138722</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83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129849</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93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58928</xdr:rowOff>
    </xdr:from>
    <xdr:to>
      <xdr:col>85</xdr:col>
      <xdr:colOff>126364</xdr:colOff>
      <xdr:row>39</xdr:row>
      <xdr:rowOff>49213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73878"/>
          <a:ext cx="1269" cy="136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53040</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7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49213</xdr:rowOff>
    </xdr:from>
    <xdr:to>
      <xdr:col>86</xdr:col>
      <xdr:colOff>25400</xdr:colOff>
      <xdr:row>39</xdr:row>
      <xdr:rowOff>49213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73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5605</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4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58928</xdr:rowOff>
    </xdr:from>
    <xdr:to>
      <xdr:col>86</xdr:col>
      <xdr:colOff>25400</xdr:colOff>
      <xdr:row>31</xdr:row>
      <xdr:rowOff>58928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7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169113</xdr:rowOff>
    </xdr:from>
    <xdr:to>
      <xdr:col>85</xdr:col>
      <xdr:colOff>127000</xdr:colOff>
      <xdr:row>38</xdr:row>
      <xdr:rowOff>46584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512763"/>
          <a:ext cx="838200" cy="4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64571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065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41694</xdr:rowOff>
    </xdr:from>
    <xdr:to>
      <xdr:col>85</xdr:col>
      <xdr:colOff>177800</xdr:colOff>
      <xdr:row>36</xdr:row>
      <xdr:rowOff>143294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21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157797</xdr:rowOff>
    </xdr:from>
    <xdr:to>
      <xdr:col>81</xdr:col>
      <xdr:colOff>50800</xdr:colOff>
      <xdr:row>38</xdr:row>
      <xdr:rowOff>46584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501447"/>
          <a:ext cx="889000" cy="60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90653</xdr:rowOff>
    </xdr:from>
    <xdr:to>
      <xdr:col>81</xdr:col>
      <xdr:colOff>101600</xdr:colOff>
      <xdr:row>37</xdr:row>
      <xdr:rowOff>20803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37330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03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157797</xdr:rowOff>
    </xdr:from>
    <xdr:to>
      <xdr:col>76</xdr:col>
      <xdr:colOff>114300</xdr:colOff>
      <xdr:row>38</xdr:row>
      <xdr:rowOff>6045</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501447"/>
          <a:ext cx="889000" cy="1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144259</xdr:rowOff>
    </xdr:from>
    <xdr:to>
      <xdr:col>76</xdr:col>
      <xdr:colOff>165100</xdr:colOff>
      <xdr:row>37</xdr:row>
      <xdr:rowOff>74409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90936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09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6045</xdr:rowOff>
    </xdr:from>
    <xdr:to>
      <xdr:col>71</xdr:col>
      <xdr:colOff>177800</xdr:colOff>
      <xdr:row>38</xdr:row>
      <xdr:rowOff>58890</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521145"/>
          <a:ext cx="889000" cy="5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103873</xdr:rowOff>
    </xdr:from>
    <xdr:to>
      <xdr:col>72</xdr:col>
      <xdr:colOff>38100</xdr:colOff>
      <xdr:row>37</xdr:row>
      <xdr:rowOff>34023</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50550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05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82918</xdr:rowOff>
    </xdr:from>
    <xdr:to>
      <xdr:col>67</xdr:col>
      <xdr:colOff>101600</xdr:colOff>
      <xdr:row>37</xdr:row>
      <xdr:rowOff>13068</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29595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118313</xdr:rowOff>
    </xdr:from>
    <xdr:to>
      <xdr:col>85</xdr:col>
      <xdr:colOff>177800</xdr:colOff>
      <xdr:row>38</xdr:row>
      <xdr:rowOff>48464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4619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96740</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44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167234</xdr:rowOff>
    </xdr:from>
    <xdr:to>
      <xdr:col>81</xdr:col>
      <xdr:colOff>101600</xdr:colOff>
      <xdr:row>38</xdr:row>
      <xdr:rowOff>97384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51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88511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60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106997</xdr:rowOff>
    </xdr:from>
    <xdr:to>
      <xdr:col>76</xdr:col>
      <xdr:colOff>165100</xdr:colOff>
      <xdr:row>38</xdr:row>
      <xdr:rowOff>37147</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45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28274</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54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126695</xdr:rowOff>
    </xdr:from>
    <xdr:to>
      <xdr:col>72</xdr:col>
      <xdr:colOff>38100</xdr:colOff>
      <xdr:row>38</xdr:row>
      <xdr:rowOff>56845</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47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47972</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56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8090</xdr:rowOff>
    </xdr:from>
    <xdr:to>
      <xdr:col>67</xdr:col>
      <xdr:colOff>101600</xdr:colOff>
      <xdr:row>38</xdr:row>
      <xdr:rowOff>109690</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52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100817</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61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35527</xdr:rowOff>
    </xdr:from>
    <xdr:to>
      <xdr:col>85</xdr:col>
      <xdr:colOff>126364</xdr:colOff>
      <xdr:row>58</xdr:row>
      <xdr:rowOff>153988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608027"/>
          <a:ext cx="1269" cy="149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157815</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0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153988</xdr:rowOff>
    </xdr:from>
    <xdr:to>
      <xdr:col>86</xdr:col>
      <xdr:colOff>25400</xdr:colOff>
      <xdr:row>58</xdr:row>
      <xdr:rowOff>153988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09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153654</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38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104,557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35527</xdr:rowOff>
    </xdr:from>
    <xdr:to>
      <xdr:col>86</xdr:col>
      <xdr:colOff>25400</xdr:colOff>
      <xdr:row>50</xdr:row>
      <xdr:rowOff>35527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608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36190</xdr:rowOff>
    </xdr:from>
    <xdr:to>
      <xdr:col>85</xdr:col>
      <xdr:colOff>127000</xdr:colOff>
      <xdr:row>56</xdr:row>
      <xdr:rowOff>151793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294490"/>
          <a:ext cx="838200" cy="45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120522</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78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142095</xdr:rowOff>
    </xdr:from>
    <xdr:to>
      <xdr:col>85</xdr:col>
      <xdr:colOff>177800</xdr:colOff>
      <xdr:row>55</xdr:row>
      <xdr:rowOff>72245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4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151793</xdr:rowOff>
    </xdr:from>
    <xdr:to>
      <xdr:col>81</xdr:col>
      <xdr:colOff>50800</xdr:colOff>
      <xdr:row>57</xdr:row>
      <xdr:rowOff>64559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752993"/>
          <a:ext cx="889000" cy="8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82796</xdr:rowOff>
    </xdr:from>
    <xdr:to>
      <xdr:col>81</xdr:col>
      <xdr:colOff>101600</xdr:colOff>
      <xdr:row>56</xdr:row>
      <xdr:rowOff>12946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12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29473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28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64559</xdr:rowOff>
    </xdr:from>
    <xdr:to>
      <xdr:col>76</xdr:col>
      <xdr:colOff>114300</xdr:colOff>
      <xdr:row>58</xdr:row>
      <xdr:rowOff>61633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837209"/>
          <a:ext cx="889000" cy="16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164681</xdr:rowOff>
    </xdr:from>
    <xdr:to>
      <xdr:col>76</xdr:col>
      <xdr:colOff>165100</xdr:colOff>
      <xdr:row>56</xdr:row>
      <xdr:rowOff>94831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5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111358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6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153828</xdr:rowOff>
    </xdr:from>
    <xdr:to>
      <xdr:col>71</xdr:col>
      <xdr:colOff>177800</xdr:colOff>
      <xdr:row>58</xdr:row>
      <xdr:rowOff>61633</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583578"/>
          <a:ext cx="889000" cy="42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65651</xdr:rowOff>
    </xdr:from>
    <xdr:to>
      <xdr:col>72</xdr:col>
      <xdr:colOff>38100</xdr:colOff>
      <xdr:row>56</xdr:row>
      <xdr:rowOff>167251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6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12328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44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33236</xdr:rowOff>
    </xdr:from>
    <xdr:to>
      <xdr:col>67</xdr:col>
      <xdr:colOff>101600</xdr:colOff>
      <xdr:row>56</xdr:row>
      <xdr:rowOff>134836</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63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125963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72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156840</xdr:rowOff>
    </xdr:from>
    <xdr:to>
      <xdr:col>85</xdr:col>
      <xdr:colOff>177800</xdr:colOff>
      <xdr:row>54</xdr:row>
      <xdr:rowOff>86990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24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8267</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09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100993</xdr:rowOff>
    </xdr:from>
    <xdr:to>
      <xdr:col>81</xdr:col>
      <xdr:colOff>101600</xdr:colOff>
      <xdr:row>57</xdr:row>
      <xdr:rowOff>31143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70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22270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79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13759</xdr:rowOff>
    </xdr:from>
    <xdr:to>
      <xdr:col>76</xdr:col>
      <xdr:colOff>165100</xdr:colOff>
      <xdr:row>57</xdr:row>
      <xdr:rowOff>115359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8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106486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87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10833</xdr:rowOff>
    </xdr:from>
    <xdr:to>
      <xdr:col>72</xdr:col>
      <xdr:colOff>38100</xdr:colOff>
      <xdr:row>58</xdr:row>
      <xdr:rowOff>112433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95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103560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1004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103028</xdr:rowOff>
    </xdr:from>
    <xdr:to>
      <xdr:col>67</xdr:col>
      <xdr:colOff>101600</xdr:colOff>
      <xdr:row>56</xdr:row>
      <xdr:rowOff>33178</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53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49705</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30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136793</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138293"/>
          <a:ext cx="1269" cy="15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83470</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1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136793</xdr:rowOff>
    </xdr:from>
    <xdr:to>
      <xdr:col>86</xdr:col>
      <xdr:colOff>25400</xdr:colOff>
      <xdr:row>70</xdr:row>
      <xdr:rowOff>136793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97997</xdr:rowOff>
    </xdr:from>
    <xdr:to>
      <xdr:col>85</xdr:col>
      <xdr:colOff>127000</xdr:colOff>
      <xdr:row>79</xdr:row>
      <xdr:rowOff>98454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642547"/>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133445</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35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110568</xdr:rowOff>
    </xdr:from>
    <xdr:to>
      <xdr:col>85</xdr:col>
      <xdr:colOff>177800</xdr:colOff>
      <xdr:row>79</xdr:row>
      <xdr:rowOff>40718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8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98454</xdr:rowOff>
    </xdr:from>
    <xdr:to>
      <xdr:col>81</xdr:col>
      <xdr:colOff>50800</xdr:colOff>
      <xdr:row>79</xdr:row>
      <xdr:rowOff>98650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643004"/>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125688</xdr:rowOff>
    </xdr:from>
    <xdr:to>
      <xdr:col>81</xdr:col>
      <xdr:colOff>101600</xdr:colOff>
      <xdr:row>79</xdr:row>
      <xdr:rowOff>55838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72365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27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95875</xdr:rowOff>
    </xdr:from>
    <xdr:to>
      <xdr:col>76</xdr:col>
      <xdr:colOff>114300</xdr:colOff>
      <xdr:row>79</xdr:row>
      <xdr:rowOff>98650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40425"/>
          <a:ext cx="889000" cy="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101685</xdr:rowOff>
    </xdr:from>
    <xdr:to>
      <xdr:col>76</xdr:col>
      <xdr:colOff>165100</xdr:colOff>
      <xdr:row>79</xdr:row>
      <xdr:rowOff>31835</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7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48362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5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95597</xdr:rowOff>
    </xdr:from>
    <xdr:to>
      <xdr:col>71</xdr:col>
      <xdr:colOff>177800</xdr:colOff>
      <xdr:row>79</xdr:row>
      <xdr:rowOff>95875</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40147"/>
          <a:ext cx="889000" cy="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56716</xdr:rowOff>
    </xdr:from>
    <xdr:to>
      <xdr:col>72</xdr:col>
      <xdr:colOff>38100</xdr:colOff>
      <xdr:row>78</xdr:row>
      <xdr:rowOff>158316</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2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3393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0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92312</xdr:rowOff>
    </xdr:from>
    <xdr:to>
      <xdr:col>67</xdr:col>
      <xdr:colOff>101600</xdr:colOff>
      <xdr:row>79</xdr:row>
      <xdr:rowOff>22462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38989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24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47197</xdr:rowOff>
    </xdr:from>
    <xdr:to>
      <xdr:col>85</xdr:col>
      <xdr:colOff>177800</xdr:colOff>
      <xdr:row>79</xdr:row>
      <xdr:rowOff>148797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133574</xdr:rowOff>
    </xdr:from>
    <xdr:ext cx="313932"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066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47654</xdr:rowOff>
    </xdr:from>
    <xdr:to>
      <xdr:col>81</xdr:col>
      <xdr:colOff>101600</xdr:colOff>
      <xdr:row>79</xdr:row>
      <xdr:rowOff>149254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140381</xdr:rowOff>
    </xdr:from>
    <xdr:ext cx="313932"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24333" y="136849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47850</xdr:rowOff>
    </xdr:from>
    <xdr:to>
      <xdr:col>76</xdr:col>
      <xdr:colOff>165100</xdr:colOff>
      <xdr:row>79</xdr:row>
      <xdr:rowOff>149450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140577</xdr:rowOff>
    </xdr:from>
    <xdr:ext cx="313932"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35333" y="13685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45075</xdr:rowOff>
    </xdr:from>
    <xdr:to>
      <xdr:col>72</xdr:col>
      <xdr:colOff>38100</xdr:colOff>
      <xdr:row>79</xdr:row>
      <xdr:rowOff>146675</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8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137802</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682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44797</xdr:rowOff>
    </xdr:from>
    <xdr:to>
      <xdr:col>67</xdr:col>
      <xdr:colOff>101600</xdr:colOff>
      <xdr:row>79</xdr:row>
      <xdr:rowOff>146397</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8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137524</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25017" y="136820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11668</xdr:rowOff>
    </xdr:from>
    <xdr:to>
      <xdr:col>85</xdr:col>
      <xdr:colOff>126364</xdr:colOff>
      <xdr:row>98</xdr:row>
      <xdr:rowOff>124662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442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128489</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3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124662</xdr:rowOff>
    </xdr:from>
    <xdr:to>
      <xdr:col>86</xdr:col>
      <xdr:colOff>25400</xdr:colOff>
      <xdr:row>98</xdr:row>
      <xdr:rowOff>124662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2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129795</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1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11668</xdr:rowOff>
    </xdr:from>
    <xdr:to>
      <xdr:col>86</xdr:col>
      <xdr:colOff>25400</xdr:colOff>
      <xdr:row>90</xdr:row>
      <xdr:rowOff>11668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44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128172</xdr:rowOff>
    </xdr:from>
    <xdr:to>
      <xdr:col>85</xdr:col>
      <xdr:colOff>127000</xdr:colOff>
      <xdr:row>97</xdr:row>
      <xdr:rowOff>140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587372"/>
          <a:ext cx="838200" cy="4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22672</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138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171245</xdr:rowOff>
    </xdr:from>
    <xdr:to>
      <xdr:col>85</xdr:col>
      <xdr:colOff>177800</xdr:colOff>
      <xdr:row>95</xdr:row>
      <xdr:rowOff>101395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28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120498</xdr:rowOff>
    </xdr:from>
    <xdr:to>
      <xdr:col>81</xdr:col>
      <xdr:colOff>50800</xdr:colOff>
      <xdr:row>96</xdr:row>
      <xdr:rowOff>128172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6579698"/>
          <a:ext cx="889000" cy="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16467</xdr:rowOff>
    </xdr:from>
    <xdr:to>
      <xdr:col>81</xdr:col>
      <xdr:colOff>101600</xdr:colOff>
      <xdr:row>95</xdr:row>
      <xdr:rowOff>118067</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134594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07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145594</xdr:rowOff>
    </xdr:from>
    <xdr:to>
      <xdr:col>76</xdr:col>
      <xdr:colOff>114300</xdr:colOff>
      <xdr:row>96</xdr:row>
      <xdr:rowOff>120498</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3703300" y="16433344"/>
          <a:ext cx="889000" cy="14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34804</xdr:rowOff>
    </xdr:from>
    <xdr:to>
      <xdr:col>76</xdr:col>
      <xdr:colOff>165100</xdr:colOff>
      <xdr:row>95</xdr:row>
      <xdr:rowOff>136404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152931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09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145594</xdr:rowOff>
    </xdr:from>
    <xdr:to>
      <xdr:col>71</xdr:col>
      <xdr:colOff>177800</xdr:colOff>
      <xdr:row>96</xdr:row>
      <xdr:rowOff>38740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433344"/>
          <a:ext cx="889000" cy="6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34705</xdr:rowOff>
    </xdr:from>
    <xdr:to>
      <xdr:col>72</xdr:col>
      <xdr:colOff>38100</xdr:colOff>
      <xdr:row>95</xdr:row>
      <xdr:rowOff>136305</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152832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09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164729</xdr:rowOff>
    </xdr:from>
    <xdr:to>
      <xdr:col>67</xdr:col>
      <xdr:colOff>101600</xdr:colOff>
      <xdr:row>96</xdr:row>
      <xdr:rowOff>94879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86006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120790</xdr:rowOff>
    </xdr:from>
    <xdr:to>
      <xdr:col>85</xdr:col>
      <xdr:colOff>177800</xdr:colOff>
      <xdr:row>97</xdr:row>
      <xdr:rowOff>50940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5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99217</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55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77372</xdr:rowOff>
    </xdr:from>
    <xdr:to>
      <xdr:col>81</xdr:col>
      <xdr:colOff>101600</xdr:colOff>
      <xdr:row>97</xdr:row>
      <xdr:rowOff>7522</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53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170099</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62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69698</xdr:rowOff>
    </xdr:from>
    <xdr:to>
      <xdr:col>76</xdr:col>
      <xdr:colOff>165100</xdr:colOff>
      <xdr:row>96</xdr:row>
      <xdr:rowOff>171298</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52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162425</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62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94794</xdr:rowOff>
    </xdr:from>
    <xdr:to>
      <xdr:col>72</xdr:col>
      <xdr:colOff>38100</xdr:colOff>
      <xdr:row>96</xdr:row>
      <xdr:rowOff>24944</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38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16071</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47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159390</xdr:rowOff>
    </xdr:from>
    <xdr:to>
      <xdr:col>67</xdr:col>
      <xdr:colOff>101600</xdr:colOff>
      <xdr:row>96</xdr:row>
      <xdr:rowOff>89540</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44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106067</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22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60833</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547233"/>
          <a:ext cx="1269" cy="110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171147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86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7510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32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60833</xdr:rowOff>
    </xdr:from>
    <xdr:to>
      <xdr:col>116</xdr:col>
      <xdr:colOff>152400</xdr:colOff>
      <xdr:row>32</xdr:row>
      <xdr:rowOff>60833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54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88597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32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65720</xdr:rowOff>
    </xdr:from>
    <xdr:to>
      <xdr:col>116</xdr:col>
      <xdr:colOff>114300</xdr:colOff>
      <xdr:row>38</xdr:row>
      <xdr:rowOff>167320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8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68509</xdr:rowOff>
    </xdr:from>
    <xdr:to>
      <xdr:col>112</xdr:col>
      <xdr:colOff>38100</xdr:colOff>
      <xdr:row>38</xdr:row>
      <xdr:rowOff>170109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8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15186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4017" y="635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65217</xdr:rowOff>
    </xdr:from>
    <xdr:to>
      <xdr:col>107</xdr:col>
      <xdr:colOff>101600</xdr:colOff>
      <xdr:row>38</xdr:row>
      <xdr:rowOff>166817</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11894</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5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139654</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754"/>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67137</xdr:rowOff>
    </xdr:from>
    <xdr:to>
      <xdr:col>102</xdr:col>
      <xdr:colOff>165100</xdr:colOff>
      <xdr:row>38</xdr:row>
      <xdr:rowOff>168737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13814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79436</xdr:rowOff>
    </xdr:from>
    <xdr:to>
      <xdr:col>98</xdr:col>
      <xdr:colOff>38100</xdr:colOff>
      <xdr:row>39</xdr:row>
      <xdr:rowOff>9586</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26113</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44147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59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88854</xdr:rowOff>
    </xdr:from>
    <xdr:to>
      <xdr:col>98</xdr:col>
      <xdr:colOff>38100</xdr:colOff>
      <xdr:row>39</xdr:row>
      <xdr:rowOff>19004</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10131</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541,551</a:t>
          </a:r>
          <a:r>
            <a:rPr kumimoji="1" lang="ja-JP" altLang="en-US" sz="1300">
              <a:latin typeface="ＭＳ Ｐゴシック" panose="020B0600070205080204" pitchFamily="50" charset="-128"/>
              <a:ea typeface="ＭＳ Ｐゴシック" panose="020B0600070205080204" pitchFamily="50" charset="-128"/>
            </a:rPr>
            <a:t>円となっており、前年度比で</a:t>
          </a:r>
          <a:r>
            <a:rPr kumimoji="1" lang="en-US" altLang="ja-JP" sz="1300">
              <a:latin typeface="ＭＳ Ｐゴシック" panose="020B0600070205080204" pitchFamily="50" charset="-128"/>
              <a:ea typeface="ＭＳ Ｐゴシック" panose="020B0600070205080204" pitchFamily="50" charset="-128"/>
            </a:rPr>
            <a:t>16,216</a:t>
          </a:r>
          <a:r>
            <a:rPr kumimoji="1" lang="ja-JP" altLang="en-US" sz="1300">
              <a:latin typeface="ＭＳ Ｐゴシック" panose="020B0600070205080204" pitchFamily="50" charset="-128"/>
              <a:ea typeface="ＭＳ Ｐゴシック" panose="020B0600070205080204" pitchFamily="50" charset="-128"/>
            </a:rPr>
            <a:t>円増加している。増加の主な要因は、教育費、民生費の増加である。</a:t>
          </a:r>
        </a:p>
        <a:p>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74,528</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20,057</a:t>
          </a:r>
          <a:r>
            <a:rPr kumimoji="1" lang="ja-JP" altLang="en-US" sz="1300">
              <a:latin typeface="ＭＳ Ｐゴシック" panose="020B0600070205080204" pitchFamily="50" charset="-128"/>
              <a:ea typeface="ＭＳ Ｐゴシック" panose="020B0600070205080204" pitchFamily="50" charset="-128"/>
            </a:rPr>
            <a:t>円増加している。これは、「若草小学校改築事業」や、リニア中央新幹線建設に伴う「甲西市民総合グラウンド機能回復事業」等の経費が増加したためである。</a:t>
          </a: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193,426</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15,170</a:t>
          </a:r>
          <a:r>
            <a:rPr kumimoji="1" lang="ja-JP" altLang="en-US" sz="1300">
              <a:latin typeface="ＭＳ Ｐゴシック" panose="020B0600070205080204" pitchFamily="50" charset="-128"/>
              <a:ea typeface="ＭＳ Ｐゴシック" panose="020B0600070205080204" pitchFamily="50" charset="-128"/>
            </a:rPr>
            <a:t>円増加している。これは、定額減税で減税しきれないと見込まれる対象者に支給した「定額減税補足給付金給付事業」や、電力・ガス・食料品等の価格の上昇による影響を大きく受ける世帯への「物価高騰対策臨時給付金支給事業」及び「エネルギー等価格高騰重点支援給付金支給事業」、「施設型給付事業」等の経費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一方、商工費では、住民一人当たり</a:t>
          </a:r>
          <a:r>
            <a:rPr kumimoji="1" lang="en-US" altLang="ja-JP" sz="1300">
              <a:latin typeface="ＭＳ Ｐゴシック" panose="020B0600070205080204" pitchFamily="50" charset="-128"/>
              <a:ea typeface="ＭＳ Ｐゴシック" panose="020B0600070205080204" pitchFamily="50" charset="-128"/>
            </a:rPr>
            <a:t>8,887</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11,184</a:t>
          </a:r>
          <a:r>
            <a:rPr kumimoji="1" lang="ja-JP" altLang="en-US" sz="1300">
              <a:latin typeface="ＭＳ Ｐゴシック" panose="020B0600070205080204" pitchFamily="50" charset="-128"/>
              <a:ea typeface="ＭＳ Ｐゴシック" panose="020B0600070205080204" pitchFamily="50" charset="-128"/>
            </a:rPr>
            <a:t>円減少した。これは、原油価格・物価高騰の影響を受けている市民に対し給付を行った「地域経済活性化・生活者支援事業」の皆減が要因となる。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山梨県南アルプス市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財政調整基金残高は、積立の継続により増加しており、標準財政規模は横ばいで推移していることから、標準財政規模比は増加傾向にある。</a:t>
          </a:r>
          <a:endParaRPr kumimoji="1" lang="en-US" altLang="ja-JP" sz="1100">
            <a:latin typeface="ＭＳ ゴシック" pitchFamily="49" charset="-128"/>
            <a:ea typeface="ＭＳ ゴシック" pitchFamily="49" charset="-128"/>
          </a:endParaRPr>
        </a:p>
        <a:p>
          <a:r>
            <a:rPr kumimoji="1" lang="ja-JP" altLang="en-US" sz="1100" baseline="0">
              <a:latin typeface="ＭＳ ゴシック" pitchFamily="49" charset="-128"/>
              <a:ea typeface="ＭＳ ゴシック" pitchFamily="49" charset="-128"/>
            </a:rPr>
            <a:t>　令和</a:t>
          </a:r>
          <a:r>
            <a:rPr kumimoji="1" lang="en-US" altLang="ja-JP" sz="1100" baseline="0">
              <a:latin typeface="ＭＳ ゴシック" pitchFamily="49" charset="-128"/>
              <a:ea typeface="ＭＳ ゴシック" pitchFamily="49" charset="-128"/>
            </a:rPr>
            <a:t>6</a:t>
          </a:r>
          <a:r>
            <a:rPr kumimoji="1" lang="ja-JP" altLang="en-US" sz="1100" baseline="0">
              <a:latin typeface="ＭＳ ゴシック" pitchFamily="49" charset="-128"/>
              <a:ea typeface="ＭＳ ゴシック" pitchFamily="49" charset="-128"/>
            </a:rPr>
            <a:t>年度は、主な歳入として、「ふるさと納税寄附金」及び「ふるさと応援基金繰入金」が増加し、歳出として「若草小学校改築事業」により教育費が増加、「定額減税補足給付金給付事業」等扶助費等給付に係る経費の増加により民生費が増加した。</a:t>
          </a:r>
          <a:endParaRPr kumimoji="1" lang="en-US" altLang="ja-JP" sz="1100" baseline="0">
            <a:latin typeface="ＭＳ ゴシック" pitchFamily="49" charset="-128"/>
            <a:ea typeface="ＭＳ ゴシック" pitchFamily="49" charset="-128"/>
          </a:endParaRPr>
        </a:p>
        <a:p>
          <a:r>
            <a:rPr kumimoji="1" lang="ja-JP" altLang="en-US" sz="1100" baseline="0">
              <a:latin typeface="ＭＳ ゴシック" pitchFamily="49" charset="-128"/>
              <a:ea typeface="ＭＳ ゴシック" pitchFamily="49" charset="-128"/>
            </a:rPr>
            <a:t>　歳入が大きく増加したことにより実質収支は</a:t>
          </a:r>
          <a:r>
            <a:rPr kumimoji="1" lang="en-US" altLang="ja-JP" sz="1100" baseline="0">
              <a:latin typeface="ＭＳ ゴシック" pitchFamily="49" charset="-128"/>
              <a:ea typeface="ＭＳ ゴシック" pitchFamily="49" charset="-128"/>
            </a:rPr>
            <a:t>2,234,986</a:t>
          </a:r>
          <a:r>
            <a:rPr kumimoji="1" lang="ja-JP" altLang="en-US" sz="1100" baseline="0">
              <a:latin typeface="ＭＳ ゴシック" pitchFamily="49" charset="-128"/>
              <a:ea typeface="ＭＳ ゴシック" pitchFamily="49" charset="-128"/>
            </a:rPr>
            <a:t>千円（前年度比</a:t>
          </a:r>
          <a:r>
            <a:rPr kumimoji="1" lang="en-US" altLang="ja-JP" sz="1100" baseline="0">
              <a:latin typeface="ＭＳ ゴシック" pitchFamily="49" charset="-128"/>
              <a:ea typeface="ＭＳ ゴシック" pitchFamily="49" charset="-128"/>
            </a:rPr>
            <a:t>384,017</a:t>
          </a:r>
          <a:r>
            <a:rPr kumimoji="1" lang="ja-JP" altLang="en-US" sz="1100" baseline="0">
              <a:latin typeface="ＭＳ ゴシック" pitchFamily="49" charset="-128"/>
              <a:ea typeface="ＭＳ ゴシック" pitchFamily="49" charset="-128"/>
            </a:rPr>
            <a:t>千円増）となり、単年度収支は</a:t>
          </a:r>
          <a:r>
            <a:rPr kumimoji="1" lang="en-US" altLang="ja-JP" sz="1100" baseline="0">
              <a:latin typeface="ＭＳ ゴシック" pitchFamily="49" charset="-128"/>
              <a:ea typeface="ＭＳ ゴシック" pitchFamily="49" charset="-128"/>
            </a:rPr>
            <a:t>384,017</a:t>
          </a:r>
          <a:r>
            <a:rPr kumimoji="1" lang="ja-JP" altLang="en-US" sz="1100" baseline="0">
              <a:latin typeface="ＭＳ ゴシック" pitchFamily="49" charset="-128"/>
              <a:ea typeface="ＭＳ ゴシック" pitchFamily="49" charset="-128"/>
            </a:rPr>
            <a:t>千円（前年度比</a:t>
          </a:r>
          <a:r>
            <a:rPr kumimoji="1" lang="en-US" altLang="ja-JP" sz="1100" baseline="0">
              <a:latin typeface="ＭＳ ゴシック" pitchFamily="49" charset="-128"/>
              <a:ea typeface="ＭＳ ゴシック" pitchFamily="49" charset="-128"/>
            </a:rPr>
            <a:t>514,996</a:t>
          </a:r>
          <a:r>
            <a:rPr kumimoji="1" lang="ja-JP" altLang="en-US" sz="1100" baseline="0">
              <a:latin typeface="ＭＳ ゴシック" pitchFamily="49" charset="-128"/>
              <a:ea typeface="ＭＳ ゴシック" pitchFamily="49" charset="-128"/>
            </a:rPr>
            <a:t>千円増）と改善した。実質単年度収支も、</a:t>
          </a:r>
          <a:r>
            <a:rPr kumimoji="1" lang="en-US" altLang="ja-JP" sz="1100" baseline="0">
              <a:latin typeface="ＭＳ ゴシック" pitchFamily="49" charset="-128"/>
              <a:ea typeface="ＭＳ ゴシック" pitchFamily="49" charset="-128"/>
            </a:rPr>
            <a:t>390,555</a:t>
          </a:r>
          <a:r>
            <a:rPr kumimoji="1" lang="ja-JP" altLang="en-US" sz="1100" baseline="0">
              <a:latin typeface="ＭＳ ゴシック" pitchFamily="49" charset="-128"/>
              <a:ea typeface="ＭＳ ゴシック" pitchFamily="49" charset="-128"/>
            </a:rPr>
            <a:t>千円（前年度比</a:t>
          </a:r>
          <a:r>
            <a:rPr kumimoji="1" lang="en-US" altLang="ja-JP" sz="1100" baseline="0">
              <a:latin typeface="ＭＳ ゴシック" pitchFamily="49" charset="-128"/>
              <a:ea typeface="ＭＳ ゴシック" pitchFamily="49" charset="-128"/>
            </a:rPr>
            <a:t>422,102</a:t>
          </a:r>
          <a:r>
            <a:rPr kumimoji="1" lang="ja-JP" altLang="en-US" sz="1100" baseline="0">
              <a:latin typeface="ＭＳ ゴシック" pitchFamily="49" charset="-128"/>
              <a:ea typeface="ＭＳ ゴシック" pitchFamily="49" charset="-128"/>
            </a:rPr>
            <a:t>千円増）と改善した。</a:t>
          </a:r>
          <a:endParaRPr kumimoji="1" lang="en-US" altLang="ja-JP" sz="1100" baseline="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山梨県南アルプス市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年度も一般会計、国民健康保険等の特別会計、公営企業の特別会計において、実質赤字または資金不足は生じていない。</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年度に比べて、国民健康保険特別会計や介護保険特別会計の実質黒字額、水道事業会計の資金剰余額は減少した一方、一般会計の実質黒字額が増加した結果、連結実質黒字額は前年度比</a:t>
          </a:r>
          <a:r>
            <a:rPr kumimoji="1" lang="en-US" altLang="ja-JP" sz="1400">
              <a:latin typeface="ＭＳ ゴシック" pitchFamily="49" charset="-128"/>
              <a:ea typeface="ＭＳ ゴシック" pitchFamily="49" charset="-128"/>
            </a:rPr>
            <a:t>181,073</a:t>
          </a:r>
          <a:r>
            <a:rPr kumimoji="1" lang="ja-JP" altLang="en-US" sz="1400">
              <a:latin typeface="ＭＳ ゴシック" pitchFamily="49" charset="-128"/>
              <a:ea typeface="ＭＳ ゴシック" pitchFamily="49" charset="-128"/>
            </a:rPr>
            <a:t>千円の増加により</a:t>
          </a:r>
          <a:r>
            <a:rPr kumimoji="1" lang="en-US" altLang="ja-JP" sz="1400">
              <a:latin typeface="ＭＳ ゴシック" pitchFamily="49" charset="-128"/>
              <a:ea typeface="ＭＳ ゴシック" pitchFamily="49" charset="-128"/>
            </a:rPr>
            <a:t>4,853,651</a:t>
          </a:r>
          <a:r>
            <a:rPr kumimoji="1" lang="ja-JP" altLang="en-US" sz="1400">
              <a:latin typeface="ＭＳ ゴシック" pitchFamily="49" charset="-128"/>
              <a:ea typeface="ＭＳ ゴシック" pitchFamily="49" charset="-128"/>
            </a:rPr>
            <a:t>千円となり、連結実質黒字比率は</a:t>
          </a:r>
          <a:r>
            <a:rPr kumimoji="1" lang="en-US" altLang="ja-JP" sz="1400">
              <a:latin typeface="ＭＳ ゴシック" pitchFamily="49" charset="-128"/>
              <a:ea typeface="ＭＳ ゴシック" pitchFamily="49" charset="-128"/>
            </a:rPr>
            <a:t>23.21</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連結実質黒字額増加の主な要因は一般会計の実質黒字額の増加であり、前年度比</a:t>
          </a:r>
          <a:r>
            <a:rPr kumimoji="1" lang="en-US" altLang="ja-JP" sz="1400">
              <a:latin typeface="ＭＳ ゴシック" pitchFamily="49" charset="-128"/>
              <a:ea typeface="ＭＳ ゴシック" pitchFamily="49" charset="-128"/>
            </a:rPr>
            <a:t>384,017</a:t>
          </a:r>
          <a:r>
            <a:rPr kumimoji="1" lang="ja-JP" altLang="en-US" sz="1400">
              <a:latin typeface="ＭＳ ゴシック" pitchFamily="49" charset="-128"/>
              <a:ea typeface="ＭＳ ゴシック" pitchFamily="49" charset="-128"/>
            </a:rPr>
            <a:t>千円増加した。一般会計においては、若草小学校改築事業、定額減税補足給付金給付事業</a:t>
          </a:r>
          <a:r>
            <a:rPr kumimoji="1" lang="ja-JP" altLang="en-US" sz="1400">
              <a:solidFill>
                <a:schemeClr val="tx1"/>
              </a:solidFill>
              <a:latin typeface="ＭＳ ゴシック" pitchFamily="49" charset="-128"/>
              <a:ea typeface="ＭＳ ゴシック" pitchFamily="49" charset="-128"/>
            </a:rPr>
            <a:t>の経費の増大により</a:t>
          </a:r>
          <a:r>
            <a:rPr kumimoji="1" lang="ja-JP" altLang="en-US" sz="1400">
              <a:latin typeface="ＭＳ ゴシック" pitchFamily="49" charset="-128"/>
              <a:ea typeface="ＭＳ ゴシック" pitchFamily="49" charset="-128"/>
            </a:rPr>
            <a:t>歳出規模が増加した一方、ふるさと納税寄附金等の増加による歳入規模の増加が上回ったたことで、実質黒字額が増加した。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41583674</v>
      </c>
      <c r="BO4" s="436"/>
      <c r="BP4" s="436"/>
      <c r="BQ4" s="436"/>
      <c r="BR4" s="436"/>
      <c r="BS4" s="436"/>
      <c r="BT4" s="436"/>
      <c r="BU4" s="437"/>
      <c r="BV4" s="435">
        <v>39665499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10.7</v>
      </c>
      <c r="CU4" s="576"/>
      <c r="CV4" s="576"/>
      <c r="CW4" s="576"/>
      <c r="CX4" s="576"/>
      <c r="CY4" s="576"/>
      <c r="CZ4" s="576"/>
      <c r="DA4" s="577"/>
      <c r="DB4" s="575">
        <v>9</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38843269</v>
      </c>
      <c r="BO5" s="407"/>
      <c r="BP5" s="407"/>
      <c r="BQ5" s="407"/>
      <c r="BR5" s="407"/>
      <c r="BS5" s="407"/>
      <c r="BT5" s="407"/>
      <c r="BU5" s="408"/>
      <c r="BV5" s="406">
        <v>37645519</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91.2</v>
      </c>
      <c r="CU5" s="404"/>
      <c r="CV5" s="404"/>
      <c r="CW5" s="404"/>
      <c r="CX5" s="404"/>
      <c r="CY5" s="404"/>
      <c r="CZ5" s="404"/>
      <c r="DA5" s="405"/>
      <c r="DB5" s="403">
        <v>92.1</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2740405</v>
      </c>
      <c r="BO6" s="407"/>
      <c r="BP6" s="407"/>
      <c r="BQ6" s="407"/>
      <c r="BR6" s="407"/>
      <c r="BS6" s="407"/>
      <c r="BT6" s="407"/>
      <c r="BU6" s="408"/>
      <c r="BV6" s="406">
        <v>2019980</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91.5</v>
      </c>
      <c r="CU6" s="550"/>
      <c r="CV6" s="550"/>
      <c r="CW6" s="550"/>
      <c r="CX6" s="550"/>
      <c r="CY6" s="550"/>
      <c r="CZ6" s="550"/>
      <c r="DA6" s="551"/>
      <c r="DB6" s="549">
        <v>92.7</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505419</v>
      </c>
      <c r="BO7" s="407"/>
      <c r="BP7" s="407"/>
      <c r="BQ7" s="407"/>
      <c r="BR7" s="407"/>
      <c r="BS7" s="407"/>
      <c r="BT7" s="407"/>
      <c r="BU7" s="408"/>
      <c r="BV7" s="406">
        <v>169011</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20901988</v>
      </c>
      <c r="CU7" s="407"/>
      <c r="CV7" s="407"/>
      <c r="CW7" s="407"/>
      <c r="CX7" s="407"/>
      <c r="CY7" s="407"/>
      <c r="CZ7" s="407"/>
      <c r="DA7" s="408"/>
      <c r="DB7" s="406">
        <v>20667904</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2234986</v>
      </c>
      <c r="BO8" s="407"/>
      <c r="BP8" s="407"/>
      <c r="BQ8" s="407"/>
      <c r="BR8" s="407"/>
      <c r="BS8" s="407"/>
      <c r="BT8" s="407"/>
      <c r="BU8" s="408"/>
      <c r="BV8" s="406">
        <v>1850969</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0.51</v>
      </c>
      <c r="CU8" s="510"/>
      <c r="CV8" s="510"/>
      <c r="CW8" s="510"/>
      <c r="CX8" s="510"/>
      <c r="CY8" s="510"/>
      <c r="CZ8" s="510"/>
      <c r="DA8" s="511"/>
      <c r="DB8" s="509">
        <v>0.5</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69459</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384017</v>
      </c>
      <c r="BO9" s="407"/>
      <c r="BP9" s="407"/>
      <c r="BQ9" s="407"/>
      <c r="BR9" s="407"/>
      <c r="BS9" s="407"/>
      <c r="BT9" s="407"/>
      <c r="BU9" s="408"/>
      <c r="BV9" s="406">
        <v>-130979</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12</v>
      </c>
      <c r="CU9" s="404"/>
      <c r="CV9" s="404"/>
      <c r="CW9" s="404"/>
      <c r="CX9" s="404"/>
      <c r="CY9" s="404"/>
      <c r="CZ9" s="404"/>
      <c r="DA9" s="405"/>
      <c r="DB9" s="403">
        <v>12.9</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70828</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6538</v>
      </c>
      <c r="BO10" s="407"/>
      <c r="BP10" s="407"/>
      <c r="BQ10" s="407"/>
      <c r="BR10" s="407"/>
      <c r="BS10" s="407"/>
      <c r="BT10" s="407"/>
      <c r="BU10" s="408"/>
      <c r="BV10" s="406">
        <v>99432</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71726</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70209</v>
      </c>
      <c r="S13" s="494"/>
      <c r="T13" s="494"/>
      <c r="U13" s="494"/>
      <c r="V13" s="495"/>
      <c r="W13" s="496" t="s">
        <v>131</v>
      </c>
      <c r="X13" s="392"/>
      <c r="Y13" s="392"/>
      <c r="Z13" s="392"/>
      <c r="AA13" s="392"/>
      <c r="AB13" s="393"/>
      <c r="AC13" s="359">
        <v>3171</v>
      </c>
      <c r="AD13" s="360"/>
      <c r="AE13" s="360"/>
      <c r="AF13" s="360"/>
      <c r="AG13" s="361"/>
      <c r="AH13" s="359">
        <v>3527</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390555</v>
      </c>
      <c r="BO13" s="407"/>
      <c r="BP13" s="407"/>
      <c r="BQ13" s="407"/>
      <c r="BR13" s="407"/>
      <c r="BS13" s="407"/>
      <c r="BT13" s="407"/>
      <c r="BU13" s="408"/>
      <c r="BV13" s="406">
        <v>-31547</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4.9000000000000004</v>
      </c>
      <c r="CU13" s="404"/>
      <c r="CV13" s="404"/>
      <c r="CW13" s="404"/>
      <c r="CX13" s="404"/>
      <c r="CY13" s="404"/>
      <c r="CZ13" s="404"/>
      <c r="DA13" s="405"/>
      <c r="DB13" s="403">
        <v>4.5999999999999996</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71660</v>
      </c>
      <c r="S14" s="494"/>
      <c r="T14" s="494"/>
      <c r="U14" s="494"/>
      <c r="V14" s="495"/>
      <c r="W14" s="497"/>
      <c r="X14" s="395"/>
      <c r="Y14" s="395"/>
      <c r="Z14" s="395"/>
      <c r="AA14" s="395"/>
      <c r="AB14" s="396"/>
      <c r="AC14" s="486">
        <v>9</v>
      </c>
      <c r="AD14" s="487"/>
      <c r="AE14" s="487"/>
      <c r="AF14" s="487"/>
      <c r="AG14" s="488"/>
      <c r="AH14" s="486">
        <v>10</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70238</v>
      </c>
      <c r="S15" s="494"/>
      <c r="T15" s="494"/>
      <c r="U15" s="494"/>
      <c r="V15" s="495"/>
      <c r="W15" s="496" t="s">
        <v>137</v>
      </c>
      <c r="X15" s="392"/>
      <c r="Y15" s="392"/>
      <c r="Z15" s="392"/>
      <c r="AA15" s="392"/>
      <c r="AB15" s="393"/>
      <c r="AC15" s="359">
        <v>11489</v>
      </c>
      <c r="AD15" s="360"/>
      <c r="AE15" s="360"/>
      <c r="AF15" s="360"/>
      <c r="AG15" s="361"/>
      <c r="AH15" s="359">
        <v>11429</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9291291</v>
      </c>
      <c r="BO15" s="436"/>
      <c r="BP15" s="436"/>
      <c r="BQ15" s="436"/>
      <c r="BR15" s="436"/>
      <c r="BS15" s="436"/>
      <c r="BT15" s="436"/>
      <c r="BU15" s="437"/>
      <c r="BV15" s="435">
        <v>9235108</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32.5</v>
      </c>
      <c r="AD16" s="487"/>
      <c r="AE16" s="487"/>
      <c r="AF16" s="487"/>
      <c r="AG16" s="488"/>
      <c r="AH16" s="486">
        <v>32.200000000000003</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18374059</v>
      </c>
      <c r="BO16" s="407"/>
      <c r="BP16" s="407"/>
      <c r="BQ16" s="407"/>
      <c r="BR16" s="407"/>
      <c r="BS16" s="407"/>
      <c r="BT16" s="407"/>
      <c r="BU16" s="408"/>
      <c r="BV16" s="406">
        <v>18145085</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20689</v>
      </c>
      <c r="AD17" s="360"/>
      <c r="AE17" s="360"/>
      <c r="AF17" s="360"/>
      <c r="AG17" s="361"/>
      <c r="AH17" s="359">
        <v>20484</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11692137</v>
      </c>
      <c r="BO17" s="407"/>
      <c r="BP17" s="407"/>
      <c r="BQ17" s="407"/>
      <c r="BR17" s="407"/>
      <c r="BS17" s="407"/>
      <c r="BT17" s="407"/>
      <c r="BU17" s="408"/>
      <c r="BV17" s="406">
        <v>11613731</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264.14</v>
      </c>
      <c r="M18" s="459"/>
      <c r="N18" s="459"/>
      <c r="O18" s="459"/>
      <c r="P18" s="459"/>
      <c r="Q18" s="459"/>
      <c r="R18" s="460"/>
      <c r="S18" s="460"/>
      <c r="T18" s="460"/>
      <c r="U18" s="460"/>
      <c r="V18" s="461"/>
      <c r="W18" s="477"/>
      <c r="X18" s="478"/>
      <c r="Y18" s="478"/>
      <c r="Z18" s="478"/>
      <c r="AA18" s="478"/>
      <c r="AB18" s="502"/>
      <c r="AC18" s="376">
        <v>58.5</v>
      </c>
      <c r="AD18" s="377"/>
      <c r="AE18" s="377"/>
      <c r="AF18" s="377"/>
      <c r="AG18" s="462"/>
      <c r="AH18" s="376">
        <v>57.8</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19288726</v>
      </c>
      <c r="BO18" s="407"/>
      <c r="BP18" s="407"/>
      <c r="BQ18" s="407"/>
      <c r="BR18" s="407"/>
      <c r="BS18" s="407"/>
      <c r="BT18" s="407"/>
      <c r="BU18" s="408"/>
      <c r="BV18" s="406">
        <v>19198493</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263</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28042104</v>
      </c>
      <c r="BO19" s="407"/>
      <c r="BP19" s="407"/>
      <c r="BQ19" s="407"/>
      <c r="BR19" s="407"/>
      <c r="BS19" s="407"/>
      <c r="BT19" s="407"/>
      <c r="BU19" s="408"/>
      <c r="BV19" s="406">
        <v>27508972</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26059</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22528263</v>
      </c>
      <c r="BO22" s="436"/>
      <c r="BP22" s="436"/>
      <c r="BQ22" s="436"/>
      <c r="BR22" s="436"/>
      <c r="BS22" s="436"/>
      <c r="BT22" s="436"/>
      <c r="BU22" s="437"/>
      <c r="BV22" s="435">
        <v>23847853</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12303407</v>
      </c>
      <c r="BO23" s="407"/>
      <c r="BP23" s="407"/>
      <c r="BQ23" s="407"/>
      <c r="BR23" s="407"/>
      <c r="BS23" s="407"/>
      <c r="BT23" s="407"/>
      <c r="BU23" s="408"/>
      <c r="BV23" s="406">
        <v>12075393</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8000</v>
      </c>
      <c r="R24" s="360"/>
      <c r="S24" s="360"/>
      <c r="T24" s="360"/>
      <c r="U24" s="360"/>
      <c r="V24" s="361"/>
      <c r="W24" s="449"/>
      <c r="X24" s="386"/>
      <c r="Y24" s="387"/>
      <c r="Z24" s="362" t="s">
        <v>162</v>
      </c>
      <c r="AA24" s="363"/>
      <c r="AB24" s="363"/>
      <c r="AC24" s="363"/>
      <c r="AD24" s="363"/>
      <c r="AE24" s="363"/>
      <c r="AF24" s="363"/>
      <c r="AG24" s="364"/>
      <c r="AH24" s="359">
        <v>569</v>
      </c>
      <c r="AI24" s="360"/>
      <c r="AJ24" s="360"/>
      <c r="AK24" s="360"/>
      <c r="AL24" s="361"/>
      <c r="AM24" s="359">
        <v>1824214</v>
      </c>
      <c r="AN24" s="360"/>
      <c r="AO24" s="360"/>
      <c r="AP24" s="360"/>
      <c r="AQ24" s="360"/>
      <c r="AR24" s="361"/>
      <c r="AS24" s="359">
        <v>3206</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13881364</v>
      </c>
      <c r="BO24" s="407"/>
      <c r="BP24" s="407"/>
      <c r="BQ24" s="407"/>
      <c r="BR24" s="407"/>
      <c r="BS24" s="407"/>
      <c r="BT24" s="407"/>
      <c r="BU24" s="408"/>
      <c r="BV24" s="406">
        <v>14240916</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6400</v>
      </c>
      <c r="R25" s="360"/>
      <c r="S25" s="360"/>
      <c r="T25" s="360"/>
      <c r="U25" s="360"/>
      <c r="V25" s="361"/>
      <c r="W25" s="449"/>
      <c r="X25" s="386"/>
      <c r="Y25" s="387"/>
      <c r="Z25" s="362" t="s">
        <v>165</v>
      </c>
      <c r="AA25" s="363"/>
      <c r="AB25" s="363"/>
      <c r="AC25" s="363"/>
      <c r="AD25" s="363"/>
      <c r="AE25" s="363"/>
      <c r="AF25" s="363"/>
      <c r="AG25" s="364"/>
      <c r="AH25" s="359">
        <v>89</v>
      </c>
      <c r="AI25" s="360"/>
      <c r="AJ25" s="360"/>
      <c r="AK25" s="360"/>
      <c r="AL25" s="361"/>
      <c r="AM25" s="359">
        <v>286135</v>
      </c>
      <c r="AN25" s="360"/>
      <c r="AO25" s="360"/>
      <c r="AP25" s="360"/>
      <c r="AQ25" s="360"/>
      <c r="AR25" s="361"/>
      <c r="AS25" s="359">
        <v>3215</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1852739</v>
      </c>
      <c r="BO25" s="436"/>
      <c r="BP25" s="436"/>
      <c r="BQ25" s="436"/>
      <c r="BR25" s="436"/>
      <c r="BS25" s="436"/>
      <c r="BT25" s="436"/>
      <c r="BU25" s="437"/>
      <c r="BV25" s="435">
        <v>2044733</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5780</v>
      </c>
      <c r="R26" s="360"/>
      <c r="S26" s="360"/>
      <c r="T26" s="360"/>
      <c r="U26" s="360"/>
      <c r="V26" s="361"/>
      <c r="W26" s="449"/>
      <c r="X26" s="386"/>
      <c r="Y26" s="387"/>
      <c r="Z26" s="362" t="s">
        <v>168</v>
      </c>
      <c r="AA26" s="417"/>
      <c r="AB26" s="417"/>
      <c r="AC26" s="417"/>
      <c r="AD26" s="417"/>
      <c r="AE26" s="417"/>
      <c r="AF26" s="417"/>
      <c r="AG26" s="418"/>
      <c r="AH26" s="359">
        <v>8</v>
      </c>
      <c r="AI26" s="360"/>
      <c r="AJ26" s="360"/>
      <c r="AK26" s="360"/>
      <c r="AL26" s="361"/>
      <c r="AM26" s="359">
        <v>21688</v>
      </c>
      <c r="AN26" s="360"/>
      <c r="AO26" s="360"/>
      <c r="AP26" s="360"/>
      <c r="AQ26" s="360"/>
      <c r="AR26" s="361"/>
      <c r="AS26" s="359">
        <v>2711</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4000</v>
      </c>
      <c r="R27" s="360"/>
      <c r="S27" s="360"/>
      <c r="T27" s="360"/>
      <c r="U27" s="360"/>
      <c r="V27" s="361"/>
      <c r="W27" s="449"/>
      <c r="X27" s="386"/>
      <c r="Y27" s="387"/>
      <c r="Z27" s="362" t="s">
        <v>171</v>
      </c>
      <c r="AA27" s="363"/>
      <c r="AB27" s="363"/>
      <c r="AC27" s="363"/>
      <c r="AD27" s="363"/>
      <c r="AE27" s="363"/>
      <c r="AF27" s="363"/>
      <c r="AG27" s="364"/>
      <c r="AH27" s="359">
        <v>4</v>
      </c>
      <c r="AI27" s="360"/>
      <c r="AJ27" s="360"/>
      <c r="AK27" s="360"/>
      <c r="AL27" s="361"/>
      <c r="AM27" s="359">
        <v>16572</v>
      </c>
      <c r="AN27" s="360"/>
      <c r="AO27" s="360"/>
      <c r="AP27" s="360"/>
      <c r="AQ27" s="360"/>
      <c r="AR27" s="361"/>
      <c r="AS27" s="359">
        <v>4143</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1074743</v>
      </c>
      <c r="BO27" s="441"/>
      <c r="BP27" s="441"/>
      <c r="BQ27" s="441"/>
      <c r="BR27" s="441"/>
      <c r="BS27" s="441"/>
      <c r="BT27" s="441"/>
      <c r="BU27" s="442"/>
      <c r="BV27" s="440">
        <v>1074042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3600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4334972</v>
      </c>
      <c r="BO28" s="436"/>
      <c r="BP28" s="436"/>
      <c r="BQ28" s="436"/>
      <c r="BR28" s="436"/>
      <c r="BS28" s="436"/>
      <c r="BT28" s="436"/>
      <c r="BU28" s="437"/>
      <c r="BV28" s="435">
        <v>4328434</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20</v>
      </c>
      <c r="M29" s="360"/>
      <c r="N29" s="360"/>
      <c r="O29" s="360"/>
      <c r="P29" s="361"/>
      <c r="Q29" s="359">
        <v>3500</v>
      </c>
      <c r="R29" s="360"/>
      <c r="S29" s="360"/>
      <c r="T29" s="360"/>
      <c r="U29" s="360"/>
      <c r="V29" s="361"/>
      <c r="W29" s="450"/>
      <c r="X29" s="451"/>
      <c r="Y29" s="452"/>
      <c r="Z29" s="362" t="s">
        <v>177</v>
      </c>
      <c r="AA29" s="363"/>
      <c r="AB29" s="363"/>
      <c r="AC29" s="363"/>
      <c r="AD29" s="363"/>
      <c r="AE29" s="363"/>
      <c r="AF29" s="363"/>
      <c r="AG29" s="364"/>
      <c r="AH29" s="359">
        <v>573</v>
      </c>
      <c r="AI29" s="360"/>
      <c r="AJ29" s="360"/>
      <c r="AK29" s="360"/>
      <c r="AL29" s="361"/>
      <c r="AM29" s="359">
        <v>1840786</v>
      </c>
      <c r="AN29" s="360"/>
      <c r="AO29" s="360"/>
      <c r="AP29" s="360"/>
      <c r="AQ29" s="360"/>
      <c r="AR29" s="361"/>
      <c r="AS29" s="359">
        <v>3213</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2929863</v>
      </c>
      <c r="BO29" s="407"/>
      <c r="BP29" s="407"/>
      <c r="BQ29" s="407"/>
      <c r="BR29" s="407"/>
      <c r="BS29" s="407"/>
      <c r="BT29" s="407"/>
      <c r="BU29" s="408"/>
      <c r="BV29" s="406">
        <v>3101023</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98.3</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12126307</v>
      </c>
      <c r="BO30" s="441"/>
      <c r="BP30" s="441"/>
      <c r="BQ30" s="441"/>
      <c r="BR30" s="441"/>
      <c r="BS30" s="441"/>
      <c r="BT30" s="441"/>
      <c r="BU30" s="442"/>
      <c r="BV30" s="440">
        <v>11649567</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63"/>
      <c r="BE34" s="354">
        <f>IF(BG34="","",MAX(C34:D43,U34:V43,AM34:AN43)+1)</f>
        <v>8</v>
      </c>
      <c r="BF34" s="354"/>
      <c r="BG34" s="355" t="str">
        <f>IF('各会計、関係団体の財政状況及び健全化判断比率'!B34="","",'各会計、関係団体の財政状況及び健全化判断比率'!B34)</f>
        <v>温泉給湯事業特別会計</v>
      </c>
      <c r="BH34" s="355"/>
      <c r="BI34" s="355"/>
      <c r="BJ34" s="355"/>
      <c r="BK34" s="355"/>
      <c r="BL34" s="355"/>
      <c r="BM34" s="355"/>
      <c r="BN34" s="355"/>
      <c r="BO34" s="355"/>
      <c r="BP34" s="355"/>
      <c r="BQ34" s="355"/>
      <c r="BR34" s="355"/>
      <c r="BS34" s="355"/>
      <c r="BT34" s="355"/>
      <c r="BU34" s="355"/>
      <c r="BV34" s="163"/>
      <c r="BW34" s="354">
        <f>IF(BY34="","",MAX(C34:D43,U34:V43,AM34:AN43,BE34:BF43)+1)</f>
        <v>11</v>
      </c>
      <c r="BX34" s="354"/>
      <c r="BY34" s="355" t="str">
        <f>IF('各会計、関係団体の財政状況及び健全化判断比率'!B68="","",'各会計、関係団体の財政状況及び健全化判断比率'!B68)</f>
        <v>三郡衛生組合（一般会計）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21</v>
      </c>
      <c r="CP34" s="354"/>
      <c r="CQ34" s="355" t="str">
        <f>IF('各会計、関係団体の財政状況及び健全化判断比率'!BS7="","",'各会計、関係団体の財政状況及び健全化判断比率'!BS7)</f>
        <v>白根ケーブルネットワーク株式会社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IF('各会計、関係団体の財政状況及び健全化判断比率'!B33="","",'各会計、関係団体の財政状況及び健全化判断比率'!B33)</f>
        <v>下水道事業会計</v>
      </c>
      <c r="AP35" s="355"/>
      <c r="AQ35" s="355"/>
      <c r="AR35" s="355"/>
      <c r="AS35" s="355"/>
      <c r="AT35" s="355"/>
      <c r="AU35" s="355"/>
      <c r="AV35" s="355"/>
      <c r="AW35" s="355"/>
      <c r="AX35" s="355"/>
      <c r="AY35" s="355"/>
      <c r="AZ35" s="355"/>
      <c r="BA35" s="355"/>
      <c r="BB35" s="355"/>
      <c r="BC35" s="355"/>
      <c r="BD35" s="163"/>
      <c r="BE35" s="354">
        <f t="shared" ref="BE35:BE43" si="1">IF(BG35="","",BE34+1)</f>
        <v>9</v>
      </c>
      <c r="BF35" s="354"/>
      <c r="BG35" s="355" t="str">
        <f>IF('各会計、関係団体の財政状況及び健全化判断比率'!B35="","",'各会計、関係団体の財政状況及び健全化判断比率'!B35)</f>
        <v>山梨県北岳山荘管理事業特別会計</v>
      </c>
      <c r="BH35" s="355"/>
      <c r="BI35" s="355"/>
      <c r="BJ35" s="355"/>
      <c r="BK35" s="355"/>
      <c r="BL35" s="355"/>
      <c r="BM35" s="355"/>
      <c r="BN35" s="355"/>
      <c r="BO35" s="355"/>
      <c r="BP35" s="355"/>
      <c r="BQ35" s="355"/>
      <c r="BR35" s="355"/>
      <c r="BS35" s="355"/>
      <c r="BT35" s="355"/>
      <c r="BU35" s="355"/>
      <c r="BV35" s="163"/>
      <c r="BW35" s="354">
        <f t="shared" ref="BW35:BW43" si="2">IF(BY35="","",BW34+1)</f>
        <v>12</v>
      </c>
      <c r="BX35" s="354"/>
      <c r="BY35" s="355" t="str">
        <f>IF('各会計、関係団体の財政状況及び健全化判断比率'!B69="","",'各会計、関係団体の財政状況及び健全化判断比率'!B69)</f>
        <v>三郡衛生組合（し尿処理事業特別会計）</v>
      </c>
      <c r="BZ35" s="355"/>
      <c r="CA35" s="355"/>
      <c r="CB35" s="355"/>
      <c r="CC35" s="355"/>
      <c r="CD35" s="355"/>
      <c r="CE35" s="355"/>
      <c r="CF35" s="355"/>
      <c r="CG35" s="355"/>
      <c r="CH35" s="355"/>
      <c r="CI35" s="355"/>
      <c r="CJ35" s="355"/>
      <c r="CK35" s="355"/>
      <c r="CL35" s="355"/>
      <c r="CM35" s="355"/>
      <c r="CN35" s="163"/>
      <c r="CO35" s="354">
        <f t="shared" ref="CO35:CO43" si="3">IF(CQ35="","",CO34+1)</f>
        <v>22</v>
      </c>
      <c r="CP35" s="354"/>
      <c r="CQ35" s="355" t="str">
        <f>IF('各会計、関係団体の財政状況及び健全化判断比率'!BS8="","",'各会計、関係団体の財政状況及び健全化判断比率'!BS8)</f>
        <v>一般財団法人桃源文化振興協会</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介護保険特別会計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f t="shared" si="1"/>
        <v>10</v>
      </c>
      <c r="BF36" s="354"/>
      <c r="BG36" s="355" t="str">
        <f>IF('各会計、関係団体の財政状況及び健全化判断比率'!B36="","",'各会計、関係団体の財政状況及び健全化判断比率'!B36)</f>
        <v>土地取得造成事業特別会計</v>
      </c>
      <c r="BH36" s="355"/>
      <c r="BI36" s="355"/>
      <c r="BJ36" s="355"/>
      <c r="BK36" s="355"/>
      <c r="BL36" s="355"/>
      <c r="BM36" s="355"/>
      <c r="BN36" s="355"/>
      <c r="BO36" s="355"/>
      <c r="BP36" s="355"/>
      <c r="BQ36" s="355"/>
      <c r="BR36" s="355"/>
      <c r="BS36" s="355"/>
      <c r="BT36" s="355"/>
      <c r="BU36" s="355"/>
      <c r="BV36" s="163"/>
      <c r="BW36" s="354">
        <f t="shared" si="2"/>
        <v>13</v>
      </c>
      <c r="BX36" s="354"/>
      <c r="BY36" s="355" t="str">
        <f>IF('各会計、関係団体の財政状況及び健全化判断比率'!B70="","",'各会計、関係団体の財政状況及び健全化判断比率'!B70)</f>
        <v>三郡衛生組合（火葬事業特別会計）</v>
      </c>
      <c r="BZ36" s="355"/>
      <c r="CA36" s="355"/>
      <c r="CB36" s="355"/>
      <c r="CC36" s="355"/>
      <c r="CD36" s="355"/>
      <c r="CE36" s="355"/>
      <c r="CF36" s="355"/>
      <c r="CG36" s="355"/>
      <c r="CH36" s="355"/>
      <c r="CI36" s="355"/>
      <c r="CJ36" s="355"/>
      <c r="CK36" s="355"/>
      <c r="CL36" s="355"/>
      <c r="CM36" s="355"/>
      <c r="CN36" s="163"/>
      <c r="CO36" s="354">
        <f t="shared" si="3"/>
        <v>23</v>
      </c>
      <c r="CP36" s="354"/>
      <c r="CQ36" s="355" t="str">
        <f>IF('各会計、関係団体の財政状況及び健全化判断比率'!BS9="","",'各会計、関係団体の財政状況及び健全化判断比率'!BS9)</f>
        <v>公益財団法人南アルプス市スポーツ協会</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居宅介護予防支援事業特別会計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14</v>
      </c>
      <c r="BX37" s="354"/>
      <c r="BY37" s="355" t="str">
        <f>IF('各会計、関係団体の財政状況及び健全化判断比率'!B71="","",'各会計、関係団体の財政状況及び健全化判断比率'!B71)</f>
        <v>中巨摩地区広域事務組合（一般会計）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15</v>
      </c>
      <c r="BX38" s="354"/>
      <c r="BY38" s="355" t="str">
        <f>IF('各会計、関係団体の財政状況及び健全化判断比率'!B72="","",'各会計、関係団体の財政状況及び健全化判断比率'!B72)</f>
        <v>中巨摩地区広域事務組合（ごみ処理事業特別会計）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16</v>
      </c>
      <c r="BX39" s="354"/>
      <c r="BY39" s="355" t="str">
        <f>IF('各会計、関係団体の財政状況及び健全化判断比率'!B73="","",'各会計、関係団体の財政状況及び健全化判断比率'!B73)</f>
        <v>中巨摩地区広域事務組合（地区公園事業特別会計）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17</v>
      </c>
      <c r="BX40" s="354"/>
      <c r="BY40" s="355" t="str">
        <f>IF('各会計、関係団体の財政状況及び健全化判断比率'!B74="","",'各会計、関係団体の財政状況及び健全化判断比率'!B74)</f>
        <v>中巨摩地区広域事務組合（老人福祉事業会計）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18</v>
      </c>
      <c r="BX41" s="354"/>
      <c r="BY41" s="355" t="str">
        <f>IF('各会計、関係団体の財政状況及び健全化判断比率'!B75="","",'各会計、関係団体の財政状況及び健全化判断比率'!B75)</f>
        <v>中巨摩地区広域事務組合（勤労青年センター事業特別会計）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19</v>
      </c>
      <c r="BX42" s="354"/>
      <c r="BY42" s="355" t="str">
        <f>IF('各会計、関係団体の財政状況及び健全化判断比率'!B76="","",'各会計、関係団体の財政状況及び健全化判断比率'!B76)</f>
        <v>中巨摩地区広域事務組合（し尿処理事業特別会計）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20</v>
      </c>
      <c r="BX43" s="354"/>
      <c r="BY43" s="355" t="str">
        <f>IF('各会計、関係団体の財政状況及び健全化判断比率'!B77="","",'各会計、関係団体の財政状況及び健全化判断比率'!B77)</f>
        <v>山梨県市町村事務組合（一般会計）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ChOFUXOOsaCEgRIsIyAyfGl8Eu1uhnQCn+wnBhnFVtpMxpMV9X81qoQsJ2/qnCHW18lBHym5aT+w2EXMbDm3iw==" saltValue="vjkb4iA+wqJEF/cedjsZa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36" t="s">
        <v>536</v>
      </c>
      <c r="D34" s="1136"/>
      <c r="E34" s="1137"/>
      <c r="F34" s="32">
        <v>10.78</v>
      </c>
      <c r="G34" s="33">
        <v>11.42</v>
      </c>
      <c r="H34" s="33">
        <v>9.73</v>
      </c>
      <c r="I34" s="33">
        <v>8.9499999999999993</v>
      </c>
      <c r="J34" s="34">
        <v>10.69</v>
      </c>
      <c r="K34" s="22"/>
      <c r="L34" s="22"/>
      <c r="M34" s="22"/>
      <c r="N34" s="22"/>
      <c r="O34" s="22"/>
      <c r="P34" s="22"/>
    </row>
    <row r="35" spans="1:16" ht="39" customHeight="1" x14ac:dyDescent="0.2">
      <c r="A35" s="22"/>
      <c r="B35" s="35"/>
      <c r="C35" s="1132" t="s">
        <v>537</v>
      </c>
      <c r="D35" s="1132"/>
      <c r="E35" s="1133"/>
      <c r="F35" s="36">
        <v>9.44</v>
      </c>
      <c r="G35" s="37">
        <v>9.19</v>
      </c>
      <c r="H35" s="37">
        <v>9.23</v>
      </c>
      <c r="I35" s="37">
        <v>9.2899999999999991</v>
      </c>
      <c r="J35" s="38">
        <v>8.73</v>
      </c>
      <c r="K35" s="22"/>
      <c r="L35" s="22"/>
      <c r="M35" s="22"/>
      <c r="N35" s="22"/>
      <c r="O35" s="22"/>
      <c r="P35" s="22"/>
    </row>
    <row r="36" spans="1:16" ht="39" customHeight="1" x14ac:dyDescent="0.2">
      <c r="A36" s="22"/>
      <c r="B36" s="35"/>
      <c r="C36" s="1132" t="s">
        <v>538</v>
      </c>
      <c r="D36" s="1132"/>
      <c r="E36" s="1133"/>
      <c r="F36" s="36">
        <v>0.89</v>
      </c>
      <c r="G36" s="37">
        <v>0.73</v>
      </c>
      <c r="H36" s="37">
        <v>1.62</v>
      </c>
      <c r="I36" s="37">
        <v>2.17</v>
      </c>
      <c r="J36" s="38">
        <v>2.85</v>
      </c>
      <c r="K36" s="22"/>
      <c r="L36" s="22"/>
      <c r="M36" s="22"/>
      <c r="N36" s="22"/>
      <c r="O36" s="22"/>
      <c r="P36" s="22"/>
    </row>
    <row r="37" spans="1:16" ht="39" customHeight="1" x14ac:dyDescent="0.2">
      <c r="A37" s="22"/>
      <c r="B37" s="35"/>
      <c r="C37" s="1132" t="s">
        <v>539</v>
      </c>
      <c r="D37" s="1132"/>
      <c r="E37" s="1133"/>
      <c r="F37" s="36">
        <v>1.43</v>
      </c>
      <c r="G37" s="37">
        <v>1.68</v>
      </c>
      <c r="H37" s="37">
        <v>1.69</v>
      </c>
      <c r="I37" s="37">
        <v>1.65</v>
      </c>
      <c r="J37" s="38">
        <v>0.57999999999999996</v>
      </c>
      <c r="K37" s="22"/>
      <c r="L37" s="22"/>
      <c r="M37" s="22"/>
      <c r="N37" s="22"/>
      <c r="O37" s="22"/>
      <c r="P37" s="22"/>
    </row>
    <row r="38" spans="1:16" ht="39" customHeight="1" x14ac:dyDescent="0.2">
      <c r="A38" s="22"/>
      <c r="B38" s="35"/>
      <c r="C38" s="1132" t="s">
        <v>540</v>
      </c>
      <c r="D38" s="1132"/>
      <c r="E38" s="1133"/>
      <c r="F38" s="36">
        <v>1.26</v>
      </c>
      <c r="G38" s="37">
        <v>1.22</v>
      </c>
      <c r="H38" s="37">
        <v>0.61</v>
      </c>
      <c r="I38" s="37">
        <v>0.5</v>
      </c>
      <c r="J38" s="38">
        <v>0.28999999999999998</v>
      </c>
      <c r="K38" s="22"/>
      <c r="L38" s="22"/>
      <c r="M38" s="22"/>
      <c r="N38" s="22"/>
      <c r="O38" s="22"/>
      <c r="P38" s="22"/>
    </row>
    <row r="39" spans="1:16" ht="39" customHeight="1" x14ac:dyDescent="0.2">
      <c r="A39" s="22"/>
      <c r="B39" s="35"/>
      <c r="C39" s="1132" t="s">
        <v>541</v>
      </c>
      <c r="D39" s="1132"/>
      <c r="E39" s="1133"/>
      <c r="F39" s="36">
        <v>0</v>
      </c>
      <c r="G39" s="37">
        <v>0</v>
      </c>
      <c r="H39" s="37">
        <v>0.01</v>
      </c>
      <c r="I39" s="37">
        <v>0</v>
      </c>
      <c r="J39" s="38">
        <v>0.03</v>
      </c>
      <c r="K39" s="22"/>
      <c r="L39" s="22"/>
      <c r="M39" s="22"/>
      <c r="N39" s="22"/>
      <c r="O39" s="22"/>
      <c r="P39" s="22"/>
    </row>
    <row r="40" spans="1:16" ht="39" customHeight="1" x14ac:dyDescent="0.2">
      <c r="A40" s="22"/>
      <c r="B40" s="35"/>
      <c r="C40" s="1132" t="s">
        <v>542</v>
      </c>
      <c r="D40" s="1132"/>
      <c r="E40" s="1133"/>
      <c r="F40" s="36">
        <v>0</v>
      </c>
      <c r="G40" s="37">
        <v>0</v>
      </c>
      <c r="H40" s="37">
        <v>0</v>
      </c>
      <c r="I40" s="37">
        <v>0</v>
      </c>
      <c r="J40" s="38">
        <v>0.01</v>
      </c>
      <c r="K40" s="22"/>
      <c r="L40" s="22"/>
      <c r="M40" s="22"/>
      <c r="N40" s="22"/>
      <c r="O40" s="22"/>
      <c r="P40" s="22"/>
    </row>
    <row r="41" spans="1:16" ht="39" customHeight="1" x14ac:dyDescent="0.2">
      <c r="A41" s="22"/>
      <c r="B41" s="35"/>
      <c r="C41" s="1132" t="s">
        <v>543</v>
      </c>
      <c r="D41" s="1132"/>
      <c r="E41" s="1133"/>
      <c r="F41" s="36">
        <v>0</v>
      </c>
      <c r="G41" s="37">
        <v>0.01</v>
      </c>
      <c r="H41" s="37">
        <v>0</v>
      </c>
      <c r="I41" s="37">
        <v>0</v>
      </c>
      <c r="J41" s="38">
        <v>0</v>
      </c>
      <c r="K41" s="22"/>
      <c r="L41" s="22"/>
      <c r="M41" s="22"/>
      <c r="N41" s="22"/>
      <c r="O41" s="22"/>
      <c r="P41" s="22"/>
    </row>
    <row r="42" spans="1:16" ht="39" customHeight="1" x14ac:dyDescent="0.2">
      <c r="A42" s="22"/>
      <c r="B42" s="39"/>
      <c r="C42" s="1132" t="s">
        <v>544</v>
      </c>
      <c r="D42" s="1132"/>
      <c r="E42" s="1133"/>
      <c r="F42" s="36" t="s">
        <v>491</v>
      </c>
      <c r="G42" s="37" t="s">
        <v>491</v>
      </c>
      <c r="H42" s="37" t="s">
        <v>491</v>
      </c>
      <c r="I42" s="37" t="s">
        <v>491</v>
      </c>
      <c r="J42" s="38" t="s">
        <v>491</v>
      </c>
      <c r="K42" s="22"/>
      <c r="L42" s="22"/>
      <c r="M42" s="22"/>
      <c r="N42" s="22"/>
      <c r="O42" s="22"/>
      <c r="P42" s="22"/>
    </row>
    <row r="43" spans="1:16" ht="39" customHeight="1" thickBot="1" x14ac:dyDescent="0.25">
      <c r="A43" s="22"/>
      <c r="B43" s="40"/>
      <c r="C43" s="1134" t="s">
        <v>545</v>
      </c>
      <c r="D43" s="1134"/>
      <c r="E43" s="1135"/>
      <c r="F43" s="41">
        <v>0.16</v>
      </c>
      <c r="G43" s="42">
        <v>0.16</v>
      </c>
      <c r="H43" s="42">
        <v>0.16</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bph9jbl9qG1AIM5Eqvm6ClU1vBSiwJ25Iava1JVVV6KRquDZO6gTQssgYcYXqJSjcykAps0f0997+po7Wms4qA==" saltValue="FBIO3g6CBUxxgZYlB3vea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3664</v>
      </c>
      <c r="L45" s="58">
        <v>3637</v>
      </c>
      <c r="M45" s="58">
        <v>3594</v>
      </c>
      <c r="N45" s="58">
        <v>3562</v>
      </c>
      <c r="O45" s="59">
        <v>3374</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491</v>
      </c>
      <c r="L46" s="62" t="s">
        <v>491</v>
      </c>
      <c r="M46" s="62" t="s">
        <v>491</v>
      </c>
      <c r="N46" s="62" t="s">
        <v>491</v>
      </c>
      <c r="O46" s="63" t="s">
        <v>491</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491</v>
      </c>
      <c r="L47" s="62" t="s">
        <v>491</v>
      </c>
      <c r="M47" s="62" t="s">
        <v>491</v>
      </c>
      <c r="N47" s="62" t="s">
        <v>491</v>
      </c>
      <c r="O47" s="63" t="s">
        <v>491</v>
      </c>
      <c r="P47" s="46"/>
      <c r="Q47" s="46"/>
      <c r="R47" s="46"/>
      <c r="S47" s="46"/>
      <c r="T47" s="46"/>
      <c r="U47" s="46"/>
    </row>
    <row r="48" spans="1:21" ht="30.75" customHeight="1" x14ac:dyDescent="0.2">
      <c r="A48" s="46"/>
      <c r="B48" s="1163"/>
      <c r="C48" s="1164"/>
      <c r="D48" s="60"/>
      <c r="E48" s="1140" t="s">
        <v>13</v>
      </c>
      <c r="F48" s="1140"/>
      <c r="G48" s="1140"/>
      <c r="H48" s="1140"/>
      <c r="I48" s="1140"/>
      <c r="J48" s="1141"/>
      <c r="K48" s="61">
        <v>1060</v>
      </c>
      <c r="L48" s="62">
        <v>1075</v>
      </c>
      <c r="M48" s="62">
        <v>953</v>
      </c>
      <c r="N48" s="62">
        <v>969</v>
      </c>
      <c r="O48" s="63">
        <v>938</v>
      </c>
      <c r="P48" s="46"/>
      <c r="Q48" s="46"/>
      <c r="R48" s="46"/>
      <c r="S48" s="46"/>
      <c r="T48" s="46"/>
      <c r="U48" s="46"/>
    </row>
    <row r="49" spans="1:21" ht="30.75" customHeight="1" x14ac:dyDescent="0.2">
      <c r="A49" s="46"/>
      <c r="B49" s="1163"/>
      <c r="C49" s="1164"/>
      <c r="D49" s="60"/>
      <c r="E49" s="1140" t="s">
        <v>14</v>
      </c>
      <c r="F49" s="1140"/>
      <c r="G49" s="1140"/>
      <c r="H49" s="1140"/>
      <c r="I49" s="1140"/>
      <c r="J49" s="1141"/>
      <c r="K49" s="61">
        <v>101</v>
      </c>
      <c r="L49" s="62">
        <v>106</v>
      </c>
      <c r="M49" s="62">
        <v>105</v>
      </c>
      <c r="N49" s="62">
        <v>104</v>
      </c>
      <c r="O49" s="63">
        <v>103</v>
      </c>
      <c r="P49" s="46"/>
      <c r="Q49" s="46"/>
      <c r="R49" s="46"/>
      <c r="S49" s="46"/>
      <c r="T49" s="46"/>
      <c r="U49" s="46"/>
    </row>
    <row r="50" spans="1:21" ht="30.75" customHeight="1" x14ac:dyDescent="0.2">
      <c r="A50" s="46"/>
      <c r="B50" s="1163"/>
      <c r="C50" s="1164"/>
      <c r="D50" s="60"/>
      <c r="E50" s="1140" t="s">
        <v>15</v>
      </c>
      <c r="F50" s="1140"/>
      <c r="G50" s="1140"/>
      <c r="H50" s="1140"/>
      <c r="I50" s="1140"/>
      <c r="J50" s="1141"/>
      <c r="K50" s="61">
        <v>1</v>
      </c>
      <c r="L50" s="62">
        <v>0</v>
      </c>
      <c r="M50" s="62">
        <v>0</v>
      </c>
      <c r="N50" s="62">
        <v>0</v>
      </c>
      <c r="O50" s="63">
        <v>0</v>
      </c>
      <c r="P50" s="46"/>
      <c r="Q50" s="46"/>
      <c r="R50" s="46"/>
      <c r="S50" s="46"/>
      <c r="T50" s="46"/>
      <c r="U50" s="46"/>
    </row>
    <row r="51" spans="1:21" ht="30.75" customHeight="1" x14ac:dyDescent="0.2">
      <c r="A51" s="46"/>
      <c r="B51" s="1165"/>
      <c r="C51" s="1166"/>
      <c r="D51" s="64"/>
      <c r="E51" s="1140" t="s">
        <v>16</v>
      </c>
      <c r="F51" s="1140"/>
      <c r="G51" s="1140"/>
      <c r="H51" s="1140"/>
      <c r="I51" s="1140"/>
      <c r="J51" s="1141"/>
      <c r="K51" s="61">
        <v>0</v>
      </c>
      <c r="L51" s="62">
        <v>0</v>
      </c>
      <c r="M51" s="62" t="s">
        <v>491</v>
      </c>
      <c r="N51" s="62" t="s">
        <v>491</v>
      </c>
      <c r="O51" s="63" t="s">
        <v>491</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4364</v>
      </c>
      <c r="L52" s="62">
        <v>4116</v>
      </c>
      <c r="M52" s="62">
        <v>3928</v>
      </c>
      <c r="N52" s="62">
        <v>3732</v>
      </c>
      <c r="O52" s="63">
        <v>3511</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462</v>
      </c>
      <c r="L53" s="67">
        <v>702</v>
      </c>
      <c r="M53" s="67">
        <v>724</v>
      </c>
      <c r="N53" s="67">
        <v>903</v>
      </c>
      <c r="O53" s="68">
        <v>904</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5dKeZFb7Fw5JEVsmpVz7JGWOC/p7E9crBTi4VwhaNcQPnI5JQNiT1q4MOnta+qTAE7Jpy5Sc55uu6eet5ePc2A==" saltValue="QG7lj8pX9Bu5L5JU1v6Gk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529</v>
      </c>
      <c r="J40" s="101" t="s">
        <v>530</v>
      </c>
      <c r="K40" s="101" t="s">
        <v>531</v>
      </c>
      <c r="L40" s="101" t="s">
        <v>532</v>
      </c>
      <c r="M40" s="102" t="s">
        <v>533</v>
      </c>
    </row>
    <row r="41" spans="2:13" ht="27.75" customHeight="1" x14ac:dyDescent="0.2">
      <c r="B41" s="1181" t="s">
        <v>30</v>
      </c>
      <c r="C41" s="1182"/>
      <c r="D41" s="103"/>
      <c r="E41" s="1183" t="s">
        <v>31</v>
      </c>
      <c r="F41" s="1183"/>
      <c r="G41" s="1183"/>
      <c r="H41" s="1184"/>
      <c r="I41" s="330">
        <v>29220</v>
      </c>
      <c r="J41" s="331">
        <v>27583</v>
      </c>
      <c r="K41" s="331">
        <v>25679</v>
      </c>
      <c r="L41" s="331">
        <v>23848</v>
      </c>
      <c r="M41" s="332">
        <v>22528</v>
      </c>
    </row>
    <row r="42" spans="2:13" ht="27.75" customHeight="1" x14ac:dyDescent="0.2">
      <c r="B42" s="1171"/>
      <c r="C42" s="1172"/>
      <c r="D42" s="104"/>
      <c r="E42" s="1175" t="s">
        <v>32</v>
      </c>
      <c r="F42" s="1175"/>
      <c r="G42" s="1175"/>
      <c r="H42" s="1176"/>
      <c r="I42" s="333" t="s">
        <v>491</v>
      </c>
      <c r="J42" s="334" t="s">
        <v>491</v>
      </c>
      <c r="K42" s="334" t="s">
        <v>491</v>
      </c>
      <c r="L42" s="334" t="s">
        <v>491</v>
      </c>
      <c r="M42" s="335" t="s">
        <v>491</v>
      </c>
    </row>
    <row r="43" spans="2:13" ht="27.75" customHeight="1" x14ac:dyDescent="0.2">
      <c r="B43" s="1171"/>
      <c r="C43" s="1172"/>
      <c r="D43" s="104"/>
      <c r="E43" s="1175" t="s">
        <v>33</v>
      </c>
      <c r="F43" s="1175"/>
      <c r="G43" s="1175"/>
      <c r="H43" s="1176"/>
      <c r="I43" s="333">
        <v>12701</v>
      </c>
      <c r="J43" s="334">
        <v>12879</v>
      </c>
      <c r="K43" s="334">
        <v>12628</v>
      </c>
      <c r="L43" s="334">
        <v>12709</v>
      </c>
      <c r="M43" s="335">
        <v>12616</v>
      </c>
    </row>
    <row r="44" spans="2:13" ht="27.75" customHeight="1" x14ac:dyDescent="0.2">
      <c r="B44" s="1171"/>
      <c r="C44" s="1172"/>
      <c r="D44" s="104"/>
      <c r="E44" s="1175" t="s">
        <v>34</v>
      </c>
      <c r="F44" s="1175"/>
      <c r="G44" s="1175"/>
      <c r="H44" s="1176"/>
      <c r="I44" s="333">
        <v>1023</v>
      </c>
      <c r="J44" s="334">
        <v>1023</v>
      </c>
      <c r="K44" s="334">
        <v>911</v>
      </c>
      <c r="L44" s="334">
        <v>856</v>
      </c>
      <c r="M44" s="335">
        <v>760</v>
      </c>
    </row>
    <row r="45" spans="2:13" ht="27.75" customHeight="1" x14ac:dyDescent="0.2">
      <c r="B45" s="1171"/>
      <c r="C45" s="1172"/>
      <c r="D45" s="104"/>
      <c r="E45" s="1175" t="s">
        <v>35</v>
      </c>
      <c r="F45" s="1175"/>
      <c r="G45" s="1175"/>
      <c r="H45" s="1176"/>
      <c r="I45" s="333">
        <v>4796</v>
      </c>
      <c r="J45" s="334">
        <v>4822</v>
      </c>
      <c r="K45" s="334">
        <v>4825</v>
      </c>
      <c r="L45" s="334">
        <v>4880</v>
      </c>
      <c r="M45" s="335">
        <v>4894</v>
      </c>
    </row>
    <row r="46" spans="2:13" ht="27.75" customHeight="1" x14ac:dyDescent="0.2">
      <c r="B46" s="1171"/>
      <c r="C46" s="1172"/>
      <c r="D46" s="105"/>
      <c r="E46" s="1175" t="s">
        <v>36</v>
      </c>
      <c r="F46" s="1175"/>
      <c r="G46" s="1175"/>
      <c r="H46" s="1176"/>
      <c r="I46" s="333" t="s">
        <v>491</v>
      </c>
      <c r="J46" s="334" t="s">
        <v>491</v>
      </c>
      <c r="K46" s="334" t="s">
        <v>491</v>
      </c>
      <c r="L46" s="334" t="s">
        <v>491</v>
      </c>
      <c r="M46" s="335" t="s">
        <v>491</v>
      </c>
    </row>
    <row r="47" spans="2:13" ht="27.75" customHeight="1" x14ac:dyDescent="0.2">
      <c r="B47" s="1171"/>
      <c r="C47" s="1172"/>
      <c r="D47" s="106"/>
      <c r="E47" s="1185" t="s">
        <v>37</v>
      </c>
      <c r="F47" s="1186"/>
      <c r="G47" s="1186"/>
      <c r="H47" s="1187"/>
      <c r="I47" s="333" t="s">
        <v>491</v>
      </c>
      <c r="J47" s="334" t="s">
        <v>491</v>
      </c>
      <c r="K47" s="334" t="s">
        <v>491</v>
      </c>
      <c r="L47" s="334" t="s">
        <v>491</v>
      </c>
      <c r="M47" s="335" t="s">
        <v>491</v>
      </c>
    </row>
    <row r="48" spans="2:13" ht="27.75" customHeight="1" x14ac:dyDescent="0.2">
      <c r="B48" s="1171"/>
      <c r="C48" s="1172"/>
      <c r="D48" s="104"/>
      <c r="E48" s="1175" t="s">
        <v>38</v>
      </c>
      <c r="F48" s="1175"/>
      <c r="G48" s="1175"/>
      <c r="H48" s="1176"/>
      <c r="I48" s="333" t="s">
        <v>491</v>
      </c>
      <c r="J48" s="334" t="s">
        <v>491</v>
      </c>
      <c r="K48" s="334" t="s">
        <v>491</v>
      </c>
      <c r="L48" s="334" t="s">
        <v>491</v>
      </c>
      <c r="M48" s="335" t="s">
        <v>491</v>
      </c>
    </row>
    <row r="49" spans="2:13" ht="27.75" customHeight="1" x14ac:dyDescent="0.2">
      <c r="B49" s="1173"/>
      <c r="C49" s="1174"/>
      <c r="D49" s="104"/>
      <c r="E49" s="1175" t="s">
        <v>39</v>
      </c>
      <c r="F49" s="1175"/>
      <c r="G49" s="1175"/>
      <c r="H49" s="1176"/>
      <c r="I49" s="333" t="s">
        <v>491</v>
      </c>
      <c r="J49" s="334" t="s">
        <v>491</v>
      </c>
      <c r="K49" s="334" t="s">
        <v>491</v>
      </c>
      <c r="L49" s="334" t="s">
        <v>491</v>
      </c>
      <c r="M49" s="335" t="s">
        <v>491</v>
      </c>
    </row>
    <row r="50" spans="2:13" ht="27.75" customHeight="1" x14ac:dyDescent="0.2">
      <c r="B50" s="1169" t="s">
        <v>40</v>
      </c>
      <c r="C50" s="1170"/>
      <c r="D50" s="107"/>
      <c r="E50" s="1175" t="s">
        <v>41</v>
      </c>
      <c r="F50" s="1175"/>
      <c r="G50" s="1175"/>
      <c r="H50" s="1176"/>
      <c r="I50" s="333">
        <v>16016</v>
      </c>
      <c r="J50" s="334">
        <v>17433</v>
      </c>
      <c r="K50" s="334">
        <v>18274</v>
      </c>
      <c r="L50" s="334">
        <v>18993</v>
      </c>
      <c r="M50" s="335">
        <v>19445</v>
      </c>
    </row>
    <row r="51" spans="2:13" ht="27.75" customHeight="1" x14ac:dyDescent="0.2">
      <c r="B51" s="1171"/>
      <c r="C51" s="1172"/>
      <c r="D51" s="104"/>
      <c r="E51" s="1175" t="s">
        <v>42</v>
      </c>
      <c r="F51" s="1175"/>
      <c r="G51" s="1175"/>
      <c r="H51" s="1176"/>
      <c r="I51" s="333">
        <v>3</v>
      </c>
      <c r="J51" s="334">
        <v>98</v>
      </c>
      <c r="K51" s="334">
        <v>112</v>
      </c>
      <c r="L51" s="334">
        <v>189</v>
      </c>
      <c r="M51" s="335">
        <v>242</v>
      </c>
    </row>
    <row r="52" spans="2:13" ht="27.75" customHeight="1" x14ac:dyDescent="0.2">
      <c r="B52" s="1173"/>
      <c r="C52" s="1174"/>
      <c r="D52" s="104"/>
      <c r="E52" s="1175" t="s">
        <v>43</v>
      </c>
      <c r="F52" s="1175"/>
      <c r="G52" s="1175"/>
      <c r="H52" s="1176"/>
      <c r="I52" s="333">
        <v>34755</v>
      </c>
      <c r="J52" s="334">
        <v>32859</v>
      </c>
      <c r="K52" s="334">
        <v>30679</v>
      </c>
      <c r="L52" s="334">
        <v>27944</v>
      </c>
      <c r="M52" s="335">
        <v>25349</v>
      </c>
    </row>
    <row r="53" spans="2:13" ht="27.75" customHeight="1" thickBot="1" x14ac:dyDescent="0.25">
      <c r="B53" s="1177" t="s">
        <v>19</v>
      </c>
      <c r="C53" s="1178"/>
      <c r="D53" s="108"/>
      <c r="E53" s="1179" t="s">
        <v>44</v>
      </c>
      <c r="F53" s="1179"/>
      <c r="G53" s="1179"/>
      <c r="H53" s="1180"/>
      <c r="I53" s="336">
        <v>-3033</v>
      </c>
      <c r="J53" s="337">
        <v>-4083</v>
      </c>
      <c r="K53" s="337">
        <v>-5022</v>
      </c>
      <c r="L53" s="337">
        <v>-4832</v>
      </c>
      <c r="M53" s="338">
        <v>-4237</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G1+5YDmaIvln82tkycPnokrhdeHkAUAYqFJET1FDzdDCVLX3XEZEmX4NQKXAxN3VE+ciw/4FTXnUGvBqEBod9Q==" saltValue="wXS0OaAkneVDK/gNxIpLk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531</v>
      </c>
      <c r="G54" s="117" t="s">
        <v>532</v>
      </c>
      <c r="H54" s="118" t="s">
        <v>533</v>
      </c>
    </row>
    <row r="55" spans="2:8" ht="52.5" customHeight="1" x14ac:dyDescent="0.2">
      <c r="B55" s="119"/>
      <c r="C55" s="1196" t="s">
        <v>46</v>
      </c>
      <c r="D55" s="1196"/>
      <c r="E55" s="1197"/>
      <c r="F55" s="339">
        <v>4229</v>
      </c>
      <c r="G55" s="339">
        <v>4328</v>
      </c>
      <c r="H55" s="340">
        <v>4335</v>
      </c>
    </row>
    <row r="56" spans="2:8" ht="52.5" customHeight="1" x14ac:dyDescent="0.2">
      <c r="B56" s="120"/>
      <c r="C56" s="1198" t="s">
        <v>47</v>
      </c>
      <c r="D56" s="1198"/>
      <c r="E56" s="1199"/>
      <c r="F56" s="341">
        <v>3001</v>
      </c>
      <c r="G56" s="341">
        <v>3101</v>
      </c>
      <c r="H56" s="342">
        <v>2930</v>
      </c>
    </row>
    <row r="57" spans="2:8" ht="53.25" customHeight="1" x14ac:dyDescent="0.2">
      <c r="B57" s="120"/>
      <c r="C57" s="1200" t="s">
        <v>48</v>
      </c>
      <c r="D57" s="1200"/>
      <c r="E57" s="1201"/>
      <c r="F57" s="343">
        <v>11219</v>
      </c>
      <c r="G57" s="343">
        <v>11650</v>
      </c>
      <c r="H57" s="344">
        <v>12126</v>
      </c>
    </row>
    <row r="58" spans="2:8" ht="45.75" customHeight="1" x14ac:dyDescent="0.2">
      <c r="B58" s="121"/>
      <c r="C58" s="1188" t="s">
        <v>574</v>
      </c>
      <c r="D58" s="1189"/>
      <c r="E58" s="1190"/>
      <c r="F58" s="345">
        <v>6101</v>
      </c>
      <c r="G58" s="345">
        <v>6109</v>
      </c>
      <c r="H58" s="346">
        <v>5916</v>
      </c>
    </row>
    <row r="59" spans="2:8" ht="45.75" customHeight="1" x14ac:dyDescent="0.2">
      <c r="B59" s="121"/>
      <c r="C59" s="1188" t="s">
        <v>575</v>
      </c>
      <c r="D59" s="1189"/>
      <c r="E59" s="1190"/>
      <c r="F59" s="345">
        <v>2757</v>
      </c>
      <c r="G59" s="345">
        <v>2654</v>
      </c>
      <c r="H59" s="346">
        <v>2533</v>
      </c>
    </row>
    <row r="60" spans="2:8" ht="45.75" customHeight="1" x14ac:dyDescent="0.2">
      <c r="B60" s="121"/>
      <c r="C60" s="1188" t="s">
        <v>576</v>
      </c>
      <c r="D60" s="1189"/>
      <c r="E60" s="1190"/>
      <c r="F60" s="345">
        <v>0</v>
      </c>
      <c r="G60" s="345">
        <v>1240</v>
      </c>
      <c r="H60" s="346">
        <v>2031</v>
      </c>
    </row>
    <row r="61" spans="2:8" ht="45.75" customHeight="1" x14ac:dyDescent="0.2">
      <c r="B61" s="121"/>
      <c r="C61" s="1188" t="s">
        <v>577</v>
      </c>
      <c r="D61" s="1189"/>
      <c r="E61" s="1190"/>
      <c r="F61" s="345">
        <v>1038</v>
      </c>
      <c r="G61" s="345">
        <v>1038</v>
      </c>
      <c r="H61" s="346">
        <v>1038</v>
      </c>
    </row>
    <row r="62" spans="2:8" ht="45.75" customHeight="1" thickBot="1" x14ac:dyDescent="0.25">
      <c r="B62" s="122"/>
      <c r="C62" s="1191" t="s">
        <v>578</v>
      </c>
      <c r="D62" s="1192"/>
      <c r="E62" s="1193"/>
      <c r="F62" s="347">
        <v>265</v>
      </c>
      <c r="G62" s="347">
        <v>293</v>
      </c>
      <c r="H62" s="348">
        <v>300</v>
      </c>
    </row>
    <row r="63" spans="2:8" ht="52.5" customHeight="1" thickBot="1" x14ac:dyDescent="0.25">
      <c r="B63" s="123"/>
      <c r="C63" s="1194" t="s">
        <v>49</v>
      </c>
      <c r="D63" s="1194"/>
      <c r="E63" s="1195"/>
      <c r="F63" s="349">
        <v>18449</v>
      </c>
      <c r="G63" s="349">
        <v>19079</v>
      </c>
      <c r="H63" s="350">
        <v>19391</v>
      </c>
    </row>
    <row r="64" spans="2:8" ht="13.2" x14ac:dyDescent="0.2"/>
  </sheetData>
  <sheetProtection algorithmName="SHA-512" hashValue="5peOmKgQYaEOEcfoKV0WS8KhwSm9UwoIKlD9qIztryb9VRydMLQSkvK6uZ00dZJHQayp8RvTvm65RtS2BIp68A==" saltValue="s5qPazA80G0vFWU96eXYq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528</v>
      </c>
      <c r="G2" s="137"/>
      <c r="H2" s="138"/>
    </row>
    <row r="3" spans="1:8" x14ac:dyDescent="0.2">
      <c r="A3" s="134" t="s">
        <v>521</v>
      </c>
      <c r="B3" s="139"/>
      <c r="C3" s="140"/>
      <c r="D3" s="141">
        <v>36528</v>
      </c>
      <c r="E3" s="142"/>
      <c r="F3" s="143">
        <v>70329</v>
      </c>
      <c r="G3" s="144"/>
      <c r="H3" s="145"/>
    </row>
    <row r="4" spans="1:8" x14ac:dyDescent="0.2">
      <c r="A4" s="146"/>
      <c r="B4" s="147"/>
      <c r="C4" s="148"/>
      <c r="D4" s="149">
        <v>22006</v>
      </c>
      <c r="E4" s="150"/>
      <c r="F4" s="151">
        <v>39403</v>
      </c>
      <c r="G4" s="152"/>
      <c r="H4" s="153"/>
    </row>
    <row r="5" spans="1:8" x14ac:dyDescent="0.2">
      <c r="A5" s="134" t="s">
        <v>523</v>
      </c>
      <c r="B5" s="139"/>
      <c r="C5" s="140"/>
      <c r="D5" s="141">
        <v>29456</v>
      </c>
      <c r="E5" s="142"/>
      <c r="F5" s="143">
        <v>71871</v>
      </c>
      <c r="G5" s="144"/>
      <c r="H5" s="145"/>
    </row>
    <row r="6" spans="1:8" x14ac:dyDescent="0.2">
      <c r="A6" s="146"/>
      <c r="B6" s="147"/>
      <c r="C6" s="148"/>
      <c r="D6" s="149">
        <v>20806</v>
      </c>
      <c r="E6" s="150"/>
      <c r="F6" s="151">
        <v>38232</v>
      </c>
      <c r="G6" s="152"/>
      <c r="H6" s="153"/>
    </row>
    <row r="7" spans="1:8" x14ac:dyDescent="0.2">
      <c r="A7" s="134" t="s">
        <v>524</v>
      </c>
      <c r="B7" s="139"/>
      <c r="C7" s="140"/>
      <c r="D7" s="141">
        <v>40487</v>
      </c>
      <c r="E7" s="142"/>
      <c r="F7" s="143">
        <v>71807</v>
      </c>
      <c r="G7" s="144"/>
      <c r="H7" s="145"/>
    </row>
    <row r="8" spans="1:8" x14ac:dyDescent="0.2">
      <c r="A8" s="146"/>
      <c r="B8" s="147"/>
      <c r="C8" s="148"/>
      <c r="D8" s="149">
        <v>29570</v>
      </c>
      <c r="E8" s="150"/>
      <c r="F8" s="151">
        <v>37333</v>
      </c>
      <c r="G8" s="152"/>
      <c r="H8" s="153"/>
    </row>
    <row r="9" spans="1:8" x14ac:dyDescent="0.2">
      <c r="A9" s="134" t="s">
        <v>525</v>
      </c>
      <c r="B9" s="139"/>
      <c r="C9" s="140"/>
      <c r="D9" s="141">
        <v>73645</v>
      </c>
      <c r="E9" s="142"/>
      <c r="F9" s="143">
        <v>80821</v>
      </c>
      <c r="G9" s="144"/>
      <c r="H9" s="145"/>
    </row>
    <row r="10" spans="1:8" x14ac:dyDescent="0.2">
      <c r="A10" s="146"/>
      <c r="B10" s="147"/>
      <c r="C10" s="148"/>
      <c r="D10" s="149">
        <v>60552</v>
      </c>
      <c r="E10" s="150"/>
      <c r="F10" s="151">
        <v>49586</v>
      </c>
      <c r="G10" s="152"/>
      <c r="H10" s="153"/>
    </row>
    <row r="11" spans="1:8" x14ac:dyDescent="0.2">
      <c r="A11" s="134" t="s">
        <v>526</v>
      </c>
      <c r="B11" s="139"/>
      <c r="C11" s="140"/>
      <c r="D11" s="141">
        <v>57269</v>
      </c>
      <c r="E11" s="142"/>
      <c r="F11" s="143">
        <v>79840</v>
      </c>
      <c r="G11" s="144"/>
      <c r="H11" s="145"/>
    </row>
    <row r="12" spans="1:8" x14ac:dyDescent="0.2">
      <c r="A12" s="146"/>
      <c r="B12" s="147"/>
      <c r="C12" s="154"/>
      <c r="D12" s="149">
        <v>33628</v>
      </c>
      <c r="E12" s="150"/>
      <c r="F12" s="151">
        <v>45238</v>
      </c>
      <c r="G12" s="152"/>
      <c r="H12" s="153"/>
    </row>
    <row r="13" spans="1:8" x14ac:dyDescent="0.2">
      <c r="A13" s="134"/>
      <c r="B13" s="139"/>
      <c r="C13" s="140"/>
      <c r="D13" s="141">
        <v>47477</v>
      </c>
      <c r="E13" s="142"/>
      <c r="F13" s="143">
        <v>74934</v>
      </c>
      <c r="G13" s="155"/>
      <c r="H13" s="145"/>
    </row>
    <row r="14" spans="1:8" x14ac:dyDescent="0.2">
      <c r="A14" s="146"/>
      <c r="B14" s="147"/>
      <c r="C14" s="148"/>
      <c r="D14" s="149">
        <v>33312</v>
      </c>
      <c r="E14" s="150"/>
      <c r="F14" s="151">
        <v>41958</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10.78</v>
      </c>
      <c r="C19" s="156">
        <f>ROUND(VALUE(SUBSTITUTE(実質収支比率等に係る経年分析!G$48,"▲","-")),2)</f>
        <v>11.43</v>
      </c>
      <c r="D19" s="156">
        <f>ROUND(VALUE(SUBSTITUTE(実質収支比率等に係る経年分析!H$48,"▲","-")),2)</f>
        <v>9.74</v>
      </c>
      <c r="E19" s="156">
        <f>ROUND(VALUE(SUBSTITUTE(実質収支比率等に係る経年分析!I$48,"▲","-")),2)</f>
        <v>8.9600000000000009</v>
      </c>
      <c r="F19" s="156">
        <f>ROUND(VALUE(SUBSTITUTE(実質収支比率等に係る経年分析!J$48,"▲","-")),2)</f>
        <v>10.69</v>
      </c>
    </row>
    <row r="20" spans="1:11" x14ac:dyDescent="0.2">
      <c r="A20" s="156" t="s">
        <v>53</v>
      </c>
      <c r="B20" s="156">
        <f>ROUND(VALUE(SUBSTITUTE(実質収支比率等に係る経年分析!F$47,"▲","-")),2)</f>
        <v>19.97</v>
      </c>
      <c r="C20" s="156">
        <f>ROUND(VALUE(SUBSTITUTE(実質収支比率等に係る経年分析!G$47,"▲","-")),2)</f>
        <v>20.25</v>
      </c>
      <c r="D20" s="156">
        <f>ROUND(VALUE(SUBSTITUTE(実質収支比率等に係る経年分析!H$47,"▲","-")),2)</f>
        <v>20.78</v>
      </c>
      <c r="E20" s="156">
        <f>ROUND(VALUE(SUBSTITUTE(実質収支比率等に係る経年分析!I$47,"▲","-")),2)</f>
        <v>20.94</v>
      </c>
      <c r="F20" s="156">
        <f>ROUND(VALUE(SUBSTITUTE(実質収支比率等に係る経年分析!J$47,"▲","-")),2)</f>
        <v>20.74</v>
      </c>
    </row>
    <row r="21" spans="1:11" x14ac:dyDescent="0.2">
      <c r="A21" s="156" t="s">
        <v>54</v>
      </c>
      <c r="B21" s="156">
        <f>IF(ISNUMBER(VALUE(SUBSTITUTE(実質収支比率等に係る経年分析!F$49,"▲","-"))),ROUND(VALUE(SUBSTITUTE(実質収支比率等に係る経年分析!F$49,"▲","-")),2),NA())</f>
        <v>6.02</v>
      </c>
      <c r="C21" s="156">
        <f>IF(ISNUMBER(VALUE(SUBSTITUTE(実質収支比率等に係る経年分析!G$49,"▲","-"))),ROUND(VALUE(SUBSTITUTE(実質収支比率等に係る経年分析!G$49,"▲","-")),2),NA())</f>
        <v>4.54</v>
      </c>
      <c r="D21" s="156">
        <f>IF(ISNUMBER(VALUE(SUBSTITUTE(実質収支比率等に係る経年分析!H$49,"▲","-"))),ROUND(VALUE(SUBSTITUTE(実質収支比率等に係る経年分析!H$49,"▲","-")),2),NA())</f>
        <v>-1.94</v>
      </c>
      <c r="E21" s="156">
        <f>IF(ISNUMBER(VALUE(SUBSTITUTE(実質収支比率等に係る経年分析!I$49,"▲","-"))),ROUND(VALUE(SUBSTITUTE(実質収支比率等に係る経年分析!I$49,"▲","-")),2),NA())</f>
        <v>-0.15</v>
      </c>
      <c r="F21" s="156">
        <f>IF(ISNUMBER(VALUE(SUBSTITUTE(実質収支比率等に係る経年分析!J$49,"▲","-"))),ROUND(VALUE(SUBSTITUTE(実質収支比率等に係る経年分析!J$49,"▲","-")),2),NA())</f>
        <v>1.87</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0.16</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0.16</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0.16</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居宅介護予防支援事業特別会計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2">
      <c r="A31" s="157" t="str">
        <f>IF(連結実質赤字比率に係る赤字・黒字の構成分析!C$39="",NA(),連結実質赤字比率に係る赤字・黒字の構成分析!C$39)</f>
        <v>山梨県北岳山荘管理事業特別会計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0.03</v>
      </c>
    </row>
    <row r="32" spans="1:11" x14ac:dyDescent="0.2">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1.26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1.22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0.61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0.28999999999999998</v>
      </c>
    </row>
    <row r="33" spans="1:16" x14ac:dyDescent="0.2">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1.43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1.68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1.69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1.65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0.57999999999999996</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0.89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0.73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1.62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2.17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2.85</v>
      </c>
    </row>
    <row r="35" spans="1:16" x14ac:dyDescent="0.2">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9.44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9.19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9.23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9.2899999999999991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8.73</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10.78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11.42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9.73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8.9499999999999993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10.69</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4364</v>
      </c>
      <c r="E42" s="158"/>
      <c r="F42" s="158"/>
      <c r="G42" s="158">
        <f>'実質公債費比率（分子）の構造'!L$52</f>
        <v>4116</v>
      </c>
      <c r="H42" s="158"/>
      <c r="I42" s="158"/>
      <c r="J42" s="158">
        <f>'実質公債費比率（分子）の構造'!M$52</f>
        <v>3928</v>
      </c>
      <c r="K42" s="158"/>
      <c r="L42" s="158"/>
      <c r="M42" s="158">
        <f>'実質公債費比率（分子）の構造'!N$52</f>
        <v>3732</v>
      </c>
      <c r="N42" s="158"/>
      <c r="O42" s="158"/>
      <c r="P42" s="158">
        <f>'実質公債費比率（分子）の構造'!O$52</f>
        <v>3511</v>
      </c>
    </row>
    <row r="43" spans="1:16" x14ac:dyDescent="0.2">
      <c r="A43" s="158" t="s">
        <v>16</v>
      </c>
      <c r="B43" s="158">
        <f>'実質公債費比率（分子）の構造'!K$51</f>
        <v>0</v>
      </c>
      <c r="C43" s="158"/>
      <c r="D43" s="158"/>
      <c r="E43" s="158">
        <f>'実質公債費比率（分子）の構造'!L$51</f>
        <v>0</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v>
      </c>
      <c r="C44" s="158"/>
      <c r="D44" s="158"/>
      <c r="E44" s="158">
        <f>'実質公債費比率（分子）の構造'!L$50</f>
        <v>0</v>
      </c>
      <c r="F44" s="158"/>
      <c r="G44" s="158"/>
      <c r="H44" s="158">
        <f>'実質公債費比率（分子）の構造'!M$50</f>
        <v>0</v>
      </c>
      <c r="I44" s="158"/>
      <c r="J44" s="158"/>
      <c r="K44" s="158">
        <f>'実質公債費比率（分子）の構造'!N$50</f>
        <v>0</v>
      </c>
      <c r="L44" s="158"/>
      <c r="M44" s="158"/>
      <c r="N44" s="158">
        <f>'実質公債費比率（分子）の構造'!O$50</f>
        <v>0</v>
      </c>
      <c r="O44" s="158"/>
      <c r="P44" s="158"/>
    </row>
    <row r="45" spans="1:16" x14ac:dyDescent="0.2">
      <c r="A45" s="158" t="s">
        <v>63</v>
      </c>
      <c r="B45" s="158">
        <f>'実質公債費比率（分子）の構造'!K$49</f>
        <v>101</v>
      </c>
      <c r="C45" s="158"/>
      <c r="D45" s="158"/>
      <c r="E45" s="158">
        <f>'実質公債費比率（分子）の構造'!L$49</f>
        <v>106</v>
      </c>
      <c r="F45" s="158"/>
      <c r="G45" s="158"/>
      <c r="H45" s="158">
        <f>'実質公債費比率（分子）の構造'!M$49</f>
        <v>105</v>
      </c>
      <c r="I45" s="158"/>
      <c r="J45" s="158"/>
      <c r="K45" s="158">
        <f>'実質公債費比率（分子）の構造'!N$49</f>
        <v>104</v>
      </c>
      <c r="L45" s="158"/>
      <c r="M45" s="158"/>
      <c r="N45" s="158">
        <f>'実質公債費比率（分子）の構造'!O$49</f>
        <v>103</v>
      </c>
      <c r="O45" s="158"/>
      <c r="P45" s="158"/>
    </row>
    <row r="46" spans="1:16" x14ac:dyDescent="0.2">
      <c r="A46" s="158" t="s">
        <v>64</v>
      </c>
      <c r="B46" s="158">
        <f>'実質公債費比率（分子）の構造'!K$48</f>
        <v>1060</v>
      </c>
      <c r="C46" s="158"/>
      <c r="D46" s="158"/>
      <c r="E46" s="158">
        <f>'実質公債費比率（分子）の構造'!L$48</f>
        <v>1075</v>
      </c>
      <c r="F46" s="158"/>
      <c r="G46" s="158"/>
      <c r="H46" s="158">
        <f>'実質公債費比率（分子）の構造'!M$48</f>
        <v>953</v>
      </c>
      <c r="I46" s="158"/>
      <c r="J46" s="158"/>
      <c r="K46" s="158">
        <f>'実質公債費比率（分子）の構造'!N$48</f>
        <v>969</v>
      </c>
      <c r="L46" s="158"/>
      <c r="M46" s="158"/>
      <c r="N46" s="158">
        <f>'実質公債費比率（分子）の構造'!O$48</f>
        <v>938</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3664</v>
      </c>
      <c r="C49" s="158"/>
      <c r="D49" s="158"/>
      <c r="E49" s="158">
        <f>'実質公債費比率（分子）の構造'!L$45</f>
        <v>3637</v>
      </c>
      <c r="F49" s="158"/>
      <c r="G49" s="158"/>
      <c r="H49" s="158">
        <f>'実質公債費比率（分子）の構造'!M$45</f>
        <v>3594</v>
      </c>
      <c r="I49" s="158"/>
      <c r="J49" s="158"/>
      <c r="K49" s="158">
        <f>'実質公債費比率（分子）の構造'!N$45</f>
        <v>3562</v>
      </c>
      <c r="L49" s="158"/>
      <c r="M49" s="158"/>
      <c r="N49" s="158">
        <f>'実質公債費比率（分子）の構造'!O$45</f>
        <v>3374</v>
      </c>
      <c r="O49" s="158"/>
      <c r="P49" s="158"/>
    </row>
    <row r="50" spans="1:16" x14ac:dyDescent="0.2">
      <c r="A50" s="158" t="s">
        <v>67</v>
      </c>
      <c r="B50" s="158" t="e">
        <f>NA()</f>
        <v>#N/A</v>
      </c>
      <c r="C50" s="158">
        <f>IF(ISNUMBER('実質公債費比率（分子）の構造'!K$53),'実質公債費比率（分子）の構造'!K$53,NA())</f>
        <v>462</v>
      </c>
      <c r="D50" s="158" t="e">
        <f>NA()</f>
        <v>#N/A</v>
      </c>
      <c r="E50" s="158" t="e">
        <f>NA()</f>
        <v>#N/A</v>
      </c>
      <c r="F50" s="158">
        <f>IF(ISNUMBER('実質公債費比率（分子）の構造'!L$53),'実質公債費比率（分子）の構造'!L$53,NA())</f>
        <v>702</v>
      </c>
      <c r="G50" s="158" t="e">
        <f>NA()</f>
        <v>#N/A</v>
      </c>
      <c r="H50" s="158" t="e">
        <f>NA()</f>
        <v>#N/A</v>
      </c>
      <c r="I50" s="158">
        <f>IF(ISNUMBER('実質公債費比率（分子）の構造'!M$53),'実質公債費比率（分子）の構造'!M$53,NA())</f>
        <v>724</v>
      </c>
      <c r="J50" s="158" t="e">
        <f>NA()</f>
        <v>#N/A</v>
      </c>
      <c r="K50" s="158" t="e">
        <f>NA()</f>
        <v>#N/A</v>
      </c>
      <c r="L50" s="158">
        <f>IF(ISNUMBER('実質公債費比率（分子）の構造'!N$53),'実質公債費比率（分子）の構造'!N$53,NA())</f>
        <v>903</v>
      </c>
      <c r="M50" s="158" t="e">
        <f>NA()</f>
        <v>#N/A</v>
      </c>
      <c r="N50" s="158" t="e">
        <f>NA()</f>
        <v>#N/A</v>
      </c>
      <c r="O50" s="158">
        <f>IF(ISNUMBER('実質公債費比率（分子）の構造'!O$53),'実質公債費比率（分子）の構造'!O$53,NA())</f>
        <v>904</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34755</v>
      </c>
      <c r="E56" s="157"/>
      <c r="F56" s="157"/>
      <c r="G56" s="157">
        <f>'将来負担比率（分子）の構造'!J$52</f>
        <v>32859</v>
      </c>
      <c r="H56" s="157"/>
      <c r="I56" s="157"/>
      <c r="J56" s="157">
        <f>'将来負担比率（分子）の構造'!K$52</f>
        <v>30679</v>
      </c>
      <c r="K56" s="157"/>
      <c r="L56" s="157"/>
      <c r="M56" s="157">
        <f>'将来負担比率（分子）の構造'!L$52</f>
        <v>27944</v>
      </c>
      <c r="N56" s="157"/>
      <c r="O56" s="157"/>
      <c r="P56" s="157">
        <f>'将来負担比率（分子）の構造'!M$52</f>
        <v>25349</v>
      </c>
    </row>
    <row r="57" spans="1:16" x14ac:dyDescent="0.2">
      <c r="A57" s="157" t="s">
        <v>42</v>
      </c>
      <c r="B57" s="157"/>
      <c r="C57" s="157"/>
      <c r="D57" s="157">
        <f>'将来負担比率（分子）の構造'!I$51</f>
        <v>3</v>
      </c>
      <c r="E57" s="157"/>
      <c r="F57" s="157"/>
      <c r="G57" s="157">
        <f>'将来負担比率（分子）の構造'!J$51</f>
        <v>98</v>
      </c>
      <c r="H57" s="157"/>
      <c r="I57" s="157"/>
      <c r="J57" s="157">
        <f>'将来負担比率（分子）の構造'!K$51</f>
        <v>112</v>
      </c>
      <c r="K57" s="157"/>
      <c r="L57" s="157"/>
      <c r="M57" s="157">
        <f>'将来負担比率（分子）の構造'!L$51</f>
        <v>189</v>
      </c>
      <c r="N57" s="157"/>
      <c r="O57" s="157"/>
      <c r="P57" s="157">
        <f>'将来負担比率（分子）の構造'!M$51</f>
        <v>242</v>
      </c>
    </row>
    <row r="58" spans="1:16" x14ac:dyDescent="0.2">
      <c r="A58" s="157" t="s">
        <v>41</v>
      </c>
      <c r="B58" s="157"/>
      <c r="C58" s="157"/>
      <c r="D58" s="157">
        <f>'将来負担比率（分子）の構造'!I$50</f>
        <v>16016</v>
      </c>
      <c r="E58" s="157"/>
      <c r="F58" s="157"/>
      <c r="G58" s="157">
        <f>'将来負担比率（分子）の構造'!J$50</f>
        <v>17433</v>
      </c>
      <c r="H58" s="157"/>
      <c r="I58" s="157"/>
      <c r="J58" s="157">
        <f>'将来負担比率（分子）の構造'!K$50</f>
        <v>18274</v>
      </c>
      <c r="K58" s="157"/>
      <c r="L58" s="157"/>
      <c r="M58" s="157">
        <f>'将来負担比率（分子）の構造'!L$50</f>
        <v>18993</v>
      </c>
      <c r="N58" s="157"/>
      <c r="O58" s="157"/>
      <c r="P58" s="157">
        <f>'将来負担比率（分子）の構造'!M$50</f>
        <v>19445</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4796</v>
      </c>
      <c r="C62" s="157"/>
      <c r="D62" s="157"/>
      <c r="E62" s="157">
        <f>'将来負担比率（分子）の構造'!J$45</f>
        <v>4822</v>
      </c>
      <c r="F62" s="157"/>
      <c r="G62" s="157"/>
      <c r="H62" s="157">
        <f>'将来負担比率（分子）の構造'!K$45</f>
        <v>4825</v>
      </c>
      <c r="I62" s="157"/>
      <c r="J62" s="157"/>
      <c r="K62" s="157">
        <f>'将来負担比率（分子）の構造'!L$45</f>
        <v>4880</v>
      </c>
      <c r="L62" s="157"/>
      <c r="M62" s="157"/>
      <c r="N62" s="157">
        <f>'将来負担比率（分子）の構造'!M$45</f>
        <v>4894</v>
      </c>
      <c r="O62" s="157"/>
      <c r="P62" s="157"/>
    </row>
    <row r="63" spans="1:16" x14ac:dyDescent="0.2">
      <c r="A63" s="157" t="s">
        <v>34</v>
      </c>
      <c r="B63" s="157">
        <f>'将来負担比率（分子）の構造'!I$44</f>
        <v>1023</v>
      </c>
      <c r="C63" s="157"/>
      <c r="D63" s="157"/>
      <c r="E63" s="157">
        <f>'将来負担比率（分子）の構造'!J$44</f>
        <v>1023</v>
      </c>
      <c r="F63" s="157"/>
      <c r="G63" s="157"/>
      <c r="H63" s="157">
        <f>'将来負担比率（分子）の構造'!K$44</f>
        <v>911</v>
      </c>
      <c r="I63" s="157"/>
      <c r="J63" s="157"/>
      <c r="K63" s="157">
        <f>'将来負担比率（分子）の構造'!L$44</f>
        <v>856</v>
      </c>
      <c r="L63" s="157"/>
      <c r="M63" s="157"/>
      <c r="N63" s="157">
        <f>'将来負担比率（分子）の構造'!M$44</f>
        <v>760</v>
      </c>
      <c r="O63" s="157"/>
      <c r="P63" s="157"/>
    </row>
    <row r="64" spans="1:16" x14ac:dyDescent="0.2">
      <c r="A64" s="157" t="s">
        <v>33</v>
      </c>
      <c r="B64" s="157">
        <f>'将来負担比率（分子）の構造'!I$43</f>
        <v>12701</v>
      </c>
      <c r="C64" s="157"/>
      <c r="D64" s="157"/>
      <c r="E64" s="157">
        <f>'将来負担比率（分子）の構造'!J$43</f>
        <v>12879</v>
      </c>
      <c r="F64" s="157"/>
      <c r="G64" s="157"/>
      <c r="H64" s="157">
        <f>'将来負担比率（分子）の構造'!K$43</f>
        <v>12628</v>
      </c>
      <c r="I64" s="157"/>
      <c r="J64" s="157"/>
      <c r="K64" s="157">
        <f>'将来負担比率（分子）の構造'!L$43</f>
        <v>12709</v>
      </c>
      <c r="L64" s="157"/>
      <c r="M64" s="157"/>
      <c r="N64" s="157">
        <f>'将来負担比率（分子）の構造'!M$43</f>
        <v>12616</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29220</v>
      </c>
      <c r="C66" s="157"/>
      <c r="D66" s="157"/>
      <c r="E66" s="157">
        <f>'将来負担比率（分子）の構造'!J$41</f>
        <v>27583</v>
      </c>
      <c r="F66" s="157"/>
      <c r="G66" s="157"/>
      <c r="H66" s="157">
        <f>'将来負担比率（分子）の構造'!K$41</f>
        <v>25679</v>
      </c>
      <c r="I66" s="157"/>
      <c r="J66" s="157"/>
      <c r="K66" s="157">
        <f>'将来負担比率（分子）の構造'!L$41</f>
        <v>23848</v>
      </c>
      <c r="L66" s="157"/>
      <c r="M66" s="157"/>
      <c r="N66" s="157">
        <f>'将来負担比率（分子）の構造'!M$41</f>
        <v>22528</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4229</v>
      </c>
      <c r="C72" s="161">
        <f>基金残高に係る経年分析!G55</f>
        <v>4328</v>
      </c>
      <c r="D72" s="161">
        <f>基金残高に係る経年分析!H55</f>
        <v>4335</v>
      </c>
    </row>
    <row r="73" spans="1:16" x14ac:dyDescent="0.2">
      <c r="A73" s="160" t="s">
        <v>74</v>
      </c>
      <c r="B73" s="161">
        <f>基金残高に係る経年分析!F56</f>
        <v>3001</v>
      </c>
      <c r="C73" s="161">
        <f>基金残高に係る経年分析!G56</f>
        <v>3101</v>
      </c>
      <c r="D73" s="161">
        <f>基金残高に係る経年分析!H56</f>
        <v>2930</v>
      </c>
    </row>
    <row r="74" spans="1:16" x14ac:dyDescent="0.2">
      <c r="A74" s="160" t="s">
        <v>75</v>
      </c>
      <c r="B74" s="161">
        <f>基金残高に係る経年分析!F57</f>
        <v>11219</v>
      </c>
      <c r="C74" s="161">
        <f>基金残高に係る経年分析!G57</f>
        <v>11650</v>
      </c>
      <c r="D74" s="161">
        <f>基金残高に係る経年分析!H57</f>
        <v>12126</v>
      </c>
    </row>
  </sheetData>
  <sheetProtection algorithmName="SHA-512" hashValue="W0FHR23v0V46MPVdABkV6+5rGjp3vE+akaX9q6FAIsuLWuy3rgcZlFQZIQAbdp1iIDTlsun0KZHkW4KqnsvK5g==" saltValue="gRFB5YJ7nsGURr777VAy4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6" t="s">
        <v>205</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206</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207</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2">
      <c r="B4" s="666" t="s">
        <v>1</v>
      </c>
      <c r="C4" s="667"/>
      <c r="D4" s="667"/>
      <c r="E4" s="667"/>
      <c r="F4" s="667"/>
      <c r="G4" s="667"/>
      <c r="H4" s="667"/>
      <c r="I4" s="667"/>
      <c r="J4" s="667"/>
      <c r="K4" s="667"/>
      <c r="L4" s="667"/>
      <c r="M4" s="667"/>
      <c r="N4" s="667"/>
      <c r="O4" s="667"/>
      <c r="P4" s="667"/>
      <c r="Q4" s="668"/>
      <c r="R4" s="666" t="s">
        <v>208</v>
      </c>
      <c r="S4" s="667"/>
      <c r="T4" s="667"/>
      <c r="U4" s="667"/>
      <c r="V4" s="667"/>
      <c r="W4" s="667"/>
      <c r="X4" s="667"/>
      <c r="Y4" s="668"/>
      <c r="Z4" s="666" t="s">
        <v>209</v>
      </c>
      <c r="AA4" s="667"/>
      <c r="AB4" s="667"/>
      <c r="AC4" s="668"/>
      <c r="AD4" s="666" t="s">
        <v>210</v>
      </c>
      <c r="AE4" s="667"/>
      <c r="AF4" s="667"/>
      <c r="AG4" s="667"/>
      <c r="AH4" s="667"/>
      <c r="AI4" s="667"/>
      <c r="AJ4" s="667"/>
      <c r="AK4" s="668"/>
      <c r="AL4" s="666" t="s">
        <v>209</v>
      </c>
      <c r="AM4" s="667"/>
      <c r="AN4" s="667"/>
      <c r="AO4" s="668"/>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6" t="s">
        <v>214</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2">
      <c r="B5" s="663" t="s">
        <v>215</v>
      </c>
      <c r="C5" s="664"/>
      <c r="D5" s="664"/>
      <c r="E5" s="664"/>
      <c r="F5" s="664"/>
      <c r="G5" s="664"/>
      <c r="H5" s="664"/>
      <c r="I5" s="664"/>
      <c r="J5" s="664"/>
      <c r="K5" s="664"/>
      <c r="L5" s="664"/>
      <c r="M5" s="664"/>
      <c r="N5" s="664"/>
      <c r="O5" s="664"/>
      <c r="P5" s="664"/>
      <c r="Q5" s="665"/>
      <c r="R5" s="660">
        <v>9019546</v>
      </c>
      <c r="S5" s="661"/>
      <c r="T5" s="661"/>
      <c r="U5" s="661"/>
      <c r="V5" s="661"/>
      <c r="W5" s="661"/>
      <c r="X5" s="661"/>
      <c r="Y5" s="689"/>
      <c r="Z5" s="702">
        <v>21.7</v>
      </c>
      <c r="AA5" s="702"/>
      <c r="AB5" s="702"/>
      <c r="AC5" s="702"/>
      <c r="AD5" s="703">
        <v>9019546</v>
      </c>
      <c r="AE5" s="703"/>
      <c r="AF5" s="703"/>
      <c r="AG5" s="703"/>
      <c r="AH5" s="703"/>
      <c r="AI5" s="703"/>
      <c r="AJ5" s="703"/>
      <c r="AK5" s="703"/>
      <c r="AL5" s="690">
        <v>42.8</v>
      </c>
      <c r="AM5" s="672"/>
      <c r="AN5" s="672"/>
      <c r="AO5" s="691"/>
      <c r="AP5" s="663" t="s">
        <v>216</v>
      </c>
      <c r="AQ5" s="664"/>
      <c r="AR5" s="664"/>
      <c r="AS5" s="664"/>
      <c r="AT5" s="664"/>
      <c r="AU5" s="664"/>
      <c r="AV5" s="664"/>
      <c r="AW5" s="664"/>
      <c r="AX5" s="664"/>
      <c r="AY5" s="664"/>
      <c r="AZ5" s="664"/>
      <c r="BA5" s="664"/>
      <c r="BB5" s="664"/>
      <c r="BC5" s="664"/>
      <c r="BD5" s="664"/>
      <c r="BE5" s="664"/>
      <c r="BF5" s="665"/>
      <c r="BG5" s="608">
        <v>9010907</v>
      </c>
      <c r="BH5" s="609"/>
      <c r="BI5" s="609"/>
      <c r="BJ5" s="609"/>
      <c r="BK5" s="609"/>
      <c r="BL5" s="609"/>
      <c r="BM5" s="609"/>
      <c r="BN5" s="610"/>
      <c r="BO5" s="646">
        <v>99.9</v>
      </c>
      <c r="BP5" s="646"/>
      <c r="BQ5" s="646"/>
      <c r="BR5" s="646"/>
      <c r="BS5" s="647">
        <v>40004</v>
      </c>
      <c r="BT5" s="647"/>
      <c r="BU5" s="647"/>
      <c r="BV5" s="647"/>
      <c r="BW5" s="647"/>
      <c r="BX5" s="647"/>
      <c r="BY5" s="647"/>
      <c r="BZ5" s="647"/>
      <c r="CA5" s="647"/>
      <c r="CB5" s="682"/>
      <c r="CD5" s="666" t="s">
        <v>211</v>
      </c>
      <c r="CE5" s="667"/>
      <c r="CF5" s="667"/>
      <c r="CG5" s="667"/>
      <c r="CH5" s="667"/>
      <c r="CI5" s="667"/>
      <c r="CJ5" s="667"/>
      <c r="CK5" s="667"/>
      <c r="CL5" s="667"/>
      <c r="CM5" s="667"/>
      <c r="CN5" s="667"/>
      <c r="CO5" s="667"/>
      <c r="CP5" s="667"/>
      <c r="CQ5" s="668"/>
      <c r="CR5" s="666" t="s">
        <v>217</v>
      </c>
      <c r="CS5" s="667"/>
      <c r="CT5" s="667"/>
      <c r="CU5" s="667"/>
      <c r="CV5" s="667"/>
      <c r="CW5" s="667"/>
      <c r="CX5" s="667"/>
      <c r="CY5" s="668"/>
      <c r="CZ5" s="666" t="s">
        <v>209</v>
      </c>
      <c r="DA5" s="667"/>
      <c r="DB5" s="667"/>
      <c r="DC5" s="668"/>
      <c r="DD5" s="666" t="s">
        <v>218</v>
      </c>
      <c r="DE5" s="667"/>
      <c r="DF5" s="667"/>
      <c r="DG5" s="667"/>
      <c r="DH5" s="667"/>
      <c r="DI5" s="667"/>
      <c r="DJ5" s="667"/>
      <c r="DK5" s="667"/>
      <c r="DL5" s="667"/>
      <c r="DM5" s="667"/>
      <c r="DN5" s="667"/>
      <c r="DO5" s="667"/>
      <c r="DP5" s="668"/>
      <c r="DQ5" s="666" t="s">
        <v>219</v>
      </c>
      <c r="DR5" s="667"/>
      <c r="DS5" s="667"/>
      <c r="DT5" s="667"/>
      <c r="DU5" s="667"/>
      <c r="DV5" s="667"/>
      <c r="DW5" s="667"/>
      <c r="DX5" s="667"/>
      <c r="DY5" s="667"/>
      <c r="DZ5" s="667"/>
      <c r="EA5" s="667"/>
      <c r="EB5" s="667"/>
      <c r="EC5" s="668"/>
    </row>
    <row r="6" spans="2:143" ht="11.25" customHeight="1" x14ac:dyDescent="0.2">
      <c r="B6" s="605" t="s">
        <v>220</v>
      </c>
      <c r="C6" s="606"/>
      <c r="D6" s="606"/>
      <c r="E6" s="606"/>
      <c r="F6" s="606"/>
      <c r="G6" s="606"/>
      <c r="H6" s="606"/>
      <c r="I6" s="606"/>
      <c r="J6" s="606"/>
      <c r="K6" s="606"/>
      <c r="L6" s="606"/>
      <c r="M6" s="606"/>
      <c r="N6" s="606"/>
      <c r="O6" s="606"/>
      <c r="P6" s="606"/>
      <c r="Q6" s="607"/>
      <c r="R6" s="608">
        <v>276929</v>
      </c>
      <c r="S6" s="609"/>
      <c r="T6" s="609"/>
      <c r="U6" s="609"/>
      <c r="V6" s="609"/>
      <c r="W6" s="609"/>
      <c r="X6" s="609"/>
      <c r="Y6" s="610"/>
      <c r="Z6" s="646">
        <v>0.7</v>
      </c>
      <c r="AA6" s="646"/>
      <c r="AB6" s="646"/>
      <c r="AC6" s="646"/>
      <c r="AD6" s="647">
        <v>276929</v>
      </c>
      <c r="AE6" s="647"/>
      <c r="AF6" s="647"/>
      <c r="AG6" s="647"/>
      <c r="AH6" s="647"/>
      <c r="AI6" s="647"/>
      <c r="AJ6" s="647"/>
      <c r="AK6" s="647"/>
      <c r="AL6" s="611">
        <v>1.3</v>
      </c>
      <c r="AM6" s="612"/>
      <c r="AN6" s="612"/>
      <c r="AO6" s="648"/>
      <c r="AP6" s="605" t="s">
        <v>221</v>
      </c>
      <c r="AQ6" s="606"/>
      <c r="AR6" s="606"/>
      <c r="AS6" s="606"/>
      <c r="AT6" s="606"/>
      <c r="AU6" s="606"/>
      <c r="AV6" s="606"/>
      <c r="AW6" s="606"/>
      <c r="AX6" s="606"/>
      <c r="AY6" s="606"/>
      <c r="AZ6" s="606"/>
      <c r="BA6" s="606"/>
      <c r="BB6" s="606"/>
      <c r="BC6" s="606"/>
      <c r="BD6" s="606"/>
      <c r="BE6" s="606"/>
      <c r="BF6" s="607"/>
      <c r="BG6" s="608">
        <v>9010907</v>
      </c>
      <c r="BH6" s="609"/>
      <c r="BI6" s="609"/>
      <c r="BJ6" s="609"/>
      <c r="BK6" s="609"/>
      <c r="BL6" s="609"/>
      <c r="BM6" s="609"/>
      <c r="BN6" s="610"/>
      <c r="BO6" s="646">
        <v>99.9</v>
      </c>
      <c r="BP6" s="646"/>
      <c r="BQ6" s="646"/>
      <c r="BR6" s="646"/>
      <c r="BS6" s="647">
        <v>40004</v>
      </c>
      <c r="BT6" s="647"/>
      <c r="BU6" s="647"/>
      <c r="BV6" s="647"/>
      <c r="BW6" s="647"/>
      <c r="BX6" s="647"/>
      <c r="BY6" s="647"/>
      <c r="BZ6" s="647"/>
      <c r="CA6" s="647"/>
      <c r="CB6" s="682"/>
      <c r="CD6" s="663" t="s">
        <v>222</v>
      </c>
      <c r="CE6" s="664"/>
      <c r="CF6" s="664"/>
      <c r="CG6" s="664"/>
      <c r="CH6" s="664"/>
      <c r="CI6" s="664"/>
      <c r="CJ6" s="664"/>
      <c r="CK6" s="664"/>
      <c r="CL6" s="664"/>
      <c r="CM6" s="664"/>
      <c r="CN6" s="664"/>
      <c r="CO6" s="664"/>
      <c r="CP6" s="664"/>
      <c r="CQ6" s="665"/>
      <c r="CR6" s="608">
        <v>205132</v>
      </c>
      <c r="CS6" s="609"/>
      <c r="CT6" s="609"/>
      <c r="CU6" s="609"/>
      <c r="CV6" s="609"/>
      <c r="CW6" s="609"/>
      <c r="CX6" s="609"/>
      <c r="CY6" s="610"/>
      <c r="CZ6" s="690">
        <v>0.5</v>
      </c>
      <c r="DA6" s="672"/>
      <c r="DB6" s="672"/>
      <c r="DC6" s="692"/>
      <c r="DD6" s="614" t="s">
        <v>122</v>
      </c>
      <c r="DE6" s="609"/>
      <c r="DF6" s="609"/>
      <c r="DG6" s="609"/>
      <c r="DH6" s="609"/>
      <c r="DI6" s="609"/>
      <c r="DJ6" s="609"/>
      <c r="DK6" s="609"/>
      <c r="DL6" s="609"/>
      <c r="DM6" s="609"/>
      <c r="DN6" s="609"/>
      <c r="DO6" s="609"/>
      <c r="DP6" s="610"/>
      <c r="DQ6" s="614">
        <v>205132</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4155</v>
      </c>
      <c r="S7" s="609"/>
      <c r="T7" s="609"/>
      <c r="U7" s="609"/>
      <c r="V7" s="609"/>
      <c r="W7" s="609"/>
      <c r="X7" s="609"/>
      <c r="Y7" s="610"/>
      <c r="Z7" s="646">
        <v>0</v>
      </c>
      <c r="AA7" s="646"/>
      <c r="AB7" s="646"/>
      <c r="AC7" s="646"/>
      <c r="AD7" s="647">
        <v>4155</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3984248</v>
      </c>
      <c r="BH7" s="609"/>
      <c r="BI7" s="609"/>
      <c r="BJ7" s="609"/>
      <c r="BK7" s="609"/>
      <c r="BL7" s="609"/>
      <c r="BM7" s="609"/>
      <c r="BN7" s="610"/>
      <c r="BO7" s="646">
        <v>44.2</v>
      </c>
      <c r="BP7" s="646"/>
      <c r="BQ7" s="646"/>
      <c r="BR7" s="646"/>
      <c r="BS7" s="647">
        <v>40004</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8035709</v>
      </c>
      <c r="CS7" s="609"/>
      <c r="CT7" s="609"/>
      <c r="CU7" s="609"/>
      <c r="CV7" s="609"/>
      <c r="CW7" s="609"/>
      <c r="CX7" s="609"/>
      <c r="CY7" s="610"/>
      <c r="CZ7" s="646">
        <v>20.7</v>
      </c>
      <c r="DA7" s="646"/>
      <c r="DB7" s="646"/>
      <c r="DC7" s="646"/>
      <c r="DD7" s="614">
        <v>298031</v>
      </c>
      <c r="DE7" s="609"/>
      <c r="DF7" s="609"/>
      <c r="DG7" s="609"/>
      <c r="DH7" s="609"/>
      <c r="DI7" s="609"/>
      <c r="DJ7" s="609"/>
      <c r="DK7" s="609"/>
      <c r="DL7" s="609"/>
      <c r="DM7" s="609"/>
      <c r="DN7" s="609"/>
      <c r="DO7" s="609"/>
      <c r="DP7" s="610"/>
      <c r="DQ7" s="614">
        <v>5306915</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75135</v>
      </c>
      <c r="S8" s="609"/>
      <c r="T8" s="609"/>
      <c r="U8" s="609"/>
      <c r="V8" s="609"/>
      <c r="W8" s="609"/>
      <c r="X8" s="609"/>
      <c r="Y8" s="610"/>
      <c r="Z8" s="646">
        <v>0.2</v>
      </c>
      <c r="AA8" s="646"/>
      <c r="AB8" s="646"/>
      <c r="AC8" s="646"/>
      <c r="AD8" s="647">
        <v>75135</v>
      </c>
      <c r="AE8" s="647"/>
      <c r="AF8" s="647"/>
      <c r="AG8" s="647"/>
      <c r="AH8" s="647"/>
      <c r="AI8" s="647"/>
      <c r="AJ8" s="647"/>
      <c r="AK8" s="647"/>
      <c r="AL8" s="611">
        <v>0.4</v>
      </c>
      <c r="AM8" s="612"/>
      <c r="AN8" s="612"/>
      <c r="AO8" s="648"/>
      <c r="AP8" s="605" t="s">
        <v>227</v>
      </c>
      <c r="AQ8" s="606"/>
      <c r="AR8" s="606"/>
      <c r="AS8" s="606"/>
      <c r="AT8" s="606"/>
      <c r="AU8" s="606"/>
      <c r="AV8" s="606"/>
      <c r="AW8" s="606"/>
      <c r="AX8" s="606"/>
      <c r="AY8" s="606"/>
      <c r="AZ8" s="606"/>
      <c r="BA8" s="606"/>
      <c r="BB8" s="606"/>
      <c r="BC8" s="606"/>
      <c r="BD8" s="606"/>
      <c r="BE8" s="606"/>
      <c r="BF8" s="607"/>
      <c r="BG8" s="608">
        <v>117205</v>
      </c>
      <c r="BH8" s="609"/>
      <c r="BI8" s="609"/>
      <c r="BJ8" s="609"/>
      <c r="BK8" s="609"/>
      <c r="BL8" s="609"/>
      <c r="BM8" s="609"/>
      <c r="BN8" s="610"/>
      <c r="BO8" s="646">
        <v>1.3</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13873705</v>
      </c>
      <c r="CS8" s="609"/>
      <c r="CT8" s="609"/>
      <c r="CU8" s="609"/>
      <c r="CV8" s="609"/>
      <c r="CW8" s="609"/>
      <c r="CX8" s="609"/>
      <c r="CY8" s="610"/>
      <c r="CZ8" s="646">
        <v>35.700000000000003</v>
      </c>
      <c r="DA8" s="646"/>
      <c r="DB8" s="646"/>
      <c r="DC8" s="646"/>
      <c r="DD8" s="614">
        <v>377684</v>
      </c>
      <c r="DE8" s="609"/>
      <c r="DF8" s="609"/>
      <c r="DG8" s="609"/>
      <c r="DH8" s="609"/>
      <c r="DI8" s="609"/>
      <c r="DJ8" s="609"/>
      <c r="DK8" s="609"/>
      <c r="DL8" s="609"/>
      <c r="DM8" s="609"/>
      <c r="DN8" s="609"/>
      <c r="DO8" s="609"/>
      <c r="DP8" s="610"/>
      <c r="DQ8" s="614">
        <v>8003854</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104306</v>
      </c>
      <c r="S9" s="609"/>
      <c r="T9" s="609"/>
      <c r="U9" s="609"/>
      <c r="V9" s="609"/>
      <c r="W9" s="609"/>
      <c r="X9" s="609"/>
      <c r="Y9" s="610"/>
      <c r="Z9" s="646">
        <v>0.3</v>
      </c>
      <c r="AA9" s="646"/>
      <c r="AB9" s="646"/>
      <c r="AC9" s="646"/>
      <c r="AD9" s="647">
        <v>104306</v>
      </c>
      <c r="AE9" s="647"/>
      <c r="AF9" s="647"/>
      <c r="AG9" s="647"/>
      <c r="AH9" s="647"/>
      <c r="AI9" s="647"/>
      <c r="AJ9" s="647"/>
      <c r="AK9" s="647"/>
      <c r="AL9" s="611">
        <v>0.5</v>
      </c>
      <c r="AM9" s="612"/>
      <c r="AN9" s="612"/>
      <c r="AO9" s="648"/>
      <c r="AP9" s="605" t="s">
        <v>230</v>
      </c>
      <c r="AQ9" s="606"/>
      <c r="AR9" s="606"/>
      <c r="AS9" s="606"/>
      <c r="AT9" s="606"/>
      <c r="AU9" s="606"/>
      <c r="AV9" s="606"/>
      <c r="AW9" s="606"/>
      <c r="AX9" s="606"/>
      <c r="AY9" s="606"/>
      <c r="AZ9" s="606"/>
      <c r="BA9" s="606"/>
      <c r="BB9" s="606"/>
      <c r="BC9" s="606"/>
      <c r="BD9" s="606"/>
      <c r="BE9" s="606"/>
      <c r="BF9" s="607"/>
      <c r="BG9" s="608">
        <v>3350384</v>
      </c>
      <c r="BH9" s="609"/>
      <c r="BI9" s="609"/>
      <c r="BJ9" s="609"/>
      <c r="BK9" s="609"/>
      <c r="BL9" s="609"/>
      <c r="BM9" s="609"/>
      <c r="BN9" s="610"/>
      <c r="BO9" s="646">
        <v>37.1</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2622875</v>
      </c>
      <c r="CS9" s="609"/>
      <c r="CT9" s="609"/>
      <c r="CU9" s="609"/>
      <c r="CV9" s="609"/>
      <c r="CW9" s="609"/>
      <c r="CX9" s="609"/>
      <c r="CY9" s="610"/>
      <c r="CZ9" s="646">
        <v>6.8</v>
      </c>
      <c r="DA9" s="646"/>
      <c r="DB9" s="646"/>
      <c r="DC9" s="646"/>
      <c r="DD9" s="614">
        <v>17542</v>
      </c>
      <c r="DE9" s="609"/>
      <c r="DF9" s="609"/>
      <c r="DG9" s="609"/>
      <c r="DH9" s="609"/>
      <c r="DI9" s="609"/>
      <c r="DJ9" s="609"/>
      <c r="DK9" s="609"/>
      <c r="DL9" s="609"/>
      <c r="DM9" s="609"/>
      <c r="DN9" s="609"/>
      <c r="DO9" s="609"/>
      <c r="DP9" s="610"/>
      <c r="DQ9" s="614">
        <v>2000222</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177476</v>
      </c>
      <c r="BH10" s="609"/>
      <c r="BI10" s="609"/>
      <c r="BJ10" s="609"/>
      <c r="BK10" s="609"/>
      <c r="BL10" s="609"/>
      <c r="BM10" s="609"/>
      <c r="BN10" s="610"/>
      <c r="BO10" s="646">
        <v>2</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20771</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17771</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1793453</v>
      </c>
      <c r="S11" s="609"/>
      <c r="T11" s="609"/>
      <c r="U11" s="609"/>
      <c r="V11" s="609"/>
      <c r="W11" s="609"/>
      <c r="X11" s="609"/>
      <c r="Y11" s="610"/>
      <c r="Z11" s="611">
        <v>4.3</v>
      </c>
      <c r="AA11" s="612"/>
      <c r="AB11" s="612"/>
      <c r="AC11" s="613"/>
      <c r="AD11" s="614">
        <v>1793453</v>
      </c>
      <c r="AE11" s="609"/>
      <c r="AF11" s="609"/>
      <c r="AG11" s="609"/>
      <c r="AH11" s="609"/>
      <c r="AI11" s="609"/>
      <c r="AJ11" s="609"/>
      <c r="AK11" s="610"/>
      <c r="AL11" s="611">
        <v>8.5</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339183</v>
      </c>
      <c r="BH11" s="609"/>
      <c r="BI11" s="609"/>
      <c r="BJ11" s="609"/>
      <c r="BK11" s="609"/>
      <c r="BL11" s="609"/>
      <c r="BM11" s="609"/>
      <c r="BN11" s="610"/>
      <c r="BO11" s="646">
        <v>3.8</v>
      </c>
      <c r="BP11" s="646"/>
      <c r="BQ11" s="646"/>
      <c r="BR11" s="646"/>
      <c r="BS11" s="647">
        <v>40004</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917191</v>
      </c>
      <c r="CS11" s="609"/>
      <c r="CT11" s="609"/>
      <c r="CU11" s="609"/>
      <c r="CV11" s="609"/>
      <c r="CW11" s="609"/>
      <c r="CX11" s="609"/>
      <c r="CY11" s="610"/>
      <c r="CZ11" s="646">
        <v>2.4</v>
      </c>
      <c r="DA11" s="646"/>
      <c r="DB11" s="646"/>
      <c r="DC11" s="646"/>
      <c r="DD11" s="614">
        <v>308556</v>
      </c>
      <c r="DE11" s="609"/>
      <c r="DF11" s="609"/>
      <c r="DG11" s="609"/>
      <c r="DH11" s="609"/>
      <c r="DI11" s="609"/>
      <c r="DJ11" s="609"/>
      <c r="DK11" s="609"/>
      <c r="DL11" s="609"/>
      <c r="DM11" s="609"/>
      <c r="DN11" s="609"/>
      <c r="DO11" s="609"/>
      <c r="DP11" s="610"/>
      <c r="DQ11" s="614">
        <v>502543</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4143423</v>
      </c>
      <c r="BH12" s="609"/>
      <c r="BI12" s="609"/>
      <c r="BJ12" s="609"/>
      <c r="BK12" s="609"/>
      <c r="BL12" s="609"/>
      <c r="BM12" s="609"/>
      <c r="BN12" s="610"/>
      <c r="BO12" s="646">
        <v>45.9</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637451</v>
      </c>
      <c r="CS12" s="609"/>
      <c r="CT12" s="609"/>
      <c r="CU12" s="609"/>
      <c r="CV12" s="609"/>
      <c r="CW12" s="609"/>
      <c r="CX12" s="609"/>
      <c r="CY12" s="610"/>
      <c r="CZ12" s="646">
        <v>1.6</v>
      </c>
      <c r="DA12" s="646"/>
      <c r="DB12" s="646"/>
      <c r="DC12" s="646"/>
      <c r="DD12" s="614">
        <v>63257</v>
      </c>
      <c r="DE12" s="609"/>
      <c r="DF12" s="609"/>
      <c r="DG12" s="609"/>
      <c r="DH12" s="609"/>
      <c r="DI12" s="609"/>
      <c r="DJ12" s="609"/>
      <c r="DK12" s="609"/>
      <c r="DL12" s="609"/>
      <c r="DM12" s="609"/>
      <c r="DN12" s="609"/>
      <c r="DO12" s="609"/>
      <c r="DP12" s="610"/>
      <c r="DQ12" s="614">
        <v>463114</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4108481</v>
      </c>
      <c r="BH13" s="609"/>
      <c r="BI13" s="609"/>
      <c r="BJ13" s="609"/>
      <c r="BK13" s="609"/>
      <c r="BL13" s="609"/>
      <c r="BM13" s="609"/>
      <c r="BN13" s="610"/>
      <c r="BO13" s="646">
        <v>45.6</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2678445</v>
      </c>
      <c r="CS13" s="609"/>
      <c r="CT13" s="609"/>
      <c r="CU13" s="609"/>
      <c r="CV13" s="609"/>
      <c r="CW13" s="609"/>
      <c r="CX13" s="609"/>
      <c r="CY13" s="610"/>
      <c r="CZ13" s="646">
        <v>6.9</v>
      </c>
      <c r="DA13" s="646"/>
      <c r="DB13" s="646"/>
      <c r="DC13" s="646"/>
      <c r="DD13" s="614">
        <v>808394</v>
      </c>
      <c r="DE13" s="609"/>
      <c r="DF13" s="609"/>
      <c r="DG13" s="609"/>
      <c r="DH13" s="609"/>
      <c r="DI13" s="609"/>
      <c r="DJ13" s="609"/>
      <c r="DK13" s="609"/>
      <c r="DL13" s="609"/>
      <c r="DM13" s="609"/>
      <c r="DN13" s="609"/>
      <c r="DO13" s="609"/>
      <c r="DP13" s="610"/>
      <c r="DQ13" s="614">
        <v>1882443</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346834</v>
      </c>
      <c r="BH14" s="609"/>
      <c r="BI14" s="609"/>
      <c r="BJ14" s="609"/>
      <c r="BK14" s="609"/>
      <c r="BL14" s="609"/>
      <c r="BM14" s="609"/>
      <c r="BN14" s="610"/>
      <c r="BO14" s="646">
        <v>3.8</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1128089</v>
      </c>
      <c r="CS14" s="609"/>
      <c r="CT14" s="609"/>
      <c r="CU14" s="609"/>
      <c r="CV14" s="609"/>
      <c r="CW14" s="609"/>
      <c r="CX14" s="609"/>
      <c r="CY14" s="610"/>
      <c r="CZ14" s="646">
        <v>2.9</v>
      </c>
      <c r="DA14" s="646"/>
      <c r="DB14" s="646"/>
      <c r="DC14" s="646"/>
      <c r="DD14" s="614">
        <v>131605</v>
      </c>
      <c r="DE14" s="609"/>
      <c r="DF14" s="609"/>
      <c r="DG14" s="609"/>
      <c r="DH14" s="609"/>
      <c r="DI14" s="609"/>
      <c r="DJ14" s="609"/>
      <c r="DK14" s="609"/>
      <c r="DL14" s="609"/>
      <c r="DM14" s="609"/>
      <c r="DN14" s="609"/>
      <c r="DO14" s="609"/>
      <c r="DP14" s="610"/>
      <c r="DQ14" s="614">
        <v>886338</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41723</v>
      </c>
      <c r="S15" s="609"/>
      <c r="T15" s="609"/>
      <c r="U15" s="609"/>
      <c r="V15" s="609"/>
      <c r="W15" s="609"/>
      <c r="X15" s="609"/>
      <c r="Y15" s="610"/>
      <c r="Z15" s="646">
        <v>0.1</v>
      </c>
      <c r="AA15" s="646"/>
      <c r="AB15" s="646"/>
      <c r="AC15" s="646"/>
      <c r="AD15" s="647">
        <v>41723</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536402</v>
      </c>
      <c r="BH15" s="609"/>
      <c r="BI15" s="609"/>
      <c r="BJ15" s="609"/>
      <c r="BK15" s="609"/>
      <c r="BL15" s="609"/>
      <c r="BM15" s="609"/>
      <c r="BN15" s="610"/>
      <c r="BO15" s="646">
        <v>5.9</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5345569</v>
      </c>
      <c r="CS15" s="609"/>
      <c r="CT15" s="609"/>
      <c r="CU15" s="609"/>
      <c r="CV15" s="609"/>
      <c r="CW15" s="609"/>
      <c r="CX15" s="609"/>
      <c r="CY15" s="610"/>
      <c r="CZ15" s="646">
        <v>13.8</v>
      </c>
      <c r="DA15" s="646"/>
      <c r="DB15" s="646"/>
      <c r="DC15" s="646"/>
      <c r="DD15" s="614">
        <v>2102617</v>
      </c>
      <c r="DE15" s="609"/>
      <c r="DF15" s="609"/>
      <c r="DG15" s="609"/>
      <c r="DH15" s="609"/>
      <c r="DI15" s="609"/>
      <c r="DJ15" s="609"/>
      <c r="DK15" s="609"/>
      <c r="DL15" s="609"/>
      <c r="DM15" s="609"/>
      <c r="DN15" s="609"/>
      <c r="DO15" s="609"/>
      <c r="DP15" s="610"/>
      <c r="DQ15" s="614">
        <v>2662576</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145752</v>
      </c>
      <c r="S16" s="609"/>
      <c r="T16" s="609"/>
      <c r="U16" s="609"/>
      <c r="V16" s="609"/>
      <c r="W16" s="609"/>
      <c r="X16" s="609"/>
      <c r="Y16" s="610"/>
      <c r="Z16" s="646">
        <v>0.4</v>
      </c>
      <c r="AA16" s="646"/>
      <c r="AB16" s="646"/>
      <c r="AC16" s="646"/>
      <c r="AD16" s="647">
        <v>145752</v>
      </c>
      <c r="AE16" s="647"/>
      <c r="AF16" s="647"/>
      <c r="AG16" s="647"/>
      <c r="AH16" s="647"/>
      <c r="AI16" s="647"/>
      <c r="AJ16" s="647"/>
      <c r="AK16" s="647"/>
      <c r="AL16" s="611">
        <v>0.7</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3867</v>
      </c>
      <c r="CS16" s="609"/>
      <c r="CT16" s="609"/>
      <c r="CU16" s="609"/>
      <c r="CV16" s="609"/>
      <c r="CW16" s="609"/>
      <c r="CX16" s="609"/>
      <c r="CY16" s="610"/>
      <c r="CZ16" s="646">
        <v>0</v>
      </c>
      <c r="DA16" s="646"/>
      <c r="DB16" s="646"/>
      <c r="DC16" s="646"/>
      <c r="DD16" s="614" t="s">
        <v>122</v>
      </c>
      <c r="DE16" s="609"/>
      <c r="DF16" s="609"/>
      <c r="DG16" s="609"/>
      <c r="DH16" s="609"/>
      <c r="DI16" s="609"/>
      <c r="DJ16" s="609"/>
      <c r="DK16" s="609"/>
      <c r="DL16" s="609"/>
      <c r="DM16" s="609"/>
      <c r="DN16" s="609"/>
      <c r="DO16" s="609"/>
      <c r="DP16" s="610"/>
      <c r="DQ16" s="614">
        <v>3677</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448102</v>
      </c>
      <c r="S17" s="609"/>
      <c r="T17" s="609"/>
      <c r="U17" s="609"/>
      <c r="V17" s="609"/>
      <c r="W17" s="609"/>
      <c r="X17" s="609"/>
      <c r="Y17" s="610"/>
      <c r="Z17" s="646">
        <v>1.1000000000000001</v>
      </c>
      <c r="AA17" s="646"/>
      <c r="AB17" s="646"/>
      <c r="AC17" s="646"/>
      <c r="AD17" s="647">
        <v>448102</v>
      </c>
      <c r="AE17" s="647"/>
      <c r="AF17" s="647"/>
      <c r="AG17" s="647"/>
      <c r="AH17" s="647"/>
      <c r="AI17" s="647"/>
      <c r="AJ17" s="647"/>
      <c r="AK17" s="647"/>
      <c r="AL17" s="611">
        <v>2.1</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3374465</v>
      </c>
      <c r="CS17" s="609"/>
      <c r="CT17" s="609"/>
      <c r="CU17" s="609"/>
      <c r="CV17" s="609"/>
      <c r="CW17" s="609"/>
      <c r="CX17" s="609"/>
      <c r="CY17" s="610"/>
      <c r="CZ17" s="646">
        <v>8.6999999999999993</v>
      </c>
      <c r="DA17" s="646"/>
      <c r="DB17" s="646"/>
      <c r="DC17" s="646"/>
      <c r="DD17" s="614" t="s">
        <v>122</v>
      </c>
      <c r="DE17" s="609"/>
      <c r="DF17" s="609"/>
      <c r="DG17" s="609"/>
      <c r="DH17" s="609"/>
      <c r="DI17" s="609"/>
      <c r="DJ17" s="609"/>
      <c r="DK17" s="609"/>
      <c r="DL17" s="609"/>
      <c r="DM17" s="609"/>
      <c r="DN17" s="609"/>
      <c r="DO17" s="609"/>
      <c r="DP17" s="610"/>
      <c r="DQ17" s="614">
        <v>3367114</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95684</v>
      </c>
      <c r="S18" s="609"/>
      <c r="T18" s="609"/>
      <c r="U18" s="609"/>
      <c r="V18" s="609"/>
      <c r="W18" s="609"/>
      <c r="X18" s="609"/>
      <c r="Y18" s="610"/>
      <c r="Z18" s="646">
        <v>0.2</v>
      </c>
      <c r="AA18" s="646"/>
      <c r="AB18" s="646"/>
      <c r="AC18" s="646"/>
      <c r="AD18" s="647">
        <v>95684</v>
      </c>
      <c r="AE18" s="647"/>
      <c r="AF18" s="647"/>
      <c r="AG18" s="647"/>
      <c r="AH18" s="647"/>
      <c r="AI18" s="647"/>
      <c r="AJ18" s="647"/>
      <c r="AK18" s="647"/>
      <c r="AL18" s="611">
        <v>0.5</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328128</v>
      </c>
      <c r="S19" s="609"/>
      <c r="T19" s="609"/>
      <c r="U19" s="609"/>
      <c r="V19" s="609"/>
      <c r="W19" s="609"/>
      <c r="X19" s="609"/>
      <c r="Y19" s="610"/>
      <c r="Z19" s="646">
        <v>0.8</v>
      </c>
      <c r="AA19" s="646"/>
      <c r="AB19" s="646"/>
      <c r="AC19" s="646"/>
      <c r="AD19" s="647">
        <v>328128</v>
      </c>
      <c r="AE19" s="647"/>
      <c r="AF19" s="647"/>
      <c r="AG19" s="647"/>
      <c r="AH19" s="647"/>
      <c r="AI19" s="647"/>
      <c r="AJ19" s="647"/>
      <c r="AK19" s="647"/>
      <c r="AL19" s="611">
        <v>1.6</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8639</v>
      </c>
      <c r="BH19" s="609"/>
      <c r="BI19" s="609"/>
      <c r="BJ19" s="609"/>
      <c r="BK19" s="609"/>
      <c r="BL19" s="609"/>
      <c r="BM19" s="609"/>
      <c r="BN19" s="610"/>
      <c r="BO19" s="646">
        <v>0.1</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262</v>
      </c>
      <c r="C20" s="684"/>
      <c r="D20" s="684"/>
      <c r="E20" s="684"/>
      <c r="F20" s="684"/>
      <c r="G20" s="684"/>
      <c r="H20" s="684"/>
      <c r="I20" s="684"/>
      <c r="J20" s="684"/>
      <c r="K20" s="684"/>
      <c r="L20" s="684"/>
      <c r="M20" s="684"/>
      <c r="N20" s="684"/>
      <c r="O20" s="684"/>
      <c r="P20" s="684"/>
      <c r="Q20" s="685"/>
      <c r="R20" s="608">
        <v>24290</v>
      </c>
      <c r="S20" s="609"/>
      <c r="T20" s="609"/>
      <c r="U20" s="609"/>
      <c r="V20" s="609"/>
      <c r="W20" s="609"/>
      <c r="X20" s="609"/>
      <c r="Y20" s="610"/>
      <c r="Z20" s="646">
        <v>0.1</v>
      </c>
      <c r="AA20" s="646"/>
      <c r="AB20" s="646"/>
      <c r="AC20" s="646"/>
      <c r="AD20" s="647">
        <v>24290</v>
      </c>
      <c r="AE20" s="647"/>
      <c r="AF20" s="647"/>
      <c r="AG20" s="647"/>
      <c r="AH20" s="647"/>
      <c r="AI20" s="647"/>
      <c r="AJ20" s="647"/>
      <c r="AK20" s="647"/>
      <c r="AL20" s="611">
        <v>0.1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8639</v>
      </c>
      <c r="BH20" s="609"/>
      <c r="BI20" s="609"/>
      <c r="BJ20" s="609"/>
      <c r="BK20" s="609"/>
      <c r="BL20" s="609"/>
      <c r="BM20" s="609"/>
      <c r="BN20" s="610"/>
      <c r="BO20" s="646">
        <v>0.1</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38843269</v>
      </c>
      <c r="CS20" s="609"/>
      <c r="CT20" s="609"/>
      <c r="CU20" s="609"/>
      <c r="CV20" s="609"/>
      <c r="CW20" s="609"/>
      <c r="CX20" s="609"/>
      <c r="CY20" s="610"/>
      <c r="CZ20" s="646">
        <v>100</v>
      </c>
      <c r="DA20" s="646"/>
      <c r="DB20" s="646"/>
      <c r="DC20" s="646"/>
      <c r="DD20" s="614">
        <v>4107686</v>
      </c>
      <c r="DE20" s="609"/>
      <c r="DF20" s="609"/>
      <c r="DG20" s="609"/>
      <c r="DH20" s="609"/>
      <c r="DI20" s="609"/>
      <c r="DJ20" s="609"/>
      <c r="DK20" s="609"/>
      <c r="DL20" s="609"/>
      <c r="DM20" s="609"/>
      <c r="DN20" s="609"/>
      <c r="DO20" s="609"/>
      <c r="DP20" s="610"/>
      <c r="DQ20" s="614">
        <v>25301699</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9994393</v>
      </c>
      <c r="S21" s="609"/>
      <c r="T21" s="609"/>
      <c r="U21" s="609"/>
      <c r="V21" s="609"/>
      <c r="W21" s="609"/>
      <c r="X21" s="609"/>
      <c r="Y21" s="610"/>
      <c r="Z21" s="646">
        <v>24</v>
      </c>
      <c r="AA21" s="646"/>
      <c r="AB21" s="646"/>
      <c r="AC21" s="646"/>
      <c r="AD21" s="647">
        <v>9142159</v>
      </c>
      <c r="AE21" s="647"/>
      <c r="AF21" s="647"/>
      <c r="AG21" s="647"/>
      <c r="AH21" s="647"/>
      <c r="AI21" s="647"/>
      <c r="AJ21" s="647"/>
      <c r="AK21" s="647"/>
      <c r="AL21" s="611">
        <v>43.3</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8639</v>
      </c>
      <c r="BH21" s="609"/>
      <c r="BI21" s="609"/>
      <c r="BJ21" s="609"/>
      <c r="BK21" s="609"/>
      <c r="BL21" s="609"/>
      <c r="BM21" s="609"/>
      <c r="BN21" s="610"/>
      <c r="BO21" s="646">
        <v>0.1</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9142159</v>
      </c>
      <c r="S22" s="609"/>
      <c r="T22" s="609"/>
      <c r="U22" s="609"/>
      <c r="V22" s="609"/>
      <c r="W22" s="609"/>
      <c r="X22" s="609"/>
      <c r="Y22" s="610"/>
      <c r="Z22" s="646">
        <v>22</v>
      </c>
      <c r="AA22" s="646"/>
      <c r="AB22" s="646"/>
      <c r="AC22" s="646"/>
      <c r="AD22" s="647">
        <v>9142159</v>
      </c>
      <c r="AE22" s="647"/>
      <c r="AF22" s="647"/>
      <c r="AG22" s="647"/>
      <c r="AH22" s="647"/>
      <c r="AI22" s="647"/>
      <c r="AJ22" s="647"/>
      <c r="AK22" s="647"/>
      <c r="AL22" s="611">
        <v>43.3</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6" t="s">
        <v>269</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2">
      <c r="B23" s="605" t="s">
        <v>270</v>
      </c>
      <c r="C23" s="606"/>
      <c r="D23" s="606"/>
      <c r="E23" s="606"/>
      <c r="F23" s="606"/>
      <c r="G23" s="606"/>
      <c r="H23" s="606"/>
      <c r="I23" s="606"/>
      <c r="J23" s="606"/>
      <c r="K23" s="606"/>
      <c r="L23" s="606"/>
      <c r="M23" s="606"/>
      <c r="N23" s="606"/>
      <c r="O23" s="606"/>
      <c r="P23" s="606"/>
      <c r="Q23" s="607"/>
      <c r="R23" s="608">
        <v>852234</v>
      </c>
      <c r="S23" s="609"/>
      <c r="T23" s="609"/>
      <c r="U23" s="609"/>
      <c r="V23" s="609"/>
      <c r="W23" s="609"/>
      <c r="X23" s="609"/>
      <c r="Y23" s="610"/>
      <c r="Z23" s="646">
        <v>2</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6" t="s">
        <v>211</v>
      </c>
      <c r="CE23" s="667"/>
      <c r="CF23" s="667"/>
      <c r="CG23" s="667"/>
      <c r="CH23" s="667"/>
      <c r="CI23" s="667"/>
      <c r="CJ23" s="667"/>
      <c r="CK23" s="667"/>
      <c r="CL23" s="667"/>
      <c r="CM23" s="667"/>
      <c r="CN23" s="667"/>
      <c r="CO23" s="667"/>
      <c r="CP23" s="667"/>
      <c r="CQ23" s="668"/>
      <c r="CR23" s="666" t="s">
        <v>272</v>
      </c>
      <c r="CS23" s="667"/>
      <c r="CT23" s="667"/>
      <c r="CU23" s="667"/>
      <c r="CV23" s="667"/>
      <c r="CW23" s="667"/>
      <c r="CX23" s="667"/>
      <c r="CY23" s="668"/>
      <c r="CZ23" s="666" t="s">
        <v>273</v>
      </c>
      <c r="DA23" s="667"/>
      <c r="DB23" s="667"/>
      <c r="DC23" s="668"/>
      <c r="DD23" s="666" t="s">
        <v>274</v>
      </c>
      <c r="DE23" s="667"/>
      <c r="DF23" s="667"/>
      <c r="DG23" s="667"/>
      <c r="DH23" s="667"/>
      <c r="DI23" s="667"/>
      <c r="DJ23" s="667"/>
      <c r="DK23" s="668"/>
      <c r="DL23" s="698" t="s">
        <v>275</v>
      </c>
      <c r="DM23" s="699"/>
      <c r="DN23" s="699"/>
      <c r="DO23" s="699"/>
      <c r="DP23" s="699"/>
      <c r="DQ23" s="699"/>
      <c r="DR23" s="699"/>
      <c r="DS23" s="699"/>
      <c r="DT23" s="699"/>
      <c r="DU23" s="699"/>
      <c r="DV23" s="700"/>
      <c r="DW23" s="666" t="s">
        <v>276</v>
      </c>
      <c r="DX23" s="667"/>
      <c r="DY23" s="667"/>
      <c r="DZ23" s="667"/>
      <c r="EA23" s="667"/>
      <c r="EB23" s="667"/>
      <c r="EC23" s="668"/>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3" t="s">
        <v>279</v>
      </c>
      <c r="CE24" s="664"/>
      <c r="CF24" s="664"/>
      <c r="CG24" s="664"/>
      <c r="CH24" s="664"/>
      <c r="CI24" s="664"/>
      <c r="CJ24" s="664"/>
      <c r="CK24" s="664"/>
      <c r="CL24" s="664"/>
      <c r="CM24" s="664"/>
      <c r="CN24" s="664"/>
      <c r="CO24" s="664"/>
      <c r="CP24" s="664"/>
      <c r="CQ24" s="665"/>
      <c r="CR24" s="660">
        <v>18572512</v>
      </c>
      <c r="CS24" s="661"/>
      <c r="CT24" s="661"/>
      <c r="CU24" s="661"/>
      <c r="CV24" s="661"/>
      <c r="CW24" s="661"/>
      <c r="CX24" s="661"/>
      <c r="CY24" s="689"/>
      <c r="CZ24" s="690">
        <v>47.8</v>
      </c>
      <c r="DA24" s="672"/>
      <c r="DB24" s="672"/>
      <c r="DC24" s="692"/>
      <c r="DD24" s="688">
        <v>13237427</v>
      </c>
      <c r="DE24" s="661"/>
      <c r="DF24" s="661"/>
      <c r="DG24" s="661"/>
      <c r="DH24" s="661"/>
      <c r="DI24" s="661"/>
      <c r="DJ24" s="661"/>
      <c r="DK24" s="689"/>
      <c r="DL24" s="688">
        <v>12173036</v>
      </c>
      <c r="DM24" s="661"/>
      <c r="DN24" s="661"/>
      <c r="DO24" s="661"/>
      <c r="DP24" s="661"/>
      <c r="DQ24" s="661"/>
      <c r="DR24" s="661"/>
      <c r="DS24" s="661"/>
      <c r="DT24" s="661"/>
      <c r="DU24" s="661"/>
      <c r="DV24" s="689"/>
      <c r="DW24" s="690">
        <v>57.5</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21903494</v>
      </c>
      <c r="S25" s="609"/>
      <c r="T25" s="609"/>
      <c r="U25" s="609"/>
      <c r="V25" s="609"/>
      <c r="W25" s="609"/>
      <c r="X25" s="609"/>
      <c r="Y25" s="610"/>
      <c r="Z25" s="646">
        <v>52.7</v>
      </c>
      <c r="AA25" s="646"/>
      <c r="AB25" s="646"/>
      <c r="AC25" s="646"/>
      <c r="AD25" s="647">
        <v>21051260</v>
      </c>
      <c r="AE25" s="647"/>
      <c r="AF25" s="647"/>
      <c r="AG25" s="647"/>
      <c r="AH25" s="647"/>
      <c r="AI25" s="647"/>
      <c r="AJ25" s="647"/>
      <c r="AK25" s="647"/>
      <c r="AL25" s="611">
        <v>99.8</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6965821</v>
      </c>
      <c r="CS25" s="621"/>
      <c r="CT25" s="621"/>
      <c r="CU25" s="621"/>
      <c r="CV25" s="621"/>
      <c r="CW25" s="621"/>
      <c r="CX25" s="621"/>
      <c r="CY25" s="622"/>
      <c r="CZ25" s="611">
        <v>17.899999999999999</v>
      </c>
      <c r="DA25" s="623"/>
      <c r="DB25" s="623"/>
      <c r="DC25" s="624"/>
      <c r="DD25" s="614">
        <v>6509779</v>
      </c>
      <c r="DE25" s="621"/>
      <c r="DF25" s="621"/>
      <c r="DG25" s="621"/>
      <c r="DH25" s="621"/>
      <c r="DI25" s="621"/>
      <c r="DJ25" s="621"/>
      <c r="DK25" s="622"/>
      <c r="DL25" s="614">
        <v>6442553</v>
      </c>
      <c r="DM25" s="621"/>
      <c r="DN25" s="621"/>
      <c r="DO25" s="621"/>
      <c r="DP25" s="621"/>
      <c r="DQ25" s="621"/>
      <c r="DR25" s="621"/>
      <c r="DS25" s="621"/>
      <c r="DT25" s="621"/>
      <c r="DU25" s="621"/>
      <c r="DV25" s="622"/>
      <c r="DW25" s="611">
        <v>30.4</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6254</v>
      </c>
      <c r="S26" s="609"/>
      <c r="T26" s="609"/>
      <c r="U26" s="609"/>
      <c r="V26" s="609"/>
      <c r="W26" s="609"/>
      <c r="X26" s="609"/>
      <c r="Y26" s="610"/>
      <c r="Z26" s="646">
        <v>0</v>
      </c>
      <c r="AA26" s="646"/>
      <c r="AB26" s="646"/>
      <c r="AC26" s="646"/>
      <c r="AD26" s="647">
        <v>6254</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3794370</v>
      </c>
      <c r="CS26" s="609"/>
      <c r="CT26" s="609"/>
      <c r="CU26" s="609"/>
      <c r="CV26" s="609"/>
      <c r="CW26" s="609"/>
      <c r="CX26" s="609"/>
      <c r="CY26" s="610"/>
      <c r="CZ26" s="611">
        <v>9.8000000000000007</v>
      </c>
      <c r="DA26" s="623"/>
      <c r="DB26" s="623"/>
      <c r="DC26" s="624"/>
      <c r="DD26" s="614">
        <v>3605436</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145315</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9019546</v>
      </c>
      <c r="BH27" s="609"/>
      <c r="BI27" s="609"/>
      <c r="BJ27" s="609"/>
      <c r="BK27" s="609"/>
      <c r="BL27" s="609"/>
      <c r="BM27" s="609"/>
      <c r="BN27" s="610"/>
      <c r="BO27" s="646">
        <v>100</v>
      </c>
      <c r="BP27" s="646"/>
      <c r="BQ27" s="646"/>
      <c r="BR27" s="646"/>
      <c r="BS27" s="647">
        <v>40004</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8232226</v>
      </c>
      <c r="CS27" s="621"/>
      <c r="CT27" s="621"/>
      <c r="CU27" s="621"/>
      <c r="CV27" s="621"/>
      <c r="CW27" s="621"/>
      <c r="CX27" s="621"/>
      <c r="CY27" s="622"/>
      <c r="CZ27" s="611">
        <v>21.2</v>
      </c>
      <c r="DA27" s="623"/>
      <c r="DB27" s="623"/>
      <c r="DC27" s="624"/>
      <c r="DD27" s="614">
        <v>3360534</v>
      </c>
      <c r="DE27" s="621"/>
      <c r="DF27" s="621"/>
      <c r="DG27" s="621"/>
      <c r="DH27" s="621"/>
      <c r="DI27" s="621"/>
      <c r="DJ27" s="621"/>
      <c r="DK27" s="622"/>
      <c r="DL27" s="614">
        <v>2363369</v>
      </c>
      <c r="DM27" s="621"/>
      <c r="DN27" s="621"/>
      <c r="DO27" s="621"/>
      <c r="DP27" s="621"/>
      <c r="DQ27" s="621"/>
      <c r="DR27" s="621"/>
      <c r="DS27" s="621"/>
      <c r="DT27" s="621"/>
      <c r="DU27" s="621"/>
      <c r="DV27" s="622"/>
      <c r="DW27" s="611">
        <v>11.2</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105882</v>
      </c>
      <c r="S28" s="609"/>
      <c r="T28" s="609"/>
      <c r="U28" s="609"/>
      <c r="V28" s="609"/>
      <c r="W28" s="609"/>
      <c r="X28" s="609"/>
      <c r="Y28" s="610"/>
      <c r="Z28" s="646">
        <v>0.3</v>
      </c>
      <c r="AA28" s="646"/>
      <c r="AB28" s="646"/>
      <c r="AC28" s="646"/>
      <c r="AD28" s="647">
        <v>13416</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3374465</v>
      </c>
      <c r="CS28" s="609"/>
      <c r="CT28" s="609"/>
      <c r="CU28" s="609"/>
      <c r="CV28" s="609"/>
      <c r="CW28" s="609"/>
      <c r="CX28" s="609"/>
      <c r="CY28" s="610"/>
      <c r="CZ28" s="611">
        <v>8.6999999999999993</v>
      </c>
      <c r="DA28" s="623"/>
      <c r="DB28" s="623"/>
      <c r="DC28" s="624"/>
      <c r="DD28" s="614">
        <v>3367114</v>
      </c>
      <c r="DE28" s="609"/>
      <c r="DF28" s="609"/>
      <c r="DG28" s="609"/>
      <c r="DH28" s="609"/>
      <c r="DI28" s="609"/>
      <c r="DJ28" s="609"/>
      <c r="DK28" s="610"/>
      <c r="DL28" s="614">
        <v>3367114</v>
      </c>
      <c r="DM28" s="609"/>
      <c r="DN28" s="609"/>
      <c r="DO28" s="609"/>
      <c r="DP28" s="609"/>
      <c r="DQ28" s="609"/>
      <c r="DR28" s="609"/>
      <c r="DS28" s="609"/>
      <c r="DT28" s="609"/>
      <c r="DU28" s="609"/>
      <c r="DV28" s="610"/>
      <c r="DW28" s="611">
        <v>15.9</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45885</v>
      </c>
      <c r="S29" s="609"/>
      <c r="T29" s="609"/>
      <c r="U29" s="609"/>
      <c r="V29" s="609"/>
      <c r="W29" s="609"/>
      <c r="X29" s="609"/>
      <c r="Y29" s="610"/>
      <c r="Z29" s="646">
        <v>0.1</v>
      </c>
      <c r="AA29" s="646"/>
      <c r="AB29" s="646"/>
      <c r="AC29" s="646"/>
      <c r="AD29" s="647">
        <v>5</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3374376</v>
      </c>
      <c r="CS29" s="621"/>
      <c r="CT29" s="621"/>
      <c r="CU29" s="621"/>
      <c r="CV29" s="621"/>
      <c r="CW29" s="621"/>
      <c r="CX29" s="621"/>
      <c r="CY29" s="622"/>
      <c r="CZ29" s="611">
        <v>8.6999999999999993</v>
      </c>
      <c r="DA29" s="623"/>
      <c r="DB29" s="623"/>
      <c r="DC29" s="624"/>
      <c r="DD29" s="614">
        <v>3367025</v>
      </c>
      <c r="DE29" s="621"/>
      <c r="DF29" s="621"/>
      <c r="DG29" s="621"/>
      <c r="DH29" s="621"/>
      <c r="DI29" s="621"/>
      <c r="DJ29" s="621"/>
      <c r="DK29" s="622"/>
      <c r="DL29" s="614">
        <v>3367025</v>
      </c>
      <c r="DM29" s="621"/>
      <c r="DN29" s="621"/>
      <c r="DO29" s="621"/>
      <c r="DP29" s="621"/>
      <c r="DQ29" s="621"/>
      <c r="DR29" s="621"/>
      <c r="DS29" s="621"/>
      <c r="DT29" s="621"/>
      <c r="DU29" s="621"/>
      <c r="DV29" s="622"/>
      <c r="DW29" s="611">
        <v>15.9</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5960327</v>
      </c>
      <c r="S30" s="609"/>
      <c r="T30" s="609"/>
      <c r="U30" s="609"/>
      <c r="V30" s="609"/>
      <c r="W30" s="609"/>
      <c r="X30" s="609"/>
      <c r="Y30" s="610"/>
      <c r="Z30" s="646">
        <v>14.3</v>
      </c>
      <c r="AA30" s="646"/>
      <c r="AB30" s="646"/>
      <c r="AC30" s="646"/>
      <c r="AD30" s="647" t="s">
        <v>122</v>
      </c>
      <c r="AE30" s="647"/>
      <c r="AF30" s="647"/>
      <c r="AG30" s="647"/>
      <c r="AH30" s="647"/>
      <c r="AI30" s="647"/>
      <c r="AJ30" s="647"/>
      <c r="AK30" s="647"/>
      <c r="AL30" s="611" t="s">
        <v>122</v>
      </c>
      <c r="AM30" s="612"/>
      <c r="AN30" s="612"/>
      <c r="AO30" s="648"/>
      <c r="AP30" s="666" t="s">
        <v>211</v>
      </c>
      <c r="AQ30" s="667"/>
      <c r="AR30" s="667"/>
      <c r="AS30" s="667"/>
      <c r="AT30" s="667"/>
      <c r="AU30" s="667"/>
      <c r="AV30" s="667"/>
      <c r="AW30" s="667"/>
      <c r="AX30" s="667"/>
      <c r="AY30" s="667"/>
      <c r="AZ30" s="667"/>
      <c r="BA30" s="667"/>
      <c r="BB30" s="667"/>
      <c r="BC30" s="667"/>
      <c r="BD30" s="667"/>
      <c r="BE30" s="667"/>
      <c r="BF30" s="668"/>
      <c r="BG30" s="666" t="s">
        <v>294</v>
      </c>
      <c r="BH30" s="680"/>
      <c r="BI30" s="680"/>
      <c r="BJ30" s="680"/>
      <c r="BK30" s="680"/>
      <c r="BL30" s="680"/>
      <c r="BM30" s="680"/>
      <c r="BN30" s="680"/>
      <c r="BO30" s="680"/>
      <c r="BP30" s="680"/>
      <c r="BQ30" s="681"/>
      <c r="BR30" s="666"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3304783</v>
      </c>
      <c r="CS30" s="609"/>
      <c r="CT30" s="609"/>
      <c r="CU30" s="609"/>
      <c r="CV30" s="609"/>
      <c r="CW30" s="609"/>
      <c r="CX30" s="609"/>
      <c r="CY30" s="610"/>
      <c r="CZ30" s="611">
        <v>8.5</v>
      </c>
      <c r="DA30" s="623"/>
      <c r="DB30" s="623"/>
      <c r="DC30" s="624"/>
      <c r="DD30" s="614">
        <v>3297432</v>
      </c>
      <c r="DE30" s="609"/>
      <c r="DF30" s="609"/>
      <c r="DG30" s="609"/>
      <c r="DH30" s="609"/>
      <c r="DI30" s="609"/>
      <c r="DJ30" s="609"/>
      <c r="DK30" s="610"/>
      <c r="DL30" s="614">
        <v>3297432</v>
      </c>
      <c r="DM30" s="609"/>
      <c r="DN30" s="609"/>
      <c r="DO30" s="609"/>
      <c r="DP30" s="609"/>
      <c r="DQ30" s="609"/>
      <c r="DR30" s="609"/>
      <c r="DS30" s="609"/>
      <c r="DT30" s="609"/>
      <c r="DU30" s="609"/>
      <c r="DV30" s="610"/>
      <c r="DW30" s="611">
        <v>15.6</v>
      </c>
      <c r="DX30" s="623"/>
      <c r="DY30" s="623"/>
      <c r="DZ30" s="623"/>
      <c r="EA30" s="623"/>
      <c r="EB30" s="623"/>
      <c r="EC30" s="635"/>
    </row>
    <row r="31" spans="2:133" ht="11.25" customHeight="1" x14ac:dyDescent="0.2">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00"/>
      <c r="AV31" s="200"/>
      <c r="AW31" s="200"/>
      <c r="AX31" s="663" t="s">
        <v>177</v>
      </c>
      <c r="AY31" s="664"/>
      <c r="AZ31" s="664"/>
      <c r="BA31" s="664"/>
      <c r="BB31" s="664"/>
      <c r="BC31" s="664"/>
      <c r="BD31" s="664"/>
      <c r="BE31" s="664"/>
      <c r="BF31" s="665"/>
      <c r="BG31" s="670">
        <v>99.5</v>
      </c>
      <c r="BH31" s="671"/>
      <c r="BI31" s="671"/>
      <c r="BJ31" s="671"/>
      <c r="BK31" s="671"/>
      <c r="BL31" s="671"/>
      <c r="BM31" s="672">
        <v>98.4</v>
      </c>
      <c r="BN31" s="671"/>
      <c r="BO31" s="671"/>
      <c r="BP31" s="671"/>
      <c r="BQ31" s="673"/>
      <c r="BR31" s="670">
        <v>99.4</v>
      </c>
      <c r="BS31" s="671"/>
      <c r="BT31" s="671"/>
      <c r="BU31" s="671"/>
      <c r="BV31" s="671"/>
      <c r="BW31" s="671"/>
      <c r="BX31" s="672">
        <v>98.5</v>
      </c>
      <c r="BY31" s="671"/>
      <c r="BZ31" s="671"/>
      <c r="CA31" s="671"/>
      <c r="CB31" s="673"/>
      <c r="CD31" s="629"/>
      <c r="CE31" s="630"/>
      <c r="CF31" s="605" t="s">
        <v>300</v>
      </c>
      <c r="CG31" s="606"/>
      <c r="CH31" s="606"/>
      <c r="CI31" s="606"/>
      <c r="CJ31" s="606"/>
      <c r="CK31" s="606"/>
      <c r="CL31" s="606"/>
      <c r="CM31" s="606"/>
      <c r="CN31" s="606"/>
      <c r="CO31" s="606"/>
      <c r="CP31" s="606"/>
      <c r="CQ31" s="607"/>
      <c r="CR31" s="608">
        <v>69593</v>
      </c>
      <c r="CS31" s="621"/>
      <c r="CT31" s="621"/>
      <c r="CU31" s="621"/>
      <c r="CV31" s="621"/>
      <c r="CW31" s="621"/>
      <c r="CX31" s="621"/>
      <c r="CY31" s="622"/>
      <c r="CZ31" s="611">
        <v>0.2</v>
      </c>
      <c r="DA31" s="623"/>
      <c r="DB31" s="623"/>
      <c r="DC31" s="624"/>
      <c r="DD31" s="614">
        <v>69593</v>
      </c>
      <c r="DE31" s="621"/>
      <c r="DF31" s="621"/>
      <c r="DG31" s="621"/>
      <c r="DH31" s="621"/>
      <c r="DI31" s="621"/>
      <c r="DJ31" s="621"/>
      <c r="DK31" s="622"/>
      <c r="DL31" s="614">
        <v>69593</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2458587</v>
      </c>
      <c r="S32" s="609"/>
      <c r="T32" s="609"/>
      <c r="U32" s="609"/>
      <c r="V32" s="609"/>
      <c r="W32" s="609"/>
      <c r="X32" s="609"/>
      <c r="Y32" s="610"/>
      <c r="Z32" s="646">
        <v>5.9</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99.5</v>
      </c>
      <c r="BH32" s="621"/>
      <c r="BI32" s="621"/>
      <c r="BJ32" s="621"/>
      <c r="BK32" s="621"/>
      <c r="BL32" s="621"/>
      <c r="BM32" s="612">
        <v>98.9</v>
      </c>
      <c r="BN32" s="621"/>
      <c r="BO32" s="621"/>
      <c r="BP32" s="621"/>
      <c r="BQ32" s="644"/>
      <c r="BR32" s="679">
        <v>99.5</v>
      </c>
      <c r="BS32" s="621"/>
      <c r="BT32" s="621"/>
      <c r="BU32" s="621"/>
      <c r="BV32" s="621"/>
      <c r="BW32" s="621"/>
      <c r="BX32" s="612">
        <v>99</v>
      </c>
      <c r="BY32" s="621"/>
      <c r="BZ32" s="621"/>
      <c r="CA32" s="621"/>
      <c r="CB32" s="644"/>
      <c r="CD32" s="631"/>
      <c r="CE32" s="632"/>
      <c r="CF32" s="605" t="s">
        <v>304</v>
      </c>
      <c r="CG32" s="606"/>
      <c r="CH32" s="606"/>
      <c r="CI32" s="606"/>
      <c r="CJ32" s="606"/>
      <c r="CK32" s="606"/>
      <c r="CL32" s="606"/>
      <c r="CM32" s="606"/>
      <c r="CN32" s="606"/>
      <c r="CO32" s="606"/>
      <c r="CP32" s="606"/>
      <c r="CQ32" s="607"/>
      <c r="CR32" s="608">
        <v>89</v>
      </c>
      <c r="CS32" s="609"/>
      <c r="CT32" s="609"/>
      <c r="CU32" s="609"/>
      <c r="CV32" s="609"/>
      <c r="CW32" s="609"/>
      <c r="CX32" s="609"/>
      <c r="CY32" s="610"/>
      <c r="CZ32" s="611">
        <v>0</v>
      </c>
      <c r="DA32" s="623"/>
      <c r="DB32" s="623"/>
      <c r="DC32" s="624"/>
      <c r="DD32" s="614">
        <v>89</v>
      </c>
      <c r="DE32" s="609"/>
      <c r="DF32" s="609"/>
      <c r="DG32" s="609"/>
      <c r="DH32" s="609"/>
      <c r="DI32" s="609"/>
      <c r="DJ32" s="609"/>
      <c r="DK32" s="610"/>
      <c r="DL32" s="614">
        <v>89</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122545</v>
      </c>
      <c r="S33" s="609"/>
      <c r="T33" s="609"/>
      <c r="U33" s="609"/>
      <c r="V33" s="609"/>
      <c r="W33" s="609"/>
      <c r="X33" s="609"/>
      <c r="Y33" s="610"/>
      <c r="Z33" s="646">
        <v>0.3</v>
      </c>
      <c r="AA33" s="646"/>
      <c r="AB33" s="646"/>
      <c r="AC33" s="646"/>
      <c r="AD33" s="647">
        <v>7964</v>
      </c>
      <c r="AE33" s="647"/>
      <c r="AF33" s="647"/>
      <c r="AG33" s="647"/>
      <c r="AH33" s="647"/>
      <c r="AI33" s="647"/>
      <c r="AJ33" s="647"/>
      <c r="AK33" s="647"/>
      <c r="AL33" s="611">
        <v>0</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99.3</v>
      </c>
      <c r="BH33" s="593"/>
      <c r="BI33" s="593"/>
      <c r="BJ33" s="593"/>
      <c r="BK33" s="593"/>
      <c r="BL33" s="593"/>
      <c r="BM33" s="639">
        <v>97.8</v>
      </c>
      <c r="BN33" s="593"/>
      <c r="BO33" s="593"/>
      <c r="BP33" s="593"/>
      <c r="BQ33" s="656"/>
      <c r="BR33" s="669">
        <v>99.3</v>
      </c>
      <c r="BS33" s="593"/>
      <c r="BT33" s="593"/>
      <c r="BU33" s="593"/>
      <c r="BV33" s="593"/>
      <c r="BW33" s="593"/>
      <c r="BX33" s="639">
        <v>97.7</v>
      </c>
      <c r="BY33" s="593"/>
      <c r="BZ33" s="593"/>
      <c r="CA33" s="593"/>
      <c r="CB33" s="656"/>
      <c r="CD33" s="605" t="s">
        <v>307</v>
      </c>
      <c r="CE33" s="606"/>
      <c r="CF33" s="606"/>
      <c r="CG33" s="606"/>
      <c r="CH33" s="606"/>
      <c r="CI33" s="606"/>
      <c r="CJ33" s="606"/>
      <c r="CK33" s="606"/>
      <c r="CL33" s="606"/>
      <c r="CM33" s="606"/>
      <c r="CN33" s="606"/>
      <c r="CO33" s="606"/>
      <c r="CP33" s="606"/>
      <c r="CQ33" s="607"/>
      <c r="CR33" s="608">
        <v>16159204</v>
      </c>
      <c r="CS33" s="621"/>
      <c r="CT33" s="621"/>
      <c r="CU33" s="621"/>
      <c r="CV33" s="621"/>
      <c r="CW33" s="621"/>
      <c r="CX33" s="621"/>
      <c r="CY33" s="622"/>
      <c r="CZ33" s="611">
        <v>41.6</v>
      </c>
      <c r="DA33" s="623"/>
      <c r="DB33" s="623"/>
      <c r="DC33" s="624"/>
      <c r="DD33" s="614">
        <v>11177567</v>
      </c>
      <c r="DE33" s="621"/>
      <c r="DF33" s="621"/>
      <c r="DG33" s="621"/>
      <c r="DH33" s="621"/>
      <c r="DI33" s="621"/>
      <c r="DJ33" s="621"/>
      <c r="DK33" s="622"/>
      <c r="DL33" s="614">
        <v>7115690</v>
      </c>
      <c r="DM33" s="621"/>
      <c r="DN33" s="621"/>
      <c r="DO33" s="621"/>
      <c r="DP33" s="621"/>
      <c r="DQ33" s="621"/>
      <c r="DR33" s="621"/>
      <c r="DS33" s="621"/>
      <c r="DT33" s="621"/>
      <c r="DU33" s="621"/>
      <c r="DV33" s="622"/>
      <c r="DW33" s="611">
        <v>33.6</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4271459</v>
      </c>
      <c r="S34" s="609"/>
      <c r="T34" s="609"/>
      <c r="U34" s="609"/>
      <c r="V34" s="609"/>
      <c r="W34" s="609"/>
      <c r="X34" s="609"/>
      <c r="Y34" s="610"/>
      <c r="Z34" s="646">
        <v>10.3</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5853273</v>
      </c>
      <c r="CS34" s="609"/>
      <c r="CT34" s="609"/>
      <c r="CU34" s="609"/>
      <c r="CV34" s="609"/>
      <c r="CW34" s="609"/>
      <c r="CX34" s="609"/>
      <c r="CY34" s="610"/>
      <c r="CZ34" s="611">
        <v>15.1</v>
      </c>
      <c r="DA34" s="623"/>
      <c r="DB34" s="623"/>
      <c r="DC34" s="624"/>
      <c r="DD34" s="614">
        <v>4138113</v>
      </c>
      <c r="DE34" s="609"/>
      <c r="DF34" s="609"/>
      <c r="DG34" s="609"/>
      <c r="DH34" s="609"/>
      <c r="DI34" s="609"/>
      <c r="DJ34" s="609"/>
      <c r="DK34" s="610"/>
      <c r="DL34" s="614">
        <v>3017075</v>
      </c>
      <c r="DM34" s="609"/>
      <c r="DN34" s="609"/>
      <c r="DO34" s="609"/>
      <c r="DP34" s="609"/>
      <c r="DQ34" s="609"/>
      <c r="DR34" s="609"/>
      <c r="DS34" s="609"/>
      <c r="DT34" s="609"/>
      <c r="DU34" s="609"/>
      <c r="DV34" s="610"/>
      <c r="DW34" s="611">
        <v>14.3</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1986623</v>
      </c>
      <c r="S35" s="609"/>
      <c r="T35" s="609"/>
      <c r="U35" s="609"/>
      <c r="V35" s="609"/>
      <c r="W35" s="609"/>
      <c r="X35" s="609"/>
      <c r="Y35" s="610"/>
      <c r="Z35" s="646">
        <v>4.8</v>
      </c>
      <c r="AA35" s="646"/>
      <c r="AB35" s="646"/>
      <c r="AC35" s="646"/>
      <c r="AD35" s="647" t="s">
        <v>122</v>
      </c>
      <c r="AE35" s="647"/>
      <c r="AF35" s="647"/>
      <c r="AG35" s="647"/>
      <c r="AH35" s="647"/>
      <c r="AI35" s="647"/>
      <c r="AJ35" s="647"/>
      <c r="AK35" s="647"/>
      <c r="AL35" s="611" t="s">
        <v>122</v>
      </c>
      <c r="AM35" s="612"/>
      <c r="AN35" s="612"/>
      <c r="AO35" s="648"/>
      <c r="AP35" s="206"/>
      <c r="AQ35" s="666" t="s">
        <v>311</v>
      </c>
      <c r="AR35" s="667"/>
      <c r="AS35" s="667"/>
      <c r="AT35" s="667"/>
      <c r="AU35" s="667"/>
      <c r="AV35" s="667"/>
      <c r="AW35" s="667"/>
      <c r="AX35" s="667"/>
      <c r="AY35" s="667"/>
      <c r="AZ35" s="667"/>
      <c r="BA35" s="667"/>
      <c r="BB35" s="667"/>
      <c r="BC35" s="667"/>
      <c r="BD35" s="667"/>
      <c r="BE35" s="667"/>
      <c r="BF35" s="668"/>
      <c r="BG35" s="666" t="s">
        <v>312</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313</v>
      </c>
      <c r="CE35" s="606"/>
      <c r="CF35" s="606"/>
      <c r="CG35" s="606"/>
      <c r="CH35" s="606"/>
      <c r="CI35" s="606"/>
      <c r="CJ35" s="606"/>
      <c r="CK35" s="606"/>
      <c r="CL35" s="606"/>
      <c r="CM35" s="606"/>
      <c r="CN35" s="606"/>
      <c r="CO35" s="606"/>
      <c r="CP35" s="606"/>
      <c r="CQ35" s="607"/>
      <c r="CR35" s="608">
        <v>248528</v>
      </c>
      <c r="CS35" s="621"/>
      <c r="CT35" s="621"/>
      <c r="CU35" s="621"/>
      <c r="CV35" s="621"/>
      <c r="CW35" s="621"/>
      <c r="CX35" s="621"/>
      <c r="CY35" s="622"/>
      <c r="CZ35" s="611">
        <v>0.6</v>
      </c>
      <c r="DA35" s="623"/>
      <c r="DB35" s="623"/>
      <c r="DC35" s="624"/>
      <c r="DD35" s="614">
        <v>213991</v>
      </c>
      <c r="DE35" s="621"/>
      <c r="DF35" s="621"/>
      <c r="DG35" s="621"/>
      <c r="DH35" s="621"/>
      <c r="DI35" s="621"/>
      <c r="DJ35" s="621"/>
      <c r="DK35" s="622"/>
      <c r="DL35" s="614">
        <v>185680</v>
      </c>
      <c r="DM35" s="621"/>
      <c r="DN35" s="621"/>
      <c r="DO35" s="621"/>
      <c r="DP35" s="621"/>
      <c r="DQ35" s="621"/>
      <c r="DR35" s="621"/>
      <c r="DS35" s="621"/>
      <c r="DT35" s="621"/>
      <c r="DU35" s="621"/>
      <c r="DV35" s="622"/>
      <c r="DW35" s="611">
        <v>0.9</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2019980</v>
      </c>
      <c r="S36" s="609"/>
      <c r="T36" s="609"/>
      <c r="U36" s="609"/>
      <c r="V36" s="609"/>
      <c r="W36" s="609"/>
      <c r="X36" s="609"/>
      <c r="Y36" s="610"/>
      <c r="Z36" s="646">
        <v>4.9000000000000004</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0">
        <v>3800594</v>
      </c>
      <c r="BA36" s="661"/>
      <c r="BB36" s="661"/>
      <c r="BC36" s="661"/>
      <c r="BD36" s="661"/>
      <c r="BE36" s="661"/>
      <c r="BF36" s="662"/>
      <c r="BG36" s="663" t="s">
        <v>316</v>
      </c>
      <c r="BH36" s="664"/>
      <c r="BI36" s="664"/>
      <c r="BJ36" s="664"/>
      <c r="BK36" s="664"/>
      <c r="BL36" s="664"/>
      <c r="BM36" s="664"/>
      <c r="BN36" s="664"/>
      <c r="BO36" s="664"/>
      <c r="BP36" s="664"/>
      <c r="BQ36" s="664"/>
      <c r="BR36" s="664"/>
      <c r="BS36" s="664"/>
      <c r="BT36" s="664"/>
      <c r="BU36" s="665"/>
      <c r="BV36" s="660">
        <v>61765</v>
      </c>
      <c r="BW36" s="661"/>
      <c r="BX36" s="661"/>
      <c r="BY36" s="661"/>
      <c r="BZ36" s="661"/>
      <c r="CA36" s="661"/>
      <c r="CB36" s="662"/>
      <c r="CD36" s="605" t="s">
        <v>317</v>
      </c>
      <c r="CE36" s="606"/>
      <c r="CF36" s="606"/>
      <c r="CG36" s="606"/>
      <c r="CH36" s="606"/>
      <c r="CI36" s="606"/>
      <c r="CJ36" s="606"/>
      <c r="CK36" s="606"/>
      <c r="CL36" s="606"/>
      <c r="CM36" s="606"/>
      <c r="CN36" s="606"/>
      <c r="CO36" s="606"/>
      <c r="CP36" s="606"/>
      <c r="CQ36" s="607"/>
      <c r="CR36" s="608">
        <v>5353042</v>
      </c>
      <c r="CS36" s="609"/>
      <c r="CT36" s="609"/>
      <c r="CU36" s="609"/>
      <c r="CV36" s="609"/>
      <c r="CW36" s="609"/>
      <c r="CX36" s="609"/>
      <c r="CY36" s="610"/>
      <c r="CZ36" s="611">
        <v>13.8</v>
      </c>
      <c r="DA36" s="623"/>
      <c r="DB36" s="623"/>
      <c r="DC36" s="624"/>
      <c r="DD36" s="614">
        <v>4737375</v>
      </c>
      <c r="DE36" s="609"/>
      <c r="DF36" s="609"/>
      <c r="DG36" s="609"/>
      <c r="DH36" s="609"/>
      <c r="DI36" s="609"/>
      <c r="DJ36" s="609"/>
      <c r="DK36" s="610"/>
      <c r="DL36" s="614">
        <v>2016492</v>
      </c>
      <c r="DM36" s="609"/>
      <c r="DN36" s="609"/>
      <c r="DO36" s="609"/>
      <c r="DP36" s="609"/>
      <c r="DQ36" s="609"/>
      <c r="DR36" s="609"/>
      <c r="DS36" s="609"/>
      <c r="DT36" s="609"/>
      <c r="DU36" s="609"/>
      <c r="DV36" s="610"/>
      <c r="DW36" s="611">
        <v>9.5</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572131</v>
      </c>
      <c r="S37" s="609"/>
      <c r="T37" s="609"/>
      <c r="U37" s="609"/>
      <c r="V37" s="609"/>
      <c r="W37" s="609"/>
      <c r="X37" s="609"/>
      <c r="Y37" s="610"/>
      <c r="Z37" s="646">
        <v>1.4</v>
      </c>
      <c r="AA37" s="646"/>
      <c r="AB37" s="646"/>
      <c r="AC37" s="646"/>
      <c r="AD37" s="647">
        <v>11237</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1202331</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37606</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977780</v>
      </c>
      <c r="CS37" s="621"/>
      <c r="CT37" s="621"/>
      <c r="CU37" s="621"/>
      <c r="CV37" s="621"/>
      <c r="CW37" s="621"/>
      <c r="CX37" s="621"/>
      <c r="CY37" s="622"/>
      <c r="CZ37" s="611">
        <v>2.5</v>
      </c>
      <c r="DA37" s="623"/>
      <c r="DB37" s="623"/>
      <c r="DC37" s="624"/>
      <c r="DD37" s="614">
        <v>973270</v>
      </c>
      <c r="DE37" s="621"/>
      <c r="DF37" s="621"/>
      <c r="DG37" s="621"/>
      <c r="DH37" s="621"/>
      <c r="DI37" s="621"/>
      <c r="DJ37" s="621"/>
      <c r="DK37" s="622"/>
      <c r="DL37" s="614">
        <v>932500</v>
      </c>
      <c r="DM37" s="621"/>
      <c r="DN37" s="621"/>
      <c r="DO37" s="621"/>
      <c r="DP37" s="621"/>
      <c r="DQ37" s="621"/>
      <c r="DR37" s="621"/>
      <c r="DS37" s="621"/>
      <c r="DT37" s="621"/>
      <c r="DU37" s="621"/>
      <c r="DV37" s="622"/>
      <c r="DW37" s="611">
        <v>4.4000000000000004</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1985192</v>
      </c>
      <c r="S38" s="609"/>
      <c r="T38" s="609"/>
      <c r="U38" s="609"/>
      <c r="V38" s="609"/>
      <c r="W38" s="609"/>
      <c r="X38" s="609"/>
      <c r="Y38" s="610"/>
      <c r="Z38" s="646">
        <v>4.8</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179778</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8663</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2418485</v>
      </c>
      <c r="CS38" s="609"/>
      <c r="CT38" s="609"/>
      <c r="CU38" s="609"/>
      <c r="CV38" s="609"/>
      <c r="CW38" s="609"/>
      <c r="CX38" s="609"/>
      <c r="CY38" s="610"/>
      <c r="CZ38" s="611">
        <v>6.2</v>
      </c>
      <c r="DA38" s="623"/>
      <c r="DB38" s="623"/>
      <c r="DC38" s="624"/>
      <c r="DD38" s="614">
        <v>1962140</v>
      </c>
      <c r="DE38" s="609"/>
      <c r="DF38" s="609"/>
      <c r="DG38" s="609"/>
      <c r="DH38" s="609"/>
      <c r="DI38" s="609"/>
      <c r="DJ38" s="609"/>
      <c r="DK38" s="610"/>
      <c r="DL38" s="614">
        <v>1896443</v>
      </c>
      <c r="DM38" s="609"/>
      <c r="DN38" s="609"/>
      <c r="DO38" s="609"/>
      <c r="DP38" s="609"/>
      <c r="DQ38" s="609"/>
      <c r="DR38" s="609"/>
      <c r="DS38" s="609"/>
      <c r="DT38" s="609"/>
      <c r="DU38" s="609"/>
      <c r="DV38" s="610"/>
      <c r="DW38" s="611">
        <v>9</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13318</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2203228</v>
      </c>
      <c r="CS39" s="621"/>
      <c r="CT39" s="621"/>
      <c r="CU39" s="621"/>
      <c r="CV39" s="621"/>
      <c r="CW39" s="621"/>
      <c r="CX39" s="621"/>
      <c r="CY39" s="622"/>
      <c r="CZ39" s="611">
        <v>5.7</v>
      </c>
      <c r="DA39" s="623"/>
      <c r="DB39" s="623"/>
      <c r="DC39" s="624"/>
      <c r="DD39" s="614">
        <v>125846</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67692</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103</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82648</v>
      </c>
      <c r="CS40" s="609"/>
      <c r="CT40" s="609"/>
      <c r="CU40" s="609"/>
      <c r="CV40" s="609"/>
      <c r="CW40" s="609"/>
      <c r="CX40" s="609"/>
      <c r="CY40" s="610"/>
      <c r="CZ40" s="611">
        <v>0.2</v>
      </c>
      <c r="DA40" s="623"/>
      <c r="DB40" s="623"/>
      <c r="DC40" s="624"/>
      <c r="DD40" s="614">
        <v>102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41583674</v>
      </c>
      <c r="S41" s="633"/>
      <c r="T41" s="633"/>
      <c r="U41" s="633"/>
      <c r="V41" s="633"/>
      <c r="W41" s="633"/>
      <c r="X41" s="633"/>
      <c r="Y41" s="636"/>
      <c r="Z41" s="637">
        <v>100</v>
      </c>
      <c r="AA41" s="637"/>
      <c r="AB41" s="637"/>
      <c r="AC41" s="637"/>
      <c r="AD41" s="638">
        <v>21090136</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497119</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1921366</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345</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4111553</v>
      </c>
      <c r="CS42" s="621"/>
      <c r="CT42" s="621"/>
      <c r="CU42" s="621"/>
      <c r="CV42" s="621"/>
      <c r="CW42" s="621"/>
      <c r="CX42" s="621"/>
      <c r="CY42" s="622"/>
      <c r="CZ42" s="611">
        <v>10.6</v>
      </c>
      <c r="DA42" s="623"/>
      <c r="DB42" s="623"/>
      <c r="DC42" s="624"/>
      <c r="DD42" s="614">
        <v>886705</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73407</v>
      </c>
      <c r="CS43" s="621"/>
      <c r="CT43" s="621"/>
      <c r="CU43" s="621"/>
      <c r="CV43" s="621"/>
      <c r="CW43" s="621"/>
      <c r="CX43" s="621"/>
      <c r="CY43" s="622"/>
      <c r="CZ43" s="611">
        <v>0.2</v>
      </c>
      <c r="DA43" s="623"/>
      <c r="DB43" s="623"/>
      <c r="DC43" s="624"/>
      <c r="DD43" s="614">
        <v>73407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4107686</v>
      </c>
      <c r="CS44" s="609"/>
      <c r="CT44" s="609"/>
      <c r="CU44" s="609"/>
      <c r="CV44" s="609"/>
      <c r="CW44" s="609"/>
      <c r="CX44" s="609"/>
      <c r="CY44" s="610"/>
      <c r="CZ44" s="611">
        <v>10.6</v>
      </c>
      <c r="DA44" s="612"/>
      <c r="DB44" s="612"/>
      <c r="DC44" s="613"/>
      <c r="DD44" s="614">
        <v>883028</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1538754</v>
      </c>
      <c r="CS45" s="621"/>
      <c r="CT45" s="621"/>
      <c r="CU45" s="621"/>
      <c r="CV45" s="621"/>
      <c r="CW45" s="621"/>
      <c r="CX45" s="621"/>
      <c r="CY45" s="622"/>
      <c r="CZ45" s="611">
        <v>4</v>
      </c>
      <c r="DA45" s="623"/>
      <c r="DB45" s="623"/>
      <c r="DC45" s="624"/>
      <c r="DD45" s="614">
        <v>164777</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2412020</v>
      </c>
      <c r="CS46" s="609"/>
      <c r="CT46" s="609"/>
      <c r="CU46" s="609"/>
      <c r="CV46" s="609"/>
      <c r="CW46" s="609"/>
      <c r="CX46" s="609"/>
      <c r="CY46" s="610"/>
      <c r="CZ46" s="611">
        <v>6.2</v>
      </c>
      <c r="DA46" s="612"/>
      <c r="DB46" s="612"/>
      <c r="DC46" s="613"/>
      <c r="DD46" s="614">
        <v>694093</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3867</v>
      </c>
      <c r="CS47" s="621"/>
      <c r="CT47" s="621"/>
      <c r="CU47" s="621"/>
      <c r="CV47" s="621"/>
      <c r="CW47" s="621"/>
      <c r="CX47" s="621"/>
      <c r="CY47" s="622"/>
      <c r="CZ47" s="611">
        <v>0</v>
      </c>
      <c r="DA47" s="623"/>
      <c r="DB47" s="623"/>
      <c r="DC47" s="624"/>
      <c r="DD47" s="614">
        <v>3677</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38843269</v>
      </c>
      <c r="CS49" s="593"/>
      <c r="CT49" s="593"/>
      <c r="CU49" s="593"/>
      <c r="CV49" s="593"/>
      <c r="CW49" s="593"/>
      <c r="CX49" s="593"/>
      <c r="CY49" s="594"/>
      <c r="CZ49" s="595">
        <v>100</v>
      </c>
      <c r="DA49" s="596"/>
      <c r="DB49" s="596"/>
      <c r="DC49" s="597"/>
      <c r="DD49" s="598">
        <v>25301699</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SRiSJIk6c3kZGgOvNiu7cGkLxJpTdouGNYTigA8NQE1iHpM632WMsYmZb1D2i28tJI9yrURkNGpUpR+BcQc55A==" saltValue="rM4rdqibFW+g+G+7K9od4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41584</v>
      </c>
      <c r="R7" s="1090"/>
      <c r="S7" s="1090"/>
      <c r="T7" s="1090"/>
      <c r="U7" s="1090"/>
      <c r="V7" s="1090">
        <v>38843</v>
      </c>
      <c r="W7" s="1090"/>
      <c r="X7" s="1090"/>
      <c r="Y7" s="1090"/>
      <c r="Z7" s="1090"/>
      <c r="AA7" s="1090">
        <v>2740</v>
      </c>
      <c r="AB7" s="1090"/>
      <c r="AC7" s="1090"/>
      <c r="AD7" s="1090"/>
      <c r="AE7" s="1091"/>
      <c r="AF7" s="1092">
        <v>2235</v>
      </c>
      <c r="AG7" s="1093"/>
      <c r="AH7" s="1093"/>
      <c r="AI7" s="1093"/>
      <c r="AJ7" s="1094"/>
      <c r="AK7" s="1095"/>
      <c r="AL7" s="1096"/>
      <c r="AM7" s="1096"/>
      <c r="AN7" s="1096"/>
      <c r="AO7" s="1096"/>
      <c r="AP7" s="1096">
        <v>22529</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571</v>
      </c>
      <c r="BT7" s="1087"/>
      <c r="BU7" s="1087"/>
      <c r="BV7" s="1087"/>
      <c r="BW7" s="1087"/>
      <c r="BX7" s="1087"/>
      <c r="BY7" s="1087"/>
      <c r="BZ7" s="1087"/>
      <c r="CA7" s="1087"/>
      <c r="CB7" s="1087"/>
      <c r="CC7" s="1087"/>
      <c r="CD7" s="1087"/>
      <c r="CE7" s="1087"/>
      <c r="CF7" s="1087"/>
      <c r="CG7" s="1099"/>
      <c r="CH7" s="1083">
        <v>31</v>
      </c>
      <c r="CI7" s="1084"/>
      <c r="CJ7" s="1084"/>
      <c r="CK7" s="1084"/>
      <c r="CL7" s="1085"/>
      <c r="CM7" s="1083">
        <v>452</v>
      </c>
      <c r="CN7" s="1084"/>
      <c r="CO7" s="1084"/>
      <c r="CP7" s="1084"/>
      <c r="CQ7" s="1085"/>
      <c r="CR7" s="1083">
        <v>80</v>
      </c>
      <c r="CS7" s="1084"/>
      <c r="CT7" s="1084"/>
      <c r="CU7" s="1084"/>
      <c r="CV7" s="1085"/>
      <c r="CW7" s="1083" t="s">
        <v>570</v>
      </c>
      <c r="CX7" s="1084"/>
      <c r="CY7" s="1084"/>
      <c r="CZ7" s="1084"/>
      <c r="DA7" s="1085"/>
      <c r="DB7" s="1083" t="s">
        <v>570</v>
      </c>
      <c r="DC7" s="1084"/>
      <c r="DD7" s="1084"/>
      <c r="DE7" s="1084"/>
      <c r="DF7" s="1085"/>
      <c r="DG7" s="1083" t="s">
        <v>570</v>
      </c>
      <c r="DH7" s="1084"/>
      <c r="DI7" s="1084"/>
      <c r="DJ7" s="1084"/>
      <c r="DK7" s="1085"/>
      <c r="DL7" s="1083" t="s">
        <v>570</v>
      </c>
      <c r="DM7" s="1084"/>
      <c r="DN7" s="1084"/>
      <c r="DO7" s="1084"/>
      <c r="DP7" s="1085"/>
      <c r="DQ7" s="1083" t="s">
        <v>570</v>
      </c>
      <c r="DR7" s="1084"/>
      <c r="DS7" s="1084"/>
      <c r="DT7" s="1084"/>
      <c r="DU7" s="1085"/>
      <c r="DV7" s="1086"/>
      <c r="DW7" s="1087"/>
      <c r="DX7" s="1087"/>
      <c r="DY7" s="1087"/>
      <c r="DZ7" s="1088"/>
      <c r="EA7" s="217"/>
    </row>
    <row r="8" spans="1:131" s="218" customFormat="1" ht="26.25" customHeight="1" x14ac:dyDescent="0.2">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572</v>
      </c>
      <c r="BT8" s="980"/>
      <c r="BU8" s="980"/>
      <c r="BV8" s="980"/>
      <c r="BW8" s="980"/>
      <c r="BX8" s="980"/>
      <c r="BY8" s="980"/>
      <c r="BZ8" s="980"/>
      <c r="CA8" s="980"/>
      <c r="CB8" s="980"/>
      <c r="CC8" s="980"/>
      <c r="CD8" s="980"/>
      <c r="CE8" s="980"/>
      <c r="CF8" s="980"/>
      <c r="CG8" s="1001"/>
      <c r="CH8" s="976">
        <v>-3</v>
      </c>
      <c r="CI8" s="977"/>
      <c r="CJ8" s="977"/>
      <c r="CK8" s="977"/>
      <c r="CL8" s="978"/>
      <c r="CM8" s="976">
        <v>67</v>
      </c>
      <c r="CN8" s="977"/>
      <c r="CO8" s="977"/>
      <c r="CP8" s="977"/>
      <c r="CQ8" s="978"/>
      <c r="CR8" s="976">
        <v>30</v>
      </c>
      <c r="CS8" s="977"/>
      <c r="CT8" s="977"/>
      <c r="CU8" s="977"/>
      <c r="CV8" s="978"/>
      <c r="CW8" s="976">
        <v>39</v>
      </c>
      <c r="CX8" s="977"/>
      <c r="CY8" s="977"/>
      <c r="CZ8" s="977"/>
      <c r="DA8" s="978"/>
      <c r="DB8" s="976" t="s">
        <v>570</v>
      </c>
      <c r="DC8" s="977"/>
      <c r="DD8" s="977"/>
      <c r="DE8" s="977"/>
      <c r="DF8" s="978"/>
      <c r="DG8" s="976" t="s">
        <v>570</v>
      </c>
      <c r="DH8" s="977"/>
      <c r="DI8" s="977"/>
      <c r="DJ8" s="977"/>
      <c r="DK8" s="978"/>
      <c r="DL8" s="976" t="s">
        <v>570</v>
      </c>
      <c r="DM8" s="977"/>
      <c r="DN8" s="977"/>
      <c r="DO8" s="977"/>
      <c r="DP8" s="978"/>
      <c r="DQ8" s="976" t="s">
        <v>570</v>
      </c>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573</v>
      </c>
      <c r="BT9" s="980"/>
      <c r="BU9" s="980"/>
      <c r="BV9" s="980"/>
      <c r="BW9" s="980"/>
      <c r="BX9" s="980"/>
      <c r="BY9" s="980"/>
      <c r="BZ9" s="980"/>
      <c r="CA9" s="980"/>
      <c r="CB9" s="980"/>
      <c r="CC9" s="980"/>
      <c r="CD9" s="980"/>
      <c r="CE9" s="980"/>
      <c r="CF9" s="980"/>
      <c r="CG9" s="1001"/>
      <c r="CH9" s="976">
        <v>10</v>
      </c>
      <c r="CI9" s="977"/>
      <c r="CJ9" s="977"/>
      <c r="CK9" s="977"/>
      <c r="CL9" s="978"/>
      <c r="CM9" s="976">
        <v>51</v>
      </c>
      <c r="CN9" s="977"/>
      <c r="CO9" s="977"/>
      <c r="CP9" s="977"/>
      <c r="CQ9" s="978"/>
      <c r="CR9" s="976">
        <v>30</v>
      </c>
      <c r="CS9" s="977"/>
      <c r="CT9" s="977"/>
      <c r="CU9" s="977"/>
      <c r="CV9" s="978"/>
      <c r="CW9" s="976">
        <v>103</v>
      </c>
      <c r="CX9" s="977"/>
      <c r="CY9" s="977"/>
      <c r="CZ9" s="977"/>
      <c r="DA9" s="978"/>
      <c r="DB9" s="976" t="s">
        <v>570</v>
      </c>
      <c r="DC9" s="977"/>
      <c r="DD9" s="977"/>
      <c r="DE9" s="977"/>
      <c r="DF9" s="978"/>
      <c r="DG9" s="976" t="s">
        <v>570</v>
      </c>
      <c r="DH9" s="977"/>
      <c r="DI9" s="977"/>
      <c r="DJ9" s="977"/>
      <c r="DK9" s="978"/>
      <c r="DL9" s="976" t="s">
        <v>570</v>
      </c>
      <c r="DM9" s="977"/>
      <c r="DN9" s="977"/>
      <c r="DO9" s="977"/>
      <c r="DP9" s="978"/>
      <c r="DQ9" s="976" t="s">
        <v>570</v>
      </c>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376</v>
      </c>
      <c r="B23" s="924" t="s">
        <v>377</v>
      </c>
      <c r="C23" s="925"/>
      <c r="D23" s="925"/>
      <c r="E23" s="925"/>
      <c r="F23" s="925"/>
      <c r="G23" s="925"/>
      <c r="H23" s="925"/>
      <c r="I23" s="925"/>
      <c r="J23" s="925"/>
      <c r="K23" s="925"/>
      <c r="L23" s="925"/>
      <c r="M23" s="925"/>
      <c r="N23" s="925"/>
      <c r="O23" s="925"/>
      <c r="P23" s="935"/>
      <c r="Q23" s="1054">
        <v>41584</v>
      </c>
      <c r="R23" s="1048"/>
      <c r="S23" s="1048"/>
      <c r="T23" s="1048"/>
      <c r="U23" s="1048"/>
      <c r="V23" s="1048">
        <v>38843</v>
      </c>
      <c r="W23" s="1048"/>
      <c r="X23" s="1048"/>
      <c r="Y23" s="1048"/>
      <c r="Z23" s="1048"/>
      <c r="AA23" s="1048">
        <v>2740</v>
      </c>
      <c r="AB23" s="1048"/>
      <c r="AC23" s="1048"/>
      <c r="AD23" s="1048"/>
      <c r="AE23" s="1055"/>
      <c r="AF23" s="1056">
        <v>2235</v>
      </c>
      <c r="AG23" s="1048"/>
      <c r="AH23" s="1048"/>
      <c r="AI23" s="1048"/>
      <c r="AJ23" s="1057"/>
      <c r="AK23" s="1058"/>
      <c r="AL23" s="1059"/>
      <c r="AM23" s="1059"/>
      <c r="AN23" s="1059"/>
      <c r="AO23" s="1059"/>
      <c r="AP23" s="1048">
        <v>22529</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388</v>
      </c>
      <c r="C28" s="1035"/>
      <c r="D28" s="1035"/>
      <c r="E28" s="1035"/>
      <c r="F28" s="1035"/>
      <c r="G28" s="1035"/>
      <c r="H28" s="1035"/>
      <c r="I28" s="1035"/>
      <c r="J28" s="1035"/>
      <c r="K28" s="1035"/>
      <c r="L28" s="1035"/>
      <c r="M28" s="1035"/>
      <c r="N28" s="1035"/>
      <c r="O28" s="1035"/>
      <c r="P28" s="1036"/>
      <c r="Q28" s="1037">
        <v>6837</v>
      </c>
      <c r="R28" s="1038"/>
      <c r="S28" s="1038"/>
      <c r="T28" s="1038"/>
      <c r="U28" s="1038"/>
      <c r="V28" s="1038">
        <v>6775</v>
      </c>
      <c r="W28" s="1038"/>
      <c r="X28" s="1038"/>
      <c r="Y28" s="1038"/>
      <c r="Z28" s="1038"/>
      <c r="AA28" s="1038">
        <v>62</v>
      </c>
      <c r="AB28" s="1038"/>
      <c r="AC28" s="1038"/>
      <c r="AD28" s="1038"/>
      <c r="AE28" s="1039"/>
      <c r="AF28" s="1040">
        <v>62</v>
      </c>
      <c r="AG28" s="1038"/>
      <c r="AH28" s="1038"/>
      <c r="AI28" s="1038"/>
      <c r="AJ28" s="1041"/>
      <c r="AK28" s="1029">
        <v>597</v>
      </c>
      <c r="AL28" s="1030"/>
      <c r="AM28" s="1030"/>
      <c r="AN28" s="1030"/>
      <c r="AO28" s="1030"/>
      <c r="AP28" s="1030" t="s">
        <v>570</v>
      </c>
      <c r="AQ28" s="1030"/>
      <c r="AR28" s="1030"/>
      <c r="AS28" s="1030"/>
      <c r="AT28" s="1030"/>
      <c r="AU28" s="1030" t="s">
        <v>570</v>
      </c>
      <c r="AV28" s="1030"/>
      <c r="AW28" s="1030"/>
      <c r="AX28" s="1030"/>
      <c r="AY28" s="1030"/>
      <c r="AZ28" s="1031" t="s">
        <v>570</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389</v>
      </c>
      <c r="C29" s="1018"/>
      <c r="D29" s="1018"/>
      <c r="E29" s="1018"/>
      <c r="F29" s="1018"/>
      <c r="G29" s="1018"/>
      <c r="H29" s="1018"/>
      <c r="I29" s="1018"/>
      <c r="J29" s="1018"/>
      <c r="K29" s="1018"/>
      <c r="L29" s="1018"/>
      <c r="M29" s="1018"/>
      <c r="N29" s="1018"/>
      <c r="O29" s="1018"/>
      <c r="P29" s="1019"/>
      <c r="Q29" s="1025">
        <v>1874</v>
      </c>
      <c r="R29" s="1026"/>
      <c r="S29" s="1026"/>
      <c r="T29" s="1026"/>
      <c r="U29" s="1026"/>
      <c r="V29" s="1026">
        <v>1872</v>
      </c>
      <c r="W29" s="1026"/>
      <c r="X29" s="1026"/>
      <c r="Y29" s="1026"/>
      <c r="Z29" s="1026"/>
      <c r="AA29" s="1026">
        <v>2</v>
      </c>
      <c r="AB29" s="1026"/>
      <c r="AC29" s="1026"/>
      <c r="AD29" s="1026"/>
      <c r="AE29" s="1027"/>
      <c r="AF29" s="1022">
        <v>2</v>
      </c>
      <c r="AG29" s="1023"/>
      <c r="AH29" s="1023"/>
      <c r="AI29" s="1023"/>
      <c r="AJ29" s="1024"/>
      <c r="AK29" s="967">
        <v>964</v>
      </c>
      <c r="AL29" s="958"/>
      <c r="AM29" s="958"/>
      <c r="AN29" s="958"/>
      <c r="AO29" s="958"/>
      <c r="AP29" s="958" t="s">
        <v>570</v>
      </c>
      <c r="AQ29" s="958"/>
      <c r="AR29" s="958"/>
      <c r="AS29" s="958"/>
      <c r="AT29" s="958"/>
      <c r="AU29" s="958" t="s">
        <v>570</v>
      </c>
      <c r="AV29" s="958"/>
      <c r="AW29" s="958"/>
      <c r="AX29" s="958"/>
      <c r="AY29" s="958"/>
      <c r="AZ29" s="1028" t="s">
        <v>570</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390</v>
      </c>
      <c r="C30" s="1018"/>
      <c r="D30" s="1018"/>
      <c r="E30" s="1018"/>
      <c r="F30" s="1018"/>
      <c r="G30" s="1018"/>
      <c r="H30" s="1018"/>
      <c r="I30" s="1018"/>
      <c r="J30" s="1018"/>
      <c r="K30" s="1018"/>
      <c r="L30" s="1018"/>
      <c r="M30" s="1018"/>
      <c r="N30" s="1018"/>
      <c r="O30" s="1018"/>
      <c r="P30" s="1019"/>
      <c r="Q30" s="1025">
        <v>6503</v>
      </c>
      <c r="R30" s="1026"/>
      <c r="S30" s="1026"/>
      <c r="T30" s="1026"/>
      <c r="U30" s="1026"/>
      <c r="V30" s="1026">
        <v>6381</v>
      </c>
      <c r="W30" s="1026"/>
      <c r="X30" s="1026"/>
      <c r="Y30" s="1026"/>
      <c r="Z30" s="1026"/>
      <c r="AA30" s="1026">
        <v>122</v>
      </c>
      <c r="AB30" s="1026"/>
      <c r="AC30" s="1026"/>
      <c r="AD30" s="1026"/>
      <c r="AE30" s="1027"/>
      <c r="AF30" s="1022">
        <v>122</v>
      </c>
      <c r="AG30" s="1023"/>
      <c r="AH30" s="1023"/>
      <c r="AI30" s="1023"/>
      <c r="AJ30" s="1024"/>
      <c r="AK30" s="967">
        <v>1001</v>
      </c>
      <c r="AL30" s="958"/>
      <c r="AM30" s="958"/>
      <c r="AN30" s="958"/>
      <c r="AO30" s="958"/>
      <c r="AP30" s="958" t="s">
        <v>570</v>
      </c>
      <c r="AQ30" s="958"/>
      <c r="AR30" s="958"/>
      <c r="AS30" s="958"/>
      <c r="AT30" s="958"/>
      <c r="AU30" s="958" t="s">
        <v>570</v>
      </c>
      <c r="AV30" s="958"/>
      <c r="AW30" s="958"/>
      <c r="AX30" s="958"/>
      <c r="AY30" s="958"/>
      <c r="AZ30" s="1028" t="s">
        <v>570</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391</v>
      </c>
      <c r="C31" s="1018"/>
      <c r="D31" s="1018"/>
      <c r="E31" s="1018"/>
      <c r="F31" s="1018"/>
      <c r="G31" s="1018"/>
      <c r="H31" s="1018"/>
      <c r="I31" s="1018"/>
      <c r="J31" s="1018"/>
      <c r="K31" s="1018"/>
      <c r="L31" s="1018"/>
      <c r="M31" s="1018"/>
      <c r="N31" s="1018"/>
      <c r="O31" s="1018"/>
      <c r="P31" s="1019"/>
      <c r="Q31" s="1025">
        <v>12</v>
      </c>
      <c r="R31" s="1026"/>
      <c r="S31" s="1026"/>
      <c r="T31" s="1026"/>
      <c r="U31" s="1026"/>
      <c r="V31" s="1026">
        <v>11</v>
      </c>
      <c r="W31" s="1026"/>
      <c r="X31" s="1026"/>
      <c r="Y31" s="1026"/>
      <c r="Z31" s="1026"/>
      <c r="AA31" s="1026">
        <v>2</v>
      </c>
      <c r="AB31" s="1026"/>
      <c r="AC31" s="1026"/>
      <c r="AD31" s="1026"/>
      <c r="AE31" s="1027"/>
      <c r="AF31" s="1022">
        <v>2</v>
      </c>
      <c r="AG31" s="1023"/>
      <c r="AH31" s="1023"/>
      <c r="AI31" s="1023"/>
      <c r="AJ31" s="1024"/>
      <c r="AK31" s="967">
        <v>3</v>
      </c>
      <c r="AL31" s="958"/>
      <c r="AM31" s="958"/>
      <c r="AN31" s="958"/>
      <c r="AO31" s="958"/>
      <c r="AP31" s="958" t="s">
        <v>570</v>
      </c>
      <c r="AQ31" s="958"/>
      <c r="AR31" s="958"/>
      <c r="AS31" s="958"/>
      <c r="AT31" s="958"/>
      <c r="AU31" s="958" t="s">
        <v>570</v>
      </c>
      <c r="AV31" s="958"/>
      <c r="AW31" s="958"/>
      <c r="AX31" s="958"/>
      <c r="AY31" s="958"/>
      <c r="AZ31" s="1028" t="s">
        <v>570</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392</v>
      </c>
      <c r="C32" s="1018"/>
      <c r="D32" s="1018"/>
      <c r="E32" s="1018"/>
      <c r="F32" s="1018"/>
      <c r="G32" s="1018"/>
      <c r="H32" s="1018"/>
      <c r="I32" s="1018"/>
      <c r="J32" s="1018"/>
      <c r="K32" s="1018"/>
      <c r="L32" s="1018"/>
      <c r="M32" s="1018"/>
      <c r="N32" s="1018"/>
      <c r="O32" s="1018"/>
      <c r="P32" s="1019"/>
      <c r="Q32" s="1025">
        <v>2304</v>
      </c>
      <c r="R32" s="1026"/>
      <c r="S32" s="1026"/>
      <c r="T32" s="1026"/>
      <c r="U32" s="1026"/>
      <c r="V32" s="1026">
        <v>477</v>
      </c>
      <c r="W32" s="1026"/>
      <c r="X32" s="1026"/>
      <c r="Y32" s="1026"/>
      <c r="Z32" s="1026"/>
      <c r="AA32" s="1026">
        <v>1827</v>
      </c>
      <c r="AB32" s="1026"/>
      <c r="AC32" s="1026"/>
      <c r="AD32" s="1026"/>
      <c r="AE32" s="1027"/>
      <c r="AF32" s="1022">
        <v>1826</v>
      </c>
      <c r="AG32" s="1023"/>
      <c r="AH32" s="1023"/>
      <c r="AI32" s="1023"/>
      <c r="AJ32" s="1024"/>
      <c r="AK32" s="967">
        <v>178</v>
      </c>
      <c r="AL32" s="958"/>
      <c r="AM32" s="958"/>
      <c r="AN32" s="958"/>
      <c r="AO32" s="958"/>
      <c r="AP32" s="958">
        <v>5230</v>
      </c>
      <c r="AQ32" s="958"/>
      <c r="AR32" s="958"/>
      <c r="AS32" s="958"/>
      <c r="AT32" s="958"/>
      <c r="AU32" s="958">
        <v>556</v>
      </c>
      <c r="AV32" s="958"/>
      <c r="AW32" s="958"/>
      <c r="AX32" s="958"/>
      <c r="AY32" s="958"/>
      <c r="AZ32" s="1028" t="s">
        <v>570</v>
      </c>
      <c r="BA32" s="1028"/>
      <c r="BB32" s="1028"/>
      <c r="BC32" s="1028"/>
      <c r="BD32" s="1028"/>
      <c r="BE32" s="959" t="s">
        <v>393</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t="s">
        <v>394</v>
      </c>
      <c r="C33" s="1018"/>
      <c r="D33" s="1018"/>
      <c r="E33" s="1018"/>
      <c r="F33" s="1018"/>
      <c r="G33" s="1018"/>
      <c r="H33" s="1018"/>
      <c r="I33" s="1018"/>
      <c r="J33" s="1018"/>
      <c r="K33" s="1018"/>
      <c r="L33" s="1018"/>
      <c r="M33" s="1018"/>
      <c r="N33" s="1018"/>
      <c r="O33" s="1018"/>
      <c r="P33" s="1019"/>
      <c r="Q33" s="1025">
        <v>951</v>
      </c>
      <c r="R33" s="1026"/>
      <c r="S33" s="1026"/>
      <c r="T33" s="1026"/>
      <c r="U33" s="1026"/>
      <c r="V33" s="1026">
        <v>342</v>
      </c>
      <c r="W33" s="1026"/>
      <c r="X33" s="1026"/>
      <c r="Y33" s="1026"/>
      <c r="Z33" s="1026"/>
      <c r="AA33" s="1026">
        <v>609</v>
      </c>
      <c r="AB33" s="1026"/>
      <c r="AC33" s="1026"/>
      <c r="AD33" s="1026"/>
      <c r="AE33" s="1027"/>
      <c r="AF33" s="1022">
        <v>597</v>
      </c>
      <c r="AG33" s="1023"/>
      <c r="AH33" s="1023"/>
      <c r="AI33" s="1023"/>
      <c r="AJ33" s="1024"/>
      <c r="AK33" s="967">
        <v>1172</v>
      </c>
      <c r="AL33" s="958"/>
      <c r="AM33" s="958"/>
      <c r="AN33" s="958"/>
      <c r="AO33" s="958"/>
      <c r="AP33" s="958">
        <v>12945</v>
      </c>
      <c r="AQ33" s="958"/>
      <c r="AR33" s="958"/>
      <c r="AS33" s="958"/>
      <c r="AT33" s="958"/>
      <c r="AU33" s="958">
        <v>6754</v>
      </c>
      <c r="AV33" s="958"/>
      <c r="AW33" s="958"/>
      <c r="AX33" s="958"/>
      <c r="AY33" s="958"/>
      <c r="AZ33" s="1028" t="s">
        <v>570</v>
      </c>
      <c r="BA33" s="1028"/>
      <c r="BB33" s="1028"/>
      <c r="BC33" s="1028"/>
      <c r="BD33" s="1028"/>
      <c r="BE33" s="959" t="s">
        <v>393</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t="s">
        <v>395</v>
      </c>
      <c r="C34" s="1018"/>
      <c r="D34" s="1018"/>
      <c r="E34" s="1018"/>
      <c r="F34" s="1018"/>
      <c r="G34" s="1018"/>
      <c r="H34" s="1018"/>
      <c r="I34" s="1018"/>
      <c r="J34" s="1018"/>
      <c r="K34" s="1018"/>
      <c r="L34" s="1018"/>
      <c r="M34" s="1018"/>
      <c r="N34" s="1018"/>
      <c r="O34" s="1018"/>
      <c r="P34" s="1019"/>
      <c r="Q34" s="1025">
        <v>3</v>
      </c>
      <c r="R34" s="1026"/>
      <c r="S34" s="1026"/>
      <c r="T34" s="1026"/>
      <c r="U34" s="1026"/>
      <c r="V34" s="1026">
        <v>3</v>
      </c>
      <c r="W34" s="1026"/>
      <c r="X34" s="1026"/>
      <c r="Y34" s="1026"/>
      <c r="Z34" s="1026"/>
      <c r="AA34" s="1026" t="s">
        <v>570</v>
      </c>
      <c r="AB34" s="1026"/>
      <c r="AC34" s="1026"/>
      <c r="AD34" s="1026"/>
      <c r="AE34" s="1027"/>
      <c r="AF34" s="1022" t="s">
        <v>122</v>
      </c>
      <c r="AG34" s="1023"/>
      <c r="AH34" s="1023"/>
      <c r="AI34" s="1023"/>
      <c r="AJ34" s="1024"/>
      <c r="AK34" s="967">
        <v>358</v>
      </c>
      <c r="AL34" s="958"/>
      <c r="AM34" s="958"/>
      <c r="AN34" s="958"/>
      <c r="AO34" s="958"/>
      <c r="AP34" s="958" t="s">
        <v>570</v>
      </c>
      <c r="AQ34" s="958"/>
      <c r="AR34" s="958"/>
      <c r="AS34" s="958"/>
      <c r="AT34" s="958"/>
      <c r="AU34" s="958" t="s">
        <v>570</v>
      </c>
      <c r="AV34" s="958"/>
      <c r="AW34" s="958"/>
      <c r="AX34" s="958"/>
      <c r="AY34" s="958"/>
      <c r="AZ34" s="1028" t="s">
        <v>570</v>
      </c>
      <c r="BA34" s="1028"/>
      <c r="BB34" s="1028"/>
      <c r="BC34" s="1028"/>
      <c r="BD34" s="1028"/>
      <c r="BE34" s="959" t="s">
        <v>396</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t="s">
        <v>397</v>
      </c>
      <c r="C35" s="1018"/>
      <c r="D35" s="1018"/>
      <c r="E35" s="1018"/>
      <c r="F35" s="1018"/>
      <c r="G35" s="1018"/>
      <c r="H35" s="1018"/>
      <c r="I35" s="1018"/>
      <c r="J35" s="1018"/>
      <c r="K35" s="1018"/>
      <c r="L35" s="1018"/>
      <c r="M35" s="1018"/>
      <c r="N35" s="1018"/>
      <c r="O35" s="1018"/>
      <c r="P35" s="1019"/>
      <c r="Q35" s="1025">
        <v>94</v>
      </c>
      <c r="R35" s="1026"/>
      <c r="S35" s="1026"/>
      <c r="T35" s="1026"/>
      <c r="U35" s="1026"/>
      <c r="V35" s="1026">
        <v>87</v>
      </c>
      <c r="W35" s="1026"/>
      <c r="X35" s="1026"/>
      <c r="Y35" s="1026"/>
      <c r="Z35" s="1026"/>
      <c r="AA35" s="1026">
        <v>8</v>
      </c>
      <c r="AB35" s="1026"/>
      <c r="AC35" s="1026"/>
      <c r="AD35" s="1026"/>
      <c r="AE35" s="1027"/>
      <c r="AF35" s="1022">
        <v>8</v>
      </c>
      <c r="AG35" s="1023"/>
      <c r="AH35" s="1023"/>
      <c r="AI35" s="1023"/>
      <c r="AJ35" s="1024"/>
      <c r="AK35" s="967" t="s">
        <v>570</v>
      </c>
      <c r="AL35" s="958"/>
      <c r="AM35" s="958"/>
      <c r="AN35" s="958"/>
      <c r="AO35" s="958"/>
      <c r="AP35" s="958" t="s">
        <v>570</v>
      </c>
      <c r="AQ35" s="958"/>
      <c r="AR35" s="958"/>
      <c r="AS35" s="958"/>
      <c r="AT35" s="958"/>
      <c r="AU35" s="958" t="s">
        <v>570</v>
      </c>
      <c r="AV35" s="958"/>
      <c r="AW35" s="958"/>
      <c r="AX35" s="958"/>
      <c r="AY35" s="958"/>
      <c r="AZ35" s="1028" t="s">
        <v>570</v>
      </c>
      <c r="BA35" s="1028"/>
      <c r="BB35" s="1028"/>
      <c r="BC35" s="1028"/>
      <c r="BD35" s="1028"/>
      <c r="BE35" s="959" t="s">
        <v>396</v>
      </c>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t="s">
        <v>398</v>
      </c>
      <c r="C36" s="1018"/>
      <c r="D36" s="1018"/>
      <c r="E36" s="1018"/>
      <c r="F36" s="1018"/>
      <c r="G36" s="1018"/>
      <c r="H36" s="1018"/>
      <c r="I36" s="1018"/>
      <c r="J36" s="1018"/>
      <c r="K36" s="1018"/>
      <c r="L36" s="1018"/>
      <c r="M36" s="1018"/>
      <c r="N36" s="1018"/>
      <c r="O36" s="1018"/>
      <c r="P36" s="1019"/>
      <c r="Q36" s="1025">
        <v>1470</v>
      </c>
      <c r="R36" s="1026"/>
      <c r="S36" s="1026"/>
      <c r="T36" s="1026"/>
      <c r="U36" s="1026"/>
      <c r="V36" s="1026">
        <v>1214</v>
      </c>
      <c r="W36" s="1026"/>
      <c r="X36" s="1026"/>
      <c r="Y36" s="1026"/>
      <c r="Z36" s="1026"/>
      <c r="AA36" s="1026">
        <v>257</v>
      </c>
      <c r="AB36" s="1026"/>
      <c r="AC36" s="1026"/>
      <c r="AD36" s="1026"/>
      <c r="AE36" s="1027"/>
      <c r="AF36" s="1022" t="s">
        <v>122</v>
      </c>
      <c r="AG36" s="1023"/>
      <c r="AH36" s="1023"/>
      <c r="AI36" s="1023"/>
      <c r="AJ36" s="1024"/>
      <c r="AK36" s="967">
        <v>40</v>
      </c>
      <c r="AL36" s="958"/>
      <c r="AM36" s="958"/>
      <c r="AN36" s="958"/>
      <c r="AO36" s="958"/>
      <c r="AP36" s="958">
        <v>984</v>
      </c>
      <c r="AQ36" s="958"/>
      <c r="AR36" s="958"/>
      <c r="AS36" s="958"/>
      <c r="AT36" s="958"/>
      <c r="AU36" s="958" t="s">
        <v>570</v>
      </c>
      <c r="AV36" s="958"/>
      <c r="AW36" s="958"/>
      <c r="AX36" s="958"/>
      <c r="AY36" s="958"/>
      <c r="AZ36" s="1028" t="s">
        <v>570</v>
      </c>
      <c r="BA36" s="1028"/>
      <c r="BB36" s="1028"/>
      <c r="BC36" s="1028"/>
      <c r="BD36" s="1028"/>
      <c r="BE36" s="959" t="s">
        <v>396</v>
      </c>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399</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376</v>
      </c>
      <c r="B63" s="924" t="s">
        <v>400</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2619</v>
      </c>
      <c r="AG63" s="946"/>
      <c r="AH63" s="946"/>
      <c r="AI63" s="946"/>
      <c r="AJ63" s="1009"/>
      <c r="AK63" s="1010"/>
      <c r="AL63" s="950"/>
      <c r="AM63" s="950"/>
      <c r="AN63" s="950"/>
      <c r="AO63" s="950"/>
      <c r="AP63" s="946">
        <v>19159</v>
      </c>
      <c r="AQ63" s="946"/>
      <c r="AR63" s="946"/>
      <c r="AS63" s="946"/>
      <c r="AT63" s="946"/>
      <c r="AU63" s="946">
        <v>7310</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401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402</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403</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551</v>
      </c>
      <c r="C68" s="973"/>
      <c r="D68" s="973"/>
      <c r="E68" s="973"/>
      <c r="F68" s="973"/>
      <c r="G68" s="973"/>
      <c r="H68" s="973"/>
      <c r="I68" s="973"/>
      <c r="J68" s="973"/>
      <c r="K68" s="973"/>
      <c r="L68" s="973"/>
      <c r="M68" s="973"/>
      <c r="N68" s="973"/>
      <c r="O68" s="973"/>
      <c r="P68" s="974"/>
      <c r="Q68" s="975">
        <v>35</v>
      </c>
      <c r="R68" s="969"/>
      <c r="S68" s="969"/>
      <c r="T68" s="969"/>
      <c r="U68" s="969"/>
      <c r="V68" s="969">
        <v>33</v>
      </c>
      <c r="W68" s="969"/>
      <c r="X68" s="969"/>
      <c r="Y68" s="969"/>
      <c r="Z68" s="969"/>
      <c r="AA68" s="969">
        <v>2</v>
      </c>
      <c r="AB68" s="969"/>
      <c r="AC68" s="969"/>
      <c r="AD68" s="969"/>
      <c r="AE68" s="969"/>
      <c r="AF68" s="969">
        <v>2</v>
      </c>
      <c r="AG68" s="969"/>
      <c r="AH68" s="969"/>
      <c r="AI68" s="969"/>
      <c r="AJ68" s="969"/>
      <c r="AK68" s="969" t="s">
        <v>569</v>
      </c>
      <c r="AL68" s="969"/>
      <c r="AM68" s="969"/>
      <c r="AN68" s="969"/>
      <c r="AO68" s="969"/>
      <c r="AP68" s="969" t="s">
        <v>569</v>
      </c>
      <c r="AQ68" s="969"/>
      <c r="AR68" s="969"/>
      <c r="AS68" s="969"/>
      <c r="AT68" s="969"/>
      <c r="AU68" s="969" t="s">
        <v>569</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552</v>
      </c>
      <c r="C69" s="962"/>
      <c r="D69" s="962"/>
      <c r="E69" s="962"/>
      <c r="F69" s="962"/>
      <c r="G69" s="962"/>
      <c r="H69" s="962"/>
      <c r="I69" s="962"/>
      <c r="J69" s="962"/>
      <c r="K69" s="962"/>
      <c r="L69" s="962"/>
      <c r="M69" s="962"/>
      <c r="N69" s="962"/>
      <c r="O69" s="962"/>
      <c r="P69" s="963"/>
      <c r="Q69" s="964">
        <v>386</v>
      </c>
      <c r="R69" s="958"/>
      <c r="S69" s="958"/>
      <c r="T69" s="958"/>
      <c r="U69" s="958"/>
      <c r="V69" s="958">
        <v>364</v>
      </c>
      <c r="W69" s="958"/>
      <c r="X69" s="958"/>
      <c r="Y69" s="958"/>
      <c r="Z69" s="958"/>
      <c r="AA69" s="958">
        <v>22</v>
      </c>
      <c r="AB69" s="958"/>
      <c r="AC69" s="958"/>
      <c r="AD69" s="958"/>
      <c r="AE69" s="958"/>
      <c r="AF69" s="958">
        <v>22</v>
      </c>
      <c r="AG69" s="958"/>
      <c r="AH69" s="958"/>
      <c r="AI69" s="958"/>
      <c r="AJ69" s="958"/>
      <c r="AK69" s="958" t="s">
        <v>569</v>
      </c>
      <c r="AL69" s="958"/>
      <c r="AM69" s="958"/>
      <c r="AN69" s="958"/>
      <c r="AO69" s="958"/>
      <c r="AP69" s="958" t="s">
        <v>569</v>
      </c>
      <c r="AQ69" s="958"/>
      <c r="AR69" s="958"/>
      <c r="AS69" s="958"/>
      <c r="AT69" s="958"/>
      <c r="AU69" s="958" t="s">
        <v>569</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553</v>
      </c>
      <c r="C70" s="962"/>
      <c r="D70" s="962"/>
      <c r="E70" s="962"/>
      <c r="F70" s="962"/>
      <c r="G70" s="962"/>
      <c r="H70" s="962"/>
      <c r="I70" s="962"/>
      <c r="J70" s="962"/>
      <c r="K70" s="962"/>
      <c r="L70" s="962"/>
      <c r="M70" s="962"/>
      <c r="N70" s="962"/>
      <c r="O70" s="962"/>
      <c r="P70" s="963"/>
      <c r="Q70" s="964">
        <v>244</v>
      </c>
      <c r="R70" s="958"/>
      <c r="S70" s="958"/>
      <c r="T70" s="958"/>
      <c r="U70" s="958"/>
      <c r="V70" s="958">
        <v>212</v>
      </c>
      <c r="W70" s="958"/>
      <c r="X70" s="958"/>
      <c r="Y70" s="958"/>
      <c r="Z70" s="958"/>
      <c r="AA70" s="958">
        <v>32</v>
      </c>
      <c r="AB70" s="958"/>
      <c r="AC70" s="958"/>
      <c r="AD70" s="958"/>
      <c r="AE70" s="958"/>
      <c r="AF70" s="958">
        <v>32</v>
      </c>
      <c r="AG70" s="958"/>
      <c r="AH70" s="958"/>
      <c r="AI70" s="958"/>
      <c r="AJ70" s="958"/>
      <c r="AK70" s="958">
        <v>39</v>
      </c>
      <c r="AL70" s="958"/>
      <c r="AM70" s="958"/>
      <c r="AN70" s="958"/>
      <c r="AO70" s="958"/>
      <c r="AP70" s="958" t="s">
        <v>569</v>
      </c>
      <c r="AQ70" s="958"/>
      <c r="AR70" s="958"/>
      <c r="AS70" s="958"/>
      <c r="AT70" s="958"/>
      <c r="AU70" s="958" t="s">
        <v>569</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554</v>
      </c>
      <c r="C71" s="962"/>
      <c r="D71" s="962"/>
      <c r="E71" s="962"/>
      <c r="F71" s="962"/>
      <c r="G71" s="962"/>
      <c r="H71" s="962"/>
      <c r="I71" s="962"/>
      <c r="J71" s="962"/>
      <c r="K71" s="962"/>
      <c r="L71" s="962"/>
      <c r="M71" s="962"/>
      <c r="N71" s="962"/>
      <c r="O71" s="962"/>
      <c r="P71" s="963"/>
      <c r="Q71" s="964">
        <v>67</v>
      </c>
      <c r="R71" s="958"/>
      <c r="S71" s="958"/>
      <c r="T71" s="958"/>
      <c r="U71" s="958"/>
      <c r="V71" s="958">
        <v>63</v>
      </c>
      <c r="W71" s="958"/>
      <c r="X71" s="958"/>
      <c r="Y71" s="958"/>
      <c r="Z71" s="958"/>
      <c r="AA71" s="958">
        <v>4</v>
      </c>
      <c r="AB71" s="958"/>
      <c r="AC71" s="958"/>
      <c r="AD71" s="958"/>
      <c r="AE71" s="958"/>
      <c r="AF71" s="958">
        <v>4</v>
      </c>
      <c r="AG71" s="958"/>
      <c r="AH71" s="958"/>
      <c r="AI71" s="958"/>
      <c r="AJ71" s="958"/>
      <c r="AK71" s="958" t="s">
        <v>569</v>
      </c>
      <c r="AL71" s="958"/>
      <c r="AM71" s="958"/>
      <c r="AN71" s="958"/>
      <c r="AO71" s="958"/>
      <c r="AP71" s="958" t="s">
        <v>569</v>
      </c>
      <c r="AQ71" s="958"/>
      <c r="AR71" s="958"/>
      <c r="AS71" s="958"/>
      <c r="AT71" s="958"/>
      <c r="AU71" s="958" t="s">
        <v>569</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555</v>
      </c>
      <c r="C72" s="962"/>
      <c r="D72" s="962"/>
      <c r="E72" s="962"/>
      <c r="F72" s="962"/>
      <c r="G72" s="962"/>
      <c r="H72" s="962"/>
      <c r="I72" s="962"/>
      <c r="J72" s="962"/>
      <c r="K72" s="962"/>
      <c r="L72" s="962"/>
      <c r="M72" s="962"/>
      <c r="N72" s="962"/>
      <c r="O72" s="962"/>
      <c r="P72" s="963"/>
      <c r="Q72" s="964">
        <v>1554</v>
      </c>
      <c r="R72" s="958"/>
      <c r="S72" s="958"/>
      <c r="T72" s="958"/>
      <c r="U72" s="958"/>
      <c r="V72" s="958">
        <v>1492</v>
      </c>
      <c r="W72" s="958"/>
      <c r="X72" s="958"/>
      <c r="Y72" s="958"/>
      <c r="Z72" s="958"/>
      <c r="AA72" s="958">
        <v>62</v>
      </c>
      <c r="AB72" s="958"/>
      <c r="AC72" s="958"/>
      <c r="AD72" s="958"/>
      <c r="AE72" s="958"/>
      <c r="AF72" s="958">
        <v>62</v>
      </c>
      <c r="AG72" s="958"/>
      <c r="AH72" s="958"/>
      <c r="AI72" s="958"/>
      <c r="AJ72" s="958"/>
      <c r="AK72" s="958">
        <v>0</v>
      </c>
      <c r="AL72" s="958"/>
      <c r="AM72" s="958"/>
      <c r="AN72" s="958"/>
      <c r="AO72" s="958"/>
      <c r="AP72" s="958">
        <v>1042</v>
      </c>
      <c r="AQ72" s="958"/>
      <c r="AR72" s="958"/>
      <c r="AS72" s="958"/>
      <c r="AT72" s="958"/>
      <c r="AU72" s="958">
        <v>383</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556</v>
      </c>
      <c r="C73" s="962"/>
      <c r="D73" s="962"/>
      <c r="E73" s="962"/>
      <c r="F73" s="962"/>
      <c r="G73" s="962"/>
      <c r="H73" s="962"/>
      <c r="I73" s="962"/>
      <c r="J73" s="962"/>
      <c r="K73" s="962"/>
      <c r="L73" s="962"/>
      <c r="M73" s="962"/>
      <c r="N73" s="962"/>
      <c r="O73" s="962"/>
      <c r="P73" s="963"/>
      <c r="Q73" s="964">
        <v>11</v>
      </c>
      <c r="R73" s="958"/>
      <c r="S73" s="958"/>
      <c r="T73" s="958"/>
      <c r="U73" s="958"/>
      <c r="V73" s="958">
        <v>9</v>
      </c>
      <c r="W73" s="958"/>
      <c r="X73" s="958"/>
      <c r="Y73" s="958"/>
      <c r="Z73" s="958"/>
      <c r="AA73" s="958">
        <v>2</v>
      </c>
      <c r="AB73" s="958"/>
      <c r="AC73" s="958"/>
      <c r="AD73" s="958"/>
      <c r="AE73" s="958"/>
      <c r="AF73" s="958">
        <v>2</v>
      </c>
      <c r="AG73" s="958"/>
      <c r="AH73" s="958"/>
      <c r="AI73" s="958"/>
      <c r="AJ73" s="958"/>
      <c r="AK73" s="958" t="s">
        <v>569</v>
      </c>
      <c r="AL73" s="958"/>
      <c r="AM73" s="958"/>
      <c r="AN73" s="958"/>
      <c r="AO73" s="958"/>
      <c r="AP73" s="958" t="s">
        <v>569</v>
      </c>
      <c r="AQ73" s="958"/>
      <c r="AR73" s="958"/>
      <c r="AS73" s="958"/>
      <c r="AT73" s="958"/>
      <c r="AU73" s="958" t="s">
        <v>569</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t="s">
        <v>557</v>
      </c>
      <c r="C74" s="962"/>
      <c r="D74" s="962"/>
      <c r="E74" s="962"/>
      <c r="F74" s="962"/>
      <c r="G74" s="962"/>
      <c r="H74" s="962"/>
      <c r="I74" s="962"/>
      <c r="J74" s="962"/>
      <c r="K74" s="962"/>
      <c r="L74" s="962"/>
      <c r="M74" s="962"/>
      <c r="N74" s="962"/>
      <c r="O74" s="962"/>
      <c r="P74" s="963"/>
      <c r="Q74" s="964">
        <v>29</v>
      </c>
      <c r="R74" s="958"/>
      <c r="S74" s="958"/>
      <c r="T74" s="958"/>
      <c r="U74" s="958"/>
      <c r="V74" s="958">
        <v>26</v>
      </c>
      <c r="W74" s="958"/>
      <c r="X74" s="958"/>
      <c r="Y74" s="958"/>
      <c r="Z74" s="958"/>
      <c r="AA74" s="958">
        <v>2</v>
      </c>
      <c r="AB74" s="958"/>
      <c r="AC74" s="958"/>
      <c r="AD74" s="958"/>
      <c r="AE74" s="958"/>
      <c r="AF74" s="958">
        <v>2</v>
      </c>
      <c r="AG74" s="958"/>
      <c r="AH74" s="958"/>
      <c r="AI74" s="958"/>
      <c r="AJ74" s="958"/>
      <c r="AK74" s="958">
        <v>0</v>
      </c>
      <c r="AL74" s="958"/>
      <c r="AM74" s="958"/>
      <c r="AN74" s="958"/>
      <c r="AO74" s="958"/>
      <c r="AP74" s="958" t="s">
        <v>569</v>
      </c>
      <c r="AQ74" s="958"/>
      <c r="AR74" s="958"/>
      <c r="AS74" s="958"/>
      <c r="AT74" s="958"/>
      <c r="AU74" s="958" t="s">
        <v>569</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t="s">
        <v>558</v>
      </c>
      <c r="C75" s="962"/>
      <c r="D75" s="962"/>
      <c r="E75" s="962"/>
      <c r="F75" s="962"/>
      <c r="G75" s="962"/>
      <c r="H75" s="962"/>
      <c r="I75" s="962"/>
      <c r="J75" s="962"/>
      <c r="K75" s="962"/>
      <c r="L75" s="962"/>
      <c r="M75" s="962"/>
      <c r="N75" s="962"/>
      <c r="O75" s="962"/>
      <c r="P75" s="963"/>
      <c r="Q75" s="965">
        <v>51</v>
      </c>
      <c r="R75" s="966"/>
      <c r="S75" s="966"/>
      <c r="T75" s="966"/>
      <c r="U75" s="967"/>
      <c r="V75" s="968">
        <v>48</v>
      </c>
      <c r="W75" s="966"/>
      <c r="X75" s="966"/>
      <c r="Y75" s="966"/>
      <c r="Z75" s="967"/>
      <c r="AA75" s="968">
        <v>32</v>
      </c>
      <c r="AB75" s="966"/>
      <c r="AC75" s="966"/>
      <c r="AD75" s="966"/>
      <c r="AE75" s="967"/>
      <c r="AF75" s="968">
        <v>32</v>
      </c>
      <c r="AG75" s="966"/>
      <c r="AH75" s="966"/>
      <c r="AI75" s="966"/>
      <c r="AJ75" s="967"/>
      <c r="AK75" s="968">
        <v>0</v>
      </c>
      <c r="AL75" s="966"/>
      <c r="AM75" s="966"/>
      <c r="AN75" s="966"/>
      <c r="AO75" s="967"/>
      <c r="AP75" s="968" t="s">
        <v>569</v>
      </c>
      <c r="AQ75" s="966"/>
      <c r="AR75" s="966"/>
      <c r="AS75" s="966"/>
      <c r="AT75" s="967"/>
      <c r="AU75" s="968" t="s">
        <v>569</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t="s">
        <v>559</v>
      </c>
      <c r="C76" s="962"/>
      <c r="D76" s="962"/>
      <c r="E76" s="962"/>
      <c r="F76" s="962"/>
      <c r="G76" s="962"/>
      <c r="H76" s="962"/>
      <c r="I76" s="962"/>
      <c r="J76" s="962"/>
      <c r="K76" s="962"/>
      <c r="L76" s="962"/>
      <c r="M76" s="962"/>
      <c r="N76" s="962"/>
      <c r="O76" s="962"/>
      <c r="P76" s="963"/>
      <c r="Q76" s="965">
        <v>262</v>
      </c>
      <c r="R76" s="966"/>
      <c r="S76" s="966"/>
      <c r="T76" s="966"/>
      <c r="U76" s="967"/>
      <c r="V76" s="968">
        <v>256</v>
      </c>
      <c r="W76" s="966"/>
      <c r="X76" s="966"/>
      <c r="Y76" s="966"/>
      <c r="Z76" s="967"/>
      <c r="AA76" s="968">
        <v>53</v>
      </c>
      <c r="AB76" s="966"/>
      <c r="AC76" s="966"/>
      <c r="AD76" s="966"/>
      <c r="AE76" s="967"/>
      <c r="AF76" s="968">
        <v>53</v>
      </c>
      <c r="AG76" s="966"/>
      <c r="AH76" s="966"/>
      <c r="AI76" s="966"/>
      <c r="AJ76" s="967"/>
      <c r="AK76" s="968">
        <v>0</v>
      </c>
      <c r="AL76" s="966"/>
      <c r="AM76" s="966"/>
      <c r="AN76" s="966"/>
      <c r="AO76" s="967"/>
      <c r="AP76" s="968" t="s">
        <v>569</v>
      </c>
      <c r="AQ76" s="966"/>
      <c r="AR76" s="966"/>
      <c r="AS76" s="966"/>
      <c r="AT76" s="967"/>
      <c r="AU76" s="968" t="s">
        <v>569</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t="s">
        <v>560</v>
      </c>
      <c r="C77" s="962"/>
      <c r="D77" s="962"/>
      <c r="E77" s="962"/>
      <c r="F77" s="962"/>
      <c r="G77" s="962"/>
      <c r="H77" s="962"/>
      <c r="I77" s="962"/>
      <c r="J77" s="962"/>
      <c r="K77" s="962"/>
      <c r="L77" s="962"/>
      <c r="M77" s="962"/>
      <c r="N77" s="962"/>
      <c r="O77" s="962"/>
      <c r="P77" s="963"/>
      <c r="Q77" s="965">
        <v>4828</v>
      </c>
      <c r="R77" s="966"/>
      <c r="S77" s="966"/>
      <c r="T77" s="966"/>
      <c r="U77" s="967"/>
      <c r="V77" s="968">
        <v>4774</v>
      </c>
      <c r="W77" s="966"/>
      <c r="X77" s="966"/>
      <c r="Y77" s="966"/>
      <c r="Z77" s="967"/>
      <c r="AA77" s="968">
        <v>55</v>
      </c>
      <c r="AB77" s="966"/>
      <c r="AC77" s="966"/>
      <c r="AD77" s="966"/>
      <c r="AE77" s="967"/>
      <c r="AF77" s="968">
        <v>54</v>
      </c>
      <c r="AG77" s="966"/>
      <c r="AH77" s="966"/>
      <c r="AI77" s="966"/>
      <c r="AJ77" s="967"/>
      <c r="AK77" s="968">
        <v>68</v>
      </c>
      <c r="AL77" s="966"/>
      <c r="AM77" s="966"/>
      <c r="AN77" s="966"/>
      <c r="AO77" s="967"/>
      <c r="AP77" s="968" t="s">
        <v>569</v>
      </c>
      <c r="AQ77" s="966"/>
      <c r="AR77" s="966"/>
      <c r="AS77" s="966"/>
      <c r="AT77" s="967"/>
      <c r="AU77" s="968" t="s">
        <v>569</v>
      </c>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t="s">
        <v>561</v>
      </c>
      <c r="C78" s="962"/>
      <c r="D78" s="962"/>
      <c r="E78" s="962"/>
      <c r="F78" s="962"/>
      <c r="G78" s="962"/>
      <c r="H78" s="962"/>
      <c r="I78" s="962"/>
      <c r="J78" s="962"/>
      <c r="K78" s="962"/>
      <c r="L78" s="962"/>
      <c r="M78" s="962"/>
      <c r="N78" s="962"/>
      <c r="O78" s="962"/>
      <c r="P78" s="963"/>
      <c r="Q78" s="964">
        <v>902</v>
      </c>
      <c r="R78" s="958"/>
      <c r="S78" s="958"/>
      <c r="T78" s="958"/>
      <c r="U78" s="958"/>
      <c r="V78" s="958">
        <v>898</v>
      </c>
      <c r="W78" s="958"/>
      <c r="X78" s="958"/>
      <c r="Y78" s="958"/>
      <c r="Z78" s="958"/>
      <c r="AA78" s="958">
        <v>4</v>
      </c>
      <c r="AB78" s="958"/>
      <c r="AC78" s="958"/>
      <c r="AD78" s="958"/>
      <c r="AE78" s="958"/>
      <c r="AF78" s="958">
        <v>4</v>
      </c>
      <c r="AG78" s="958"/>
      <c r="AH78" s="958"/>
      <c r="AI78" s="958"/>
      <c r="AJ78" s="958"/>
      <c r="AK78" s="958">
        <v>9</v>
      </c>
      <c r="AL78" s="958"/>
      <c r="AM78" s="958"/>
      <c r="AN78" s="958"/>
      <c r="AO78" s="958"/>
      <c r="AP78" s="958" t="s">
        <v>569</v>
      </c>
      <c r="AQ78" s="958"/>
      <c r="AR78" s="958"/>
      <c r="AS78" s="958"/>
      <c r="AT78" s="958"/>
      <c r="AU78" s="958" t="s">
        <v>569</v>
      </c>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t="s">
        <v>562</v>
      </c>
      <c r="C79" s="962"/>
      <c r="D79" s="962"/>
      <c r="E79" s="962"/>
      <c r="F79" s="962"/>
      <c r="G79" s="962"/>
      <c r="H79" s="962"/>
      <c r="I79" s="962"/>
      <c r="J79" s="962"/>
      <c r="K79" s="962"/>
      <c r="L79" s="962"/>
      <c r="M79" s="962"/>
      <c r="N79" s="962"/>
      <c r="O79" s="962"/>
      <c r="P79" s="963"/>
      <c r="Q79" s="964">
        <v>521</v>
      </c>
      <c r="R79" s="958"/>
      <c r="S79" s="958"/>
      <c r="T79" s="958"/>
      <c r="U79" s="958"/>
      <c r="V79" s="958">
        <v>491</v>
      </c>
      <c r="W79" s="958"/>
      <c r="X79" s="958"/>
      <c r="Y79" s="958"/>
      <c r="Z79" s="958"/>
      <c r="AA79" s="958">
        <v>29</v>
      </c>
      <c r="AB79" s="958"/>
      <c r="AC79" s="958"/>
      <c r="AD79" s="958"/>
      <c r="AE79" s="958"/>
      <c r="AF79" s="958">
        <v>29</v>
      </c>
      <c r="AG79" s="958"/>
      <c r="AH79" s="958"/>
      <c r="AI79" s="958"/>
      <c r="AJ79" s="958"/>
      <c r="AK79" s="958" t="s">
        <v>569</v>
      </c>
      <c r="AL79" s="958"/>
      <c r="AM79" s="958"/>
      <c r="AN79" s="958"/>
      <c r="AO79" s="958"/>
      <c r="AP79" s="958">
        <v>2877</v>
      </c>
      <c r="AQ79" s="958"/>
      <c r="AR79" s="958"/>
      <c r="AS79" s="958"/>
      <c r="AT79" s="958"/>
      <c r="AU79" s="958">
        <v>300</v>
      </c>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t="s">
        <v>563</v>
      </c>
      <c r="C80" s="962"/>
      <c r="D80" s="962"/>
      <c r="E80" s="962"/>
      <c r="F80" s="962"/>
      <c r="G80" s="962"/>
      <c r="H80" s="962"/>
      <c r="I80" s="962"/>
      <c r="J80" s="962"/>
      <c r="K80" s="962"/>
      <c r="L80" s="962"/>
      <c r="M80" s="962"/>
      <c r="N80" s="962"/>
      <c r="O80" s="962"/>
      <c r="P80" s="963"/>
      <c r="Q80" s="964">
        <v>14</v>
      </c>
      <c r="R80" s="958"/>
      <c r="S80" s="958"/>
      <c r="T80" s="958"/>
      <c r="U80" s="958"/>
      <c r="V80" s="958">
        <v>14</v>
      </c>
      <c r="W80" s="958"/>
      <c r="X80" s="958"/>
      <c r="Y80" s="958"/>
      <c r="Z80" s="958"/>
      <c r="AA80" s="958">
        <v>0</v>
      </c>
      <c r="AB80" s="958"/>
      <c r="AC80" s="958"/>
      <c r="AD80" s="958"/>
      <c r="AE80" s="958"/>
      <c r="AF80" s="958">
        <v>0</v>
      </c>
      <c r="AG80" s="958"/>
      <c r="AH80" s="958"/>
      <c r="AI80" s="958"/>
      <c r="AJ80" s="958"/>
      <c r="AK80" s="958">
        <v>0</v>
      </c>
      <c r="AL80" s="958"/>
      <c r="AM80" s="958"/>
      <c r="AN80" s="958"/>
      <c r="AO80" s="958"/>
      <c r="AP80" s="958" t="s">
        <v>569</v>
      </c>
      <c r="AQ80" s="958"/>
      <c r="AR80" s="958"/>
      <c r="AS80" s="958"/>
      <c r="AT80" s="958"/>
      <c r="AU80" s="958" t="s">
        <v>569</v>
      </c>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t="s">
        <v>564</v>
      </c>
      <c r="C81" s="962"/>
      <c r="D81" s="962"/>
      <c r="E81" s="962"/>
      <c r="F81" s="962"/>
      <c r="G81" s="962"/>
      <c r="H81" s="962"/>
      <c r="I81" s="962"/>
      <c r="J81" s="962"/>
      <c r="K81" s="962"/>
      <c r="L81" s="962"/>
      <c r="M81" s="962"/>
      <c r="N81" s="962"/>
      <c r="O81" s="962"/>
      <c r="P81" s="963"/>
      <c r="Q81" s="964">
        <v>54</v>
      </c>
      <c r="R81" s="958"/>
      <c r="S81" s="958"/>
      <c r="T81" s="958"/>
      <c r="U81" s="958"/>
      <c r="V81" s="958">
        <v>54</v>
      </c>
      <c r="W81" s="958"/>
      <c r="X81" s="958"/>
      <c r="Y81" s="958"/>
      <c r="Z81" s="958"/>
      <c r="AA81" s="958">
        <v>0</v>
      </c>
      <c r="AB81" s="958"/>
      <c r="AC81" s="958"/>
      <c r="AD81" s="958"/>
      <c r="AE81" s="958"/>
      <c r="AF81" s="958">
        <v>0</v>
      </c>
      <c r="AG81" s="958"/>
      <c r="AH81" s="958"/>
      <c r="AI81" s="958"/>
      <c r="AJ81" s="958"/>
      <c r="AK81" s="958" t="s">
        <v>569</v>
      </c>
      <c r="AL81" s="958"/>
      <c r="AM81" s="958"/>
      <c r="AN81" s="958"/>
      <c r="AO81" s="958"/>
      <c r="AP81" s="958" t="s">
        <v>569</v>
      </c>
      <c r="AQ81" s="958"/>
      <c r="AR81" s="958"/>
      <c r="AS81" s="958"/>
      <c r="AT81" s="958"/>
      <c r="AU81" s="958" t="s">
        <v>569</v>
      </c>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t="s">
        <v>565</v>
      </c>
      <c r="C82" s="962"/>
      <c r="D82" s="962"/>
      <c r="E82" s="962"/>
      <c r="F82" s="962"/>
      <c r="G82" s="962"/>
      <c r="H82" s="962"/>
      <c r="I82" s="962"/>
      <c r="J82" s="962"/>
      <c r="K82" s="962"/>
      <c r="L82" s="962"/>
      <c r="M82" s="962"/>
      <c r="N82" s="962"/>
      <c r="O82" s="962"/>
      <c r="P82" s="963"/>
      <c r="Q82" s="964">
        <v>726</v>
      </c>
      <c r="R82" s="958"/>
      <c r="S82" s="958"/>
      <c r="T82" s="958"/>
      <c r="U82" s="958"/>
      <c r="V82" s="958">
        <v>692</v>
      </c>
      <c r="W82" s="958"/>
      <c r="X82" s="958"/>
      <c r="Y82" s="958"/>
      <c r="Z82" s="958"/>
      <c r="AA82" s="958">
        <v>34</v>
      </c>
      <c r="AB82" s="958"/>
      <c r="AC82" s="958"/>
      <c r="AD82" s="958"/>
      <c r="AE82" s="958"/>
      <c r="AF82" s="958">
        <v>34</v>
      </c>
      <c r="AG82" s="958"/>
      <c r="AH82" s="958"/>
      <c r="AI82" s="958"/>
      <c r="AJ82" s="958"/>
      <c r="AK82" s="958" t="s">
        <v>569</v>
      </c>
      <c r="AL82" s="958"/>
      <c r="AM82" s="958"/>
      <c r="AN82" s="958"/>
      <c r="AO82" s="958"/>
      <c r="AP82" s="958" t="s">
        <v>569</v>
      </c>
      <c r="AQ82" s="958"/>
      <c r="AR82" s="958"/>
      <c r="AS82" s="958"/>
      <c r="AT82" s="958"/>
      <c r="AU82" s="958" t="s">
        <v>569</v>
      </c>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t="s">
        <v>566</v>
      </c>
      <c r="C83" s="962"/>
      <c r="D83" s="962"/>
      <c r="E83" s="962"/>
      <c r="F83" s="962"/>
      <c r="G83" s="962"/>
      <c r="H83" s="962"/>
      <c r="I83" s="962"/>
      <c r="J83" s="962"/>
      <c r="K83" s="962"/>
      <c r="L83" s="962"/>
      <c r="M83" s="962"/>
      <c r="N83" s="962"/>
      <c r="O83" s="962"/>
      <c r="P83" s="963"/>
      <c r="Q83" s="964">
        <v>120127</v>
      </c>
      <c r="R83" s="958"/>
      <c r="S83" s="958"/>
      <c r="T83" s="958"/>
      <c r="U83" s="958"/>
      <c r="V83" s="958">
        <v>117534</v>
      </c>
      <c r="W83" s="958"/>
      <c r="X83" s="958"/>
      <c r="Y83" s="958"/>
      <c r="Z83" s="958"/>
      <c r="AA83" s="958">
        <v>2683</v>
      </c>
      <c r="AB83" s="958"/>
      <c r="AC83" s="958"/>
      <c r="AD83" s="958"/>
      <c r="AE83" s="958"/>
      <c r="AF83" s="958">
        <v>2683</v>
      </c>
      <c r="AG83" s="958"/>
      <c r="AH83" s="958"/>
      <c r="AI83" s="958"/>
      <c r="AJ83" s="958"/>
      <c r="AK83" s="958">
        <v>452</v>
      </c>
      <c r="AL83" s="958"/>
      <c r="AM83" s="958"/>
      <c r="AN83" s="958"/>
      <c r="AO83" s="958"/>
      <c r="AP83" s="958" t="s">
        <v>569</v>
      </c>
      <c r="AQ83" s="958"/>
      <c r="AR83" s="958"/>
      <c r="AS83" s="958"/>
      <c r="AT83" s="958"/>
      <c r="AU83" s="958" t="s">
        <v>569</v>
      </c>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t="s">
        <v>567</v>
      </c>
      <c r="C84" s="962"/>
      <c r="D84" s="962"/>
      <c r="E84" s="962"/>
      <c r="F84" s="962"/>
      <c r="G84" s="962"/>
      <c r="H84" s="962"/>
      <c r="I84" s="962"/>
      <c r="J84" s="962"/>
      <c r="K84" s="962"/>
      <c r="L84" s="962"/>
      <c r="M84" s="962"/>
      <c r="N84" s="962"/>
      <c r="O84" s="962"/>
      <c r="P84" s="963"/>
      <c r="Q84" s="965">
        <v>13</v>
      </c>
      <c r="R84" s="966"/>
      <c r="S84" s="966"/>
      <c r="T84" s="966"/>
      <c r="U84" s="967"/>
      <c r="V84" s="958">
        <v>0</v>
      </c>
      <c r="W84" s="958"/>
      <c r="X84" s="958"/>
      <c r="Y84" s="958"/>
      <c r="Z84" s="958"/>
      <c r="AA84" s="958">
        <v>13</v>
      </c>
      <c r="AB84" s="958"/>
      <c r="AC84" s="958"/>
      <c r="AD84" s="958"/>
      <c r="AE84" s="958"/>
      <c r="AF84" s="958">
        <v>13</v>
      </c>
      <c r="AG84" s="958"/>
      <c r="AH84" s="958"/>
      <c r="AI84" s="958"/>
      <c r="AJ84" s="958"/>
      <c r="AK84" s="958" t="s">
        <v>569</v>
      </c>
      <c r="AL84" s="958"/>
      <c r="AM84" s="958"/>
      <c r="AN84" s="958"/>
      <c r="AO84" s="958"/>
      <c r="AP84" s="958" t="s">
        <v>569</v>
      </c>
      <c r="AQ84" s="958"/>
      <c r="AR84" s="958"/>
      <c r="AS84" s="958"/>
      <c r="AT84" s="958"/>
      <c r="AU84" s="958" t="s">
        <v>569</v>
      </c>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t="s">
        <v>568</v>
      </c>
      <c r="C85" s="962"/>
      <c r="D85" s="962"/>
      <c r="E85" s="962"/>
      <c r="F85" s="962"/>
      <c r="G85" s="962"/>
      <c r="H85" s="962"/>
      <c r="I85" s="962"/>
      <c r="J85" s="962"/>
      <c r="K85" s="962"/>
      <c r="L85" s="962"/>
      <c r="M85" s="962"/>
      <c r="N85" s="962"/>
      <c r="O85" s="962"/>
      <c r="P85" s="963"/>
      <c r="Q85" s="964">
        <v>317</v>
      </c>
      <c r="R85" s="958"/>
      <c r="S85" s="958"/>
      <c r="T85" s="958"/>
      <c r="U85" s="958"/>
      <c r="V85" s="958">
        <v>268</v>
      </c>
      <c r="W85" s="958"/>
      <c r="X85" s="958"/>
      <c r="Y85" s="958"/>
      <c r="Z85" s="958"/>
      <c r="AA85" s="958">
        <v>49</v>
      </c>
      <c r="AB85" s="958"/>
      <c r="AC85" s="958"/>
      <c r="AD85" s="958"/>
      <c r="AE85" s="958"/>
      <c r="AF85" s="958">
        <v>48</v>
      </c>
      <c r="AG85" s="958"/>
      <c r="AH85" s="958"/>
      <c r="AI85" s="958"/>
      <c r="AJ85" s="958"/>
      <c r="AK85" s="958">
        <v>1</v>
      </c>
      <c r="AL85" s="958"/>
      <c r="AM85" s="958"/>
      <c r="AN85" s="958"/>
      <c r="AO85" s="958"/>
      <c r="AP85" s="958">
        <v>379</v>
      </c>
      <c r="AQ85" s="958"/>
      <c r="AR85" s="958"/>
      <c r="AS85" s="958"/>
      <c r="AT85" s="958"/>
      <c r="AU85" s="958">
        <v>379</v>
      </c>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376</v>
      </c>
      <c r="B88" s="924" t="s">
        <v>404</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3076</v>
      </c>
      <c r="AG88" s="946"/>
      <c r="AH88" s="946"/>
      <c r="AI88" s="946"/>
      <c r="AJ88" s="946"/>
      <c r="AK88" s="950"/>
      <c r="AL88" s="950"/>
      <c r="AM88" s="950"/>
      <c r="AN88" s="950"/>
      <c r="AO88" s="950"/>
      <c r="AP88" s="946">
        <v>4298</v>
      </c>
      <c r="AQ88" s="946"/>
      <c r="AR88" s="946"/>
      <c r="AS88" s="946"/>
      <c r="AT88" s="946"/>
      <c r="AU88" s="946">
        <v>1062</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405</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140</v>
      </c>
      <c r="CS102" s="940"/>
      <c r="CT102" s="940"/>
      <c r="CU102" s="940"/>
      <c r="CV102" s="941"/>
      <c r="CW102" s="939">
        <v>142</v>
      </c>
      <c r="CX102" s="940"/>
      <c r="CY102" s="940"/>
      <c r="CZ102" s="940"/>
      <c r="DA102" s="941"/>
      <c r="DB102" s="939" t="s">
        <v>570</v>
      </c>
      <c r="DC102" s="940"/>
      <c r="DD102" s="940"/>
      <c r="DE102" s="940"/>
      <c r="DF102" s="941"/>
      <c r="DG102" s="939" t="s">
        <v>570</v>
      </c>
      <c r="DH102" s="940"/>
      <c r="DI102" s="940"/>
      <c r="DJ102" s="940"/>
      <c r="DK102" s="941"/>
      <c r="DL102" s="939" t="s">
        <v>570</v>
      </c>
      <c r="DM102" s="940"/>
      <c r="DN102" s="940"/>
      <c r="DO102" s="940"/>
      <c r="DP102" s="941"/>
      <c r="DQ102" s="939" t="s">
        <v>570</v>
      </c>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406</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407</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408</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409</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410</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411</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412</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413</v>
      </c>
      <c r="AB109" s="883"/>
      <c r="AC109" s="883"/>
      <c r="AD109" s="883"/>
      <c r="AE109" s="884"/>
      <c r="AF109" s="885" t="s">
        <v>414</v>
      </c>
      <c r="AG109" s="883"/>
      <c r="AH109" s="883"/>
      <c r="AI109" s="883"/>
      <c r="AJ109" s="884"/>
      <c r="AK109" s="885" t="s">
        <v>294</v>
      </c>
      <c r="AL109" s="883"/>
      <c r="AM109" s="883"/>
      <c r="AN109" s="883"/>
      <c r="AO109" s="884"/>
      <c r="AP109" s="885" t="s">
        <v>415</v>
      </c>
      <c r="AQ109" s="883"/>
      <c r="AR109" s="883"/>
      <c r="AS109" s="883"/>
      <c r="AT109" s="916"/>
      <c r="AU109" s="882" t="s">
        <v>412</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413</v>
      </c>
      <c r="BR109" s="883"/>
      <c r="BS109" s="883"/>
      <c r="BT109" s="883"/>
      <c r="BU109" s="884"/>
      <c r="BV109" s="885" t="s">
        <v>414</v>
      </c>
      <c r="BW109" s="883"/>
      <c r="BX109" s="883"/>
      <c r="BY109" s="883"/>
      <c r="BZ109" s="884"/>
      <c r="CA109" s="885" t="s">
        <v>294</v>
      </c>
      <c r="CB109" s="883"/>
      <c r="CC109" s="883"/>
      <c r="CD109" s="883"/>
      <c r="CE109" s="884"/>
      <c r="CF109" s="923" t="s">
        <v>415</v>
      </c>
      <c r="CG109" s="923"/>
      <c r="CH109" s="923"/>
      <c r="CI109" s="923"/>
      <c r="CJ109" s="923"/>
      <c r="CK109" s="885" t="s">
        <v>416</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413</v>
      </c>
      <c r="DH109" s="883"/>
      <c r="DI109" s="883"/>
      <c r="DJ109" s="883"/>
      <c r="DK109" s="884"/>
      <c r="DL109" s="885" t="s">
        <v>414</v>
      </c>
      <c r="DM109" s="883"/>
      <c r="DN109" s="883"/>
      <c r="DO109" s="883"/>
      <c r="DP109" s="884"/>
      <c r="DQ109" s="885" t="s">
        <v>294</v>
      </c>
      <c r="DR109" s="883"/>
      <c r="DS109" s="883"/>
      <c r="DT109" s="883"/>
      <c r="DU109" s="884"/>
      <c r="DV109" s="885" t="s">
        <v>415</v>
      </c>
      <c r="DW109" s="883"/>
      <c r="DX109" s="883"/>
      <c r="DY109" s="883"/>
      <c r="DZ109" s="916"/>
    </row>
    <row r="110" spans="1:131" s="212" customFormat="1" ht="26.25" customHeight="1" x14ac:dyDescent="0.2">
      <c r="A110" s="794" t="s">
        <v>417</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3594182</v>
      </c>
      <c r="AB110" s="876"/>
      <c r="AC110" s="876"/>
      <c r="AD110" s="876"/>
      <c r="AE110" s="877"/>
      <c r="AF110" s="878">
        <v>3561924</v>
      </c>
      <c r="AG110" s="876"/>
      <c r="AH110" s="876"/>
      <c r="AI110" s="876"/>
      <c r="AJ110" s="877"/>
      <c r="AK110" s="878">
        <v>3374376</v>
      </c>
      <c r="AL110" s="876"/>
      <c r="AM110" s="876"/>
      <c r="AN110" s="876"/>
      <c r="AO110" s="877"/>
      <c r="AP110" s="879">
        <v>19.3</v>
      </c>
      <c r="AQ110" s="880"/>
      <c r="AR110" s="880"/>
      <c r="AS110" s="880"/>
      <c r="AT110" s="881"/>
      <c r="AU110" s="917" t="s">
        <v>69</v>
      </c>
      <c r="AV110" s="918"/>
      <c r="AW110" s="918"/>
      <c r="AX110" s="918"/>
      <c r="AY110" s="918"/>
      <c r="AZ110" s="847" t="s">
        <v>418</v>
      </c>
      <c r="BA110" s="795"/>
      <c r="BB110" s="795"/>
      <c r="BC110" s="795"/>
      <c r="BD110" s="795"/>
      <c r="BE110" s="795"/>
      <c r="BF110" s="795"/>
      <c r="BG110" s="795"/>
      <c r="BH110" s="795"/>
      <c r="BI110" s="795"/>
      <c r="BJ110" s="795"/>
      <c r="BK110" s="795"/>
      <c r="BL110" s="795"/>
      <c r="BM110" s="795"/>
      <c r="BN110" s="795"/>
      <c r="BO110" s="795"/>
      <c r="BP110" s="796"/>
      <c r="BQ110" s="848">
        <v>25678994</v>
      </c>
      <c r="BR110" s="829"/>
      <c r="BS110" s="829"/>
      <c r="BT110" s="829"/>
      <c r="BU110" s="829"/>
      <c r="BV110" s="829">
        <v>23847853</v>
      </c>
      <c r="BW110" s="829"/>
      <c r="BX110" s="829"/>
      <c r="BY110" s="829"/>
      <c r="BZ110" s="829"/>
      <c r="CA110" s="829">
        <v>22528263</v>
      </c>
      <c r="CB110" s="829"/>
      <c r="CC110" s="829"/>
      <c r="CD110" s="829"/>
      <c r="CE110" s="829"/>
      <c r="CF110" s="853">
        <v>129.1</v>
      </c>
      <c r="CG110" s="854"/>
      <c r="CH110" s="854"/>
      <c r="CI110" s="854"/>
      <c r="CJ110" s="854"/>
      <c r="CK110" s="913" t="s">
        <v>419</v>
      </c>
      <c r="CL110" s="806"/>
      <c r="CM110" s="847" t="s">
        <v>420</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421</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422</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423</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424</v>
      </c>
      <c r="B112" s="900"/>
      <c r="C112" s="739" t="s">
        <v>425</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426</v>
      </c>
      <c r="BA112" s="739"/>
      <c r="BB112" s="739"/>
      <c r="BC112" s="739"/>
      <c r="BD112" s="739"/>
      <c r="BE112" s="739"/>
      <c r="BF112" s="739"/>
      <c r="BG112" s="739"/>
      <c r="BH112" s="739"/>
      <c r="BI112" s="739"/>
      <c r="BJ112" s="739"/>
      <c r="BK112" s="739"/>
      <c r="BL112" s="739"/>
      <c r="BM112" s="739"/>
      <c r="BN112" s="739"/>
      <c r="BO112" s="739"/>
      <c r="BP112" s="740"/>
      <c r="BQ112" s="803">
        <v>12628257</v>
      </c>
      <c r="BR112" s="804"/>
      <c r="BS112" s="804"/>
      <c r="BT112" s="804"/>
      <c r="BU112" s="804"/>
      <c r="BV112" s="804">
        <v>12709396</v>
      </c>
      <c r="BW112" s="804"/>
      <c r="BX112" s="804"/>
      <c r="BY112" s="804"/>
      <c r="BZ112" s="804"/>
      <c r="CA112" s="804">
        <v>12616373</v>
      </c>
      <c r="CB112" s="804"/>
      <c r="CC112" s="804"/>
      <c r="CD112" s="804"/>
      <c r="CE112" s="804"/>
      <c r="CF112" s="862">
        <v>72.3</v>
      </c>
      <c r="CG112" s="863"/>
      <c r="CH112" s="863"/>
      <c r="CI112" s="863"/>
      <c r="CJ112" s="863"/>
      <c r="CK112" s="914"/>
      <c r="CL112" s="808"/>
      <c r="CM112" s="802" t="s">
        <v>427</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428</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953189</v>
      </c>
      <c r="AB113" s="906"/>
      <c r="AC113" s="906"/>
      <c r="AD113" s="906"/>
      <c r="AE113" s="907"/>
      <c r="AF113" s="908">
        <v>968622</v>
      </c>
      <c r="AG113" s="906"/>
      <c r="AH113" s="906"/>
      <c r="AI113" s="906"/>
      <c r="AJ113" s="907"/>
      <c r="AK113" s="908">
        <v>937641</v>
      </c>
      <c r="AL113" s="906"/>
      <c r="AM113" s="906"/>
      <c r="AN113" s="906"/>
      <c r="AO113" s="907"/>
      <c r="AP113" s="909">
        <v>5.4</v>
      </c>
      <c r="AQ113" s="910"/>
      <c r="AR113" s="910"/>
      <c r="AS113" s="910"/>
      <c r="AT113" s="911"/>
      <c r="AU113" s="919"/>
      <c r="AV113" s="920"/>
      <c r="AW113" s="920"/>
      <c r="AX113" s="920"/>
      <c r="AY113" s="920"/>
      <c r="AZ113" s="802" t="s">
        <v>429</v>
      </c>
      <c r="BA113" s="739"/>
      <c r="BB113" s="739"/>
      <c r="BC113" s="739"/>
      <c r="BD113" s="739"/>
      <c r="BE113" s="739"/>
      <c r="BF113" s="739"/>
      <c r="BG113" s="739"/>
      <c r="BH113" s="739"/>
      <c r="BI113" s="739"/>
      <c r="BJ113" s="739"/>
      <c r="BK113" s="739"/>
      <c r="BL113" s="739"/>
      <c r="BM113" s="739"/>
      <c r="BN113" s="739"/>
      <c r="BO113" s="739"/>
      <c r="BP113" s="740"/>
      <c r="BQ113" s="803">
        <v>911331</v>
      </c>
      <c r="BR113" s="804"/>
      <c r="BS113" s="804"/>
      <c r="BT113" s="804"/>
      <c r="BU113" s="804"/>
      <c r="BV113" s="804">
        <v>855725</v>
      </c>
      <c r="BW113" s="804"/>
      <c r="BX113" s="804"/>
      <c r="BY113" s="804"/>
      <c r="BZ113" s="804"/>
      <c r="CA113" s="804">
        <v>760216</v>
      </c>
      <c r="CB113" s="804"/>
      <c r="CC113" s="804"/>
      <c r="CD113" s="804"/>
      <c r="CE113" s="804"/>
      <c r="CF113" s="862">
        <v>4.4000000000000004</v>
      </c>
      <c r="CG113" s="863"/>
      <c r="CH113" s="863"/>
      <c r="CI113" s="863"/>
      <c r="CJ113" s="863"/>
      <c r="CK113" s="914"/>
      <c r="CL113" s="808"/>
      <c r="CM113" s="802" t="s">
        <v>430</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431</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105477</v>
      </c>
      <c r="AB114" s="767"/>
      <c r="AC114" s="767"/>
      <c r="AD114" s="767"/>
      <c r="AE114" s="768"/>
      <c r="AF114" s="769">
        <v>104491</v>
      </c>
      <c r="AG114" s="767"/>
      <c r="AH114" s="767"/>
      <c r="AI114" s="767"/>
      <c r="AJ114" s="768"/>
      <c r="AK114" s="769">
        <v>102891</v>
      </c>
      <c r="AL114" s="767"/>
      <c r="AM114" s="767"/>
      <c r="AN114" s="767"/>
      <c r="AO114" s="768"/>
      <c r="AP114" s="811">
        <v>0.6</v>
      </c>
      <c r="AQ114" s="812"/>
      <c r="AR114" s="812"/>
      <c r="AS114" s="812"/>
      <c r="AT114" s="813"/>
      <c r="AU114" s="919"/>
      <c r="AV114" s="920"/>
      <c r="AW114" s="920"/>
      <c r="AX114" s="920"/>
      <c r="AY114" s="920"/>
      <c r="AZ114" s="802" t="s">
        <v>432</v>
      </c>
      <c r="BA114" s="739"/>
      <c r="BB114" s="739"/>
      <c r="BC114" s="739"/>
      <c r="BD114" s="739"/>
      <c r="BE114" s="739"/>
      <c r="BF114" s="739"/>
      <c r="BG114" s="739"/>
      <c r="BH114" s="739"/>
      <c r="BI114" s="739"/>
      <c r="BJ114" s="739"/>
      <c r="BK114" s="739"/>
      <c r="BL114" s="739"/>
      <c r="BM114" s="739"/>
      <c r="BN114" s="739"/>
      <c r="BO114" s="739"/>
      <c r="BP114" s="740"/>
      <c r="BQ114" s="803">
        <v>4824501</v>
      </c>
      <c r="BR114" s="804"/>
      <c r="BS114" s="804"/>
      <c r="BT114" s="804"/>
      <c r="BU114" s="804"/>
      <c r="BV114" s="804">
        <v>4879573</v>
      </c>
      <c r="BW114" s="804"/>
      <c r="BX114" s="804"/>
      <c r="BY114" s="804"/>
      <c r="BZ114" s="804"/>
      <c r="CA114" s="804">
        <v>4893751</v>
      </c>
      <c r="CB114" s="804"/>
      <c r="CC114" s="804"/>
      <c r="CD114" s="804"/>
      <c r="CE114" s="804"/>
      <c r="CF114" s="862">
        <v>28</v>
      </c>
      <c r="CG114" s="863"/>
      <c r="CH114" s="863"/>
      <c r="CI114" s="863"/>
      <c r="CJ114" s="863"/>
      <c r="CK114" s="914"/>
      <c r="CL114" s="808"/>
      <c r="CM114" s="802" t="s">
        <v>433</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434</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309</v>
      </c>
      <c r="AB115" s="906"/>
      <c r="AC115" s="906"/>
      <c r="AD115" s="906"/>
      <c r="AE115" s="907"/>
      <c r="AF115" s="908">
        <v>224</v>
      </c>
      <c r="AG115" s="906"/>
      <c r="AH115" s="906"/>
      <c r="AI115" s="906"/>
      <c r="AJ115" s="907"/>
      <c r="AK115" s="908">
        <v>144</v>
      </c>
      <c r="AL115" s="906"/>
      <c r="AM115" s="906"/>
      <c r="AN115" s="906"/>
      <c r="AO115" s="907"/>
      <c r="AP115" s="909">
        <v>0</v>
      </c>
      <c r="AQ115" s="910"/>
      <c r="AR115" s="910"/>
      <c r="AS115" s="910"/>
      <c r="AT115" s="911"/>
      <c r="AU115" s="919"/>
      <c r="AV115" s="920"/>
      <c r="AW115" s="920"/>
      <c r="AX115" s="920"/>
      <c r="AY115" s="920"/>
      <c r="AZ115" s="802" t="s">
        <v>435</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436</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437</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438</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439</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440</v>
      </c>
      <c r="Z117" s="884"/>
      <c r="AA117" s="889">
        <v>4653157</v>
      </c>
      <c r="AB117" s="890"/>
      <c r="AC117" s="890"/>
      <c r="AD117" s="890"/>
      <c r="AE117" s="891"/>
      <c r="AF117" s="892">
        <v>4635261</v>
      </c>
      <c r="AG117" s="890"/>
      <c r="AH117" s="890"/>
      <c r="AI117" s="890"/>
      <c r="AJ117" s="891"/>
      <c r="AK117" s="892">
        <v>4415052</v>
      </c>
      <c r="AL117" s="890"/>
      <c r="AM117" s="890"/>
      <c r="AN117" s="890"/>
      <c r="AO117" s="891"/>
      <c r="AP117" s="893"/>
      <c r="AQ117" s="894"/>
      <c r="AR117" s="894"/>
      <c r="AS117" s="894"/>
      <c r="AT117" s="895"/>
      <c r="AU117" s="919"/>
      <c r="AV117" s="920"/>
      <c r="AW117" s="920"/>
      <c r="AX117" s="920"/>
      <c r="AY117" s="920"/>
      <c r="AZ117" s="850" t="s">
        <v>441</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442</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416</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413</v>
      </c>
      <c r="AB118" s="883"/>
      <c r="AC118" s="883"/>
      <c r="AD118" s="883"/>
      <c r="AE118" s="884"/>
      <c r="AF118" s="885" t="s">
        <v>414</v>
      </c>
      <c r="AG118" s="883"/>
      <c r="AH118" s="883"/>
      <c r="AI118" s="883"/>
      <c r="AJ118" s="884"/>
      <c r="AK118" s="885" t="s">
        <v>294</v>
      </c>
      <c r="AL118" s="883"/>
      <c r="AM118" s="883"/>
      <c r="AN118" s="883"/>
      <c r="AO118" s="884"/>
      <c r="AP118" s="886" t="s">
        <v>415</v>
      </c>
      <c r="AQ118" s="887"/>
      <c r="AR118" s="887"/>
      <c r="AS118" s="887"/>
      <c r="AT118" s="888"/>
      <c r="AU118" s="919"/>
      <c r="AV118" s="920"/>
      <c r="AW118" s="920"/>
      <c r="AX118" s="920"/>
      <c r="AY118" s="920"/>
      <c r="AZ118" s="825" t="s">
        <v>443</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444</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419</v>
      </c>
      <c r="B119" s="806"/>
      <c r="C119" s="847" t="s">
        <v>420</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445</v>
      </c>
      <c r="BP119" s="865"/>
      <c r="BQ119" s="866">
        <v>44043083</v>
      </c>
      <c r="BR119" s="832"/>
      <c r="BS119" s="832"/>
      <c r="BT119" s="832"/>
      <c r="BU119" s="832"/>
      <c r="BV119" s="832">
        <v>42292547</v>
      </c>
      <c r="BW119" s="832"/>
      <c r="BX119" s="832"/>
      <c r="BY119" s="832"/>
      <c r="BZ119" s="832"/>
      <c r="CA119" s="832">
        <v>40798603</v>
      </c>
      <c r="CB119" s="832"/>
      <c r="CC119" s="832"/>
      <c r="CD119" s="832"/>
      <c r="CE119" s="832"/>
      <c r="CF119" s="735"/>
      <c r="CG119" s="736"/>
      <c r="CH119" s="736"/>
      <c r="CI119" s="736"/>
      <c r="CJ119" s="821"/>
      <c r="CK119" s="915"/>
      <c r="CL119" s="810"/>
      <c r="CM119" s="825" t="s">
        <v>446</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423</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447</v>
      </c>
      <c r="AV120" s="868"/>
      <c r="AW120" s="868"/>
      <c r="AX120" s="868"/>
      <c r="AY120" s="869"/>
      <c r="AZ120" s="847" t="s">
        <v>448</v>
      </c>
      <c r="BA120" s="795"/>
      <c r="BB120" s="795"/>
      <c r="BC120" s="795"/>
      <c r="BD120" s="795"/>
      <c r="BE120" s="795"/>
      <c r="BF120" s="795"/>
      <c r="BG120" s="795"/>
      <c r="BH120" s="795"/>
      <c r="BI120" s="795"/>
      <c r="BJ120" s="795"/>
      <c r="BK120" s="795"/>
      <c r="BL120" s="795"/>
      <c r="BM120" s="795"/>
      <c r="BN120" s="795"/>
      <c r="BO120" s="795"/>
      <c r="BP120" s="796"/>
      <c r="BQ120" s="848">
        <v>18274184</v>
      </c>
      <c r="BR120" s="829"/>
      <c r="BS120" s="829"/>
      <c r="BT120" s="829"/>
      <c r="BU120" s="829"/>
      <c r="BV120" s="829">
        <v>18992536</v>
      </c>
      <c r="BW120" s="829"/>
      <c r="BX120" s="829"/>
      <c r="BY120" s="829"/>
      <c r="BZ120" s="829"/>
      <c r="CA120" s="829">
        <v>19444873</v>
      </c>
      <c r="CB120" s="829"/>
      <c r="CC120" s="829"/>
      <c r="CD120" s="829"/>
      <c r="CE120" s="829"/>
      <c r="CF120" s="853">
        <v>111.4</v>
      </c>
      <c r="CG120" s="854"/>
      <c r="CH120" s="854"/>
      <c r="CI120" s="854"/>
      <c r="CJ120" s="854"/>
      <c r="CK120" s="855" t="s">
        <v>449</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11147720</v>
      </c>
      <c r="DH120" s="829"/>
      <c r="DI120" s="829"/>
      <c r="DJ120" s="829"/>
      <c r="DK120" s="829"/>
      <c r="DL120" s="829">
        <v>10803464</v>
      </c>
      <c r="DM120" s="829"/>
      <c r="DN120" s="829"/>
      <c r="DO120" s="829"/>
      <c r="DP120" s="829"/>
      <c r="DQ120" s="829">
        <v>10506719</v>
      </c>
      <c r="DR120" s="829"/>
      <c r="DS120" s="829"/>
      <c r="DT120" s="829"/>
      <c r="DU120" s="829"/>
      <c r="DV120" s="830">
        <v>60.2</v>
      </c>
      <c r="DW120" s="830"/>
      <c r="DX120" s="830"/>
      <c r="DY120" s="830"/>
      <c r="DZ120" s="831"/>
    </row>
    <row r="121" spans="1:130" s="212" customFormat="1" ht="26.25" customHeight="1" x14ac:dyDescent="0.2">
      <c r="A121" s="807"/>
      <c r="B121" s="808"/>
      <c r="C121" s="850" t="s">
        <v>450</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451</v>
      </c>
      <c r="BA121" s="739"/>
      <c r="BB121" s="739"/>
      <c r="BC121" s="739"/>
      <c r="BD121" s="739"/>
      <c r="BE121" s="739"/>
      <c r="BF121" s="739"/>
      <c r="BG121" s="739"/>
      <c r="BH121" s="739"/>
      <c r="BI121" s="739"/>
      <c r="BJ121" s="739"/>
      <c r="BK121" s="739"/>
      <c r="BL121" s="739"/>
      <c r="BM121" s="739"/>
      <c r="BN121" s="739"/>
      <c r="BO121" s="739"/>
      <c r="BP121" s="740"/>
      <c r="BQ121" s="803">
        <v>112177</v>
      </c>
      <c r="BR121" s="804"/>
      <c r="BS121" s="804"/>
      <c r="BT121" s="804"/>
      <c r="BU121" s="804"/>
      <c r="BV121" s="804">
        <v>188552</v>
      </c>
      <c r="BW121" s="804"/>
      <c r="BX121" s="804"/>
      <c r="BY121" s="804"/>
      <c r="BZ121" s="804"/>
      <c r="CA121" s="804">
        <v>242130</v>
      </c>
      <c r="CB121" s="804"/>
      <c r="CC121" s="804"/>
      <c r="CD121" s="804"/>
      <c r="CE121" s="804"/>
      <c r="CF121" s="862">
        <v>1.4</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1013708</v>
      </c>
      <c r="DH121" s="804"/>
      <c r="DI121" s="804"/>
      <c r="DJ121" s="804"/>
      <c r="DK121" s="804"/>
      <c r="DL121" s="804">
        <v>1250466</v>
      </c>
      <c r="DM121" s="804"/>
      <c r="DN121" s="804"/>
      <c r="DO121" s="804"/>
      <c r="DP121" s="804"/>
      <c r="DQ121" s="804">
        <v>1401722</v>
      </c>
      <c r="DR121" s="804"/>
      <c r="DS121" s="804"/>
      <c r="DT121" s="804"/>
      <c r="DU121" s="804"/>
      <c r="DV121" s="781">
        <v>8</v>
      </c>
      <c r="DW121" s="781"/>
      <c r="DX121" s="781"/>
      <c r="DY121" s="781"/>
      <c r="DZ121" s="782"/>
    </row>
    <row r="122" spans="1:130" s="212" customFormat="1" ht="26.25" customHeight="1" x14ac:dyDescent="0.2">
      <c r="A122" s="807"/>
      <c r="B122" s="808"/>
      <c r="C122" s="802" t="s">
        <v>433</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452</v>
      </c>
      <c r="BA122" s="826"/>
      <c r="BB122" s="826"/>
      <c r="BC122" s="826"/>
      <c r="BD122" s="826"/>
      <c r="BE122" s="826"/>
      <c r="BF122" s="826"/>
      <c r="BG122" s="826"/>
      <c r="BH122" s="826"/>
      <c r="BI122" s="826"/>
      <c r="BJ122" s="826"/>
      <c r="BK122" s="826"/>
      <c r="BL122" s="826"/>
      <c r="BM122" s="826"/>
      <c r="BN122" s="826"/>
      <c r="BO122" s="826"/>
      <c r="BP122" s="827"/>
      <c r="BQ122" s="866">
        <v>30678933</v>
      </c>
      <c r="BR122" s="832"/>
      <c r="BS122" s="832"/>
      <c r="BT122" s="832"/>
      <c r="BU122" s="832"/>
      <c r="BV122" s="832">
        <v>27943702</v>
      </c>
      <c r="BW122" s="832"/>
      <c r="BX122" s="832"/>
      <c r="BY122" s="832"/>
      <c r="BZ122" s="832"/>
      <c r="CA122" s="832">
        <v>25348584</v>
      </c>
      <c r="CB122" s="832"/>
      <c r="CC122" s="832"/>
      <c r="CD122" s="832"/>
      <c r="CE122" s="832"/>
      <c r="CF122" s="833">
        <v>145.19999999999999</v>
      </c>
      <c r="CG122" s="834"/>
      <c r="CH122" s="834"/>
      <c r="CI122" s="834"/>
      <c r="CJ122" s="834"/>
      <c r="CK122" s="856"/>
      <c r="CL122" s="842"/>
      <c r="CM122" s="842"/>
      <c r="CN122" s="842"/>
      <c r="CO122" s="843"/>
      <c r="CP122" s="822" t="s">
        <v>398</v>
      </c>
      <c r="CQ122" s="823"/>
      <c r="CR122" s="823"/>
      <c r="CS122" s="823"/>
      <c r="CT122" s="823"/>
      <c r="CU122" s="823"/>
      <c r="CV122" s="823"/>
      <c r="CW122" s="823"/>
      <c r="CX122" s="823"/>
      <c r="CY122" s="823"/>
      <c r="CZ122" s="823"/>
      <c r="DA122" s="823"/>
      <c r="DB122" s="823"/>
      <c r="DC122" s="823"/>
      <c r="DD122" s="823"/>
      <c r="DE122" s="823"/>
      <c r="DF122" s="824"/>
      <c r="DG122" s="803">
        <v>422280</v>
      </c>
      <c r="DH122" s="804"/>
      <c r="DI122" s="804"/>
      <c r="DJ122" s="804"/>
      <c r="DK122" s="804"/>
      <c r="DL122" s="804">
        <v>607784</v>
      </c>
      <c r="DM122" s="804"/>
      <c r="DN122" s="804"/>
      <c r="DO122" s="804"/>
      <c r="DP122" s="804"/>
      <c r="DQ122" s="804">
        <v>707932</v>
      </c>
      <c r="DR122" s="804"/>
      <c r="DS122" s="804"/>
      <c r="DT122" s="804"/>
      <c r="DU122" s="804"/>
      <c r="DV122" s="781">
        <v>4.0999999999999996</v>
      </c>
      <c r="DW122" s="781"/>
      <c r="DX122" s="781"/>
      <c r="DY122" s="781"/>
      <c r="DZ122" s="782"/>
    </row>
    <row r="123" spans="1:130" s="212" customFormat="1" ht="26.25" customHeight="1" x14ac:dyDescent="0.2">
      <c r="A123" s="807"/>
      <c r="B123" s="808"/>
      <c r="C123" s="802" t="s">
        <v>439</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453</v>
      </c>
      <c r="BP123" s="865"/>
      <c r="BQ123" s="819">
        <v>49065294</v>
      </c>
      <c r="BR123" s="820"/>
      <c r="BS123" s="820"/>
      <c r="BT123" s="820"/>
      <c r="BU123" s="820"/>
      <c r="BV123" s="820">
        <v>47124790</v>
      </c>
      <c r="BW123" s="820"/>
      <c r="BX123" s="820"/>
      <c r="BY123" s="820"/>
      <c r="BZ123" s="820"/>
      <c r="CA123" s="820">
        <v>45035587</v>
      </c>
      <c r="CB123" s="820"/>
      <c r="CC123" s="820"/>
      <c r="CD123" s="820"/>
      <c r="CE123" s="820"/>
      <c r="CF123" s="735"/>
      <c r="CG123" s="736"/>
      <c r="CH123" s="736"/>
      <c r="CI123" s="736"/>
      <c r="CJ123" s="821"/>
      <c r="CK123" s="856"/>
      <c r="CL123" s="842"/>
      <c r="CM123" s="842"/>
      <c r="CN123" s="842"/>
      <c r="CO123" s="843"/>
      <c r="CP123" s="822" t="s">
        <v>395</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442</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454</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455</v>
      </c>
      <c r="CQ124" s="823"/>
      <c r="CR124" s="823"/>
      <c r="CS124" s="823"/>
      <c r="CT124" s="823"/>
      <c r="CU124" s="823"/>
      <c r="CV124" s="823"/>
      <c r="CW124" s="823"/>
      <c r="CX124" s="823"/>
      <c r="CY124" s="823"/>
      <c r="CZ124" s="823"/>
      <c r="DA124" s="823"/>
      <c r="DB124" s="823"/>
      <c r="DC124" s="823"/>
      <c r="DD124" s="823"/>
      <c r="DE124" s="823"/>
      <c r="DF124" s="824"/>
      <c r="DG124" s="750">
        <v>44549</v>
      </c>
      <c r="DH124" s="751"/>
      <c r="DI124" s="751"/>
      <c r="DJ124" s="751"/>
      <c r="DK124" s="752"/>
      <c r="DL124" s="753">
        <v>47682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444</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456</v>
      </c>
      <c r="CL125" s="839"/>
      <c r="CM125" s="839"/>
      <c r="CN125" s="839"/>
      <c r="CO125" s="840"/>
      <c r="CP125" s="847" t="s">
        <v>457</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446</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458</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459</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309</v>
      </c>
      <c r="AB127" s="767"/>
      <c r="AC127" s="767"/>
      <c r="AD127" s="767"/>
      <c r="AE127" s="768"/>
      <c r="AF127" s="769">
        <v>224</v>
      </c>
      <c r="AG127" s="767"/>
      <c r="AH127" s="767"/>
      <c r="AI127" s="767"/>
      <c r="AJ127" s="768"/>
      <c r="AK127" s="769">
        <v>144</v>
      </c>
      <c r="AL127" s="767"/>
      <c r="AM127" s="767"/>
      <c r="AN127" s="767"/>
      <c r="AO127" s="768"/>
      <c r="AP127" s="811">
        <v>0</v>
      </c>
      <c r="AQ127" s="812"/>
      <c r="AR127" s="812"/>
      <c r="AS127" s="812"/>
      <c r="AT127" s="813"/>
      <c r="AU127" s="214"/>
      <c r="AV127" s="214"/>
      <c r="AW127" s="214"/>
      <c r="AX127" s="828" t="s">
        <v>460</v>
      </c>
      <c r="AY127" s="799"/>
      <c r="AZ127" s="799"/>
      <c r="BA127" s="799"/>
      <c r="BB127" s="799"/>
      <c r="BC127" s="799"/>
      <c r="BD127" s="799"/>
      <c r="BE127" s="800"/>
      <c r="BF127" s="798" t="s">
        <v>461</v>
      </c>
      <c r="BG127" s="799"/>
      <c r="BH127" s="799"/>
      <c r="BI127" s="799"/>
      <c r="BJ127" s="799"/>
      <c r="BK127" s="799"/>
      <c r="BL127" s="800"/>
      <c r="BM127" s="798" t="s">
        <v>462</v>
      </c>
      <c r="BN127" s="799"/>
      <c r="BO127" s="799"/>
      <c r="BP127" s="799"/>
      <c r="BQ127" s="799"/>
      <c r="BR127" s="799"/>
      <c r="BS127" s="800"/>
      <c r="BT127" s="798" t="s">
        <v>463</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464</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465</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466</v>
      </c>
      <c r="X128" s="785"/>
      <c r="Y128" s="785"/>
      <c r="Z128" s="786"/>
      <c r="AA128" s="787">
        <v>5315</v>
      </c>
      <c r="AB128" s="788"/>
      <c r="AC128" s="788"/>
      <c r="AD128" s="788"/>
      <c r="AE128" s="789"/>
      <c r="AF128" s="790">
        <v>5240</v>
      </c>
      <c r="AG128" s="788"/>
      <c r="AH128" s="788"/>
      <c r="AI128" s="788"/>
      <c r="AJ128" s="789"/>
      <c r="AK128" s="790">
        <v>61746</v>
      </c>
      <c r="AL128" s="788"/>
      <c r="AM128" s="788"/>
      <c r="AN128" s="788"/>
      <c r="AO128" s="789"/>
      <c r="AP128" s="791"/>
      <c r="AQ128" s="792"/>
      <c r="AR128" s="792"/>
      <c r="AS128" s="792"/>
      <c r="AT128" s="793"/>
      <c r="AU128" s="214"/>
      <c r="AV128" s="214"/>
      <c r="AW128" s="214"/>
      <c r="AX128" s="794" t="s">
        <v>467</v>
      </c>
      <c r="AY128" s="795"/>
      <c r="AZ128" s="795"/>
      <c r="BA128" s="795"/>
      <c r="BB128" s="795"/>
      <c r="BC128" s="795"/>
      <c r="BD128" s="795"/>
      <c r="BE128" s="796"/>
      <c r="BF128" s="773" t="s">
        <v>122</v>
      </c>
      <c r="BG128" s="774"/>
      <c r="BH128" s="774"/>
      <c r="BI128" s="774"/>
      <c r="BJ128" s="774"/>
      <c r="BK128" s="774"/>
      <c r="BL128" s="797"/>
      <c r="BM128" s="773">
        <v>12.41</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468</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469</v>
      </c>
      <c r="X129" s="764"/>
      <c r="Y129" s="764"/>
      <c r="Z129" s="765"/>
      <c r="AA129" s="766">
        <v>20353940</v>
      </c>
      <c r="AB129" s="767"/>
      <c r="AC129" s="767"/>
      <c r="AD129" s="767"/>
      <c r="AE129" s="768"/>
      <c r="AF129" s="769">
        <v>20667904</v>
      </c>
      <c r="AG129" s="767"/>
      <c r="AH129" s="767"/>
      <c r="AI129" s="767"/>
      <c r="AJ129" s="768"/>
      <c r="AK129" s="769">
        <v>20901988</v>
      </c>
      <c r="AL129" s="767"/>
      <c r="AM129" s="767"/>
      <c r="AN129" s="767"/>
      <c r="AO129" s="768"/>
      <c r="AP129" s="770"/>
      <c r="AQ129" s="771"/>
      <c r="AR129" s="771"/>
      <c r="AS129" s="771"/>
      <c r="AT129" s="772"/>
      <c r="AU129" s="215"/>
      <c r="AV129" s="215"/>
      <c r="AW129" s="215"/>
      <c r="AX129" s="738" t="s">
        <v>470</v>
      </c>
      <c r="AY129" s="739"/>
      <c r="AZ129" s="739"/>
      <c r="BA129" s="739"/>
      <c r="BB129" s="739"/>
      <c r="BC129" s="739"/>
      <c r="BD129" s="739"/>
      <c r="BE129" s="740"/>
      <c r="BF129" s="757" t="s">
        <v>122</v>
      </c>
      <c r="BG129" s="758"/>
      <c r="BH129" s="758"/>
      <c r="BI129" s="758"/>
      <c r="BJ129" s="758"/>
      <c r="BK129" s="758"/>
      <c r="BL129" s="759"/>
      <c r="BM129" s="757">
        <v>17.41</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471</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472</v>
      </c>
      <c r="X130" s="764"/>
      <c r="Y130" s="764"/>
      <c r="Z130" s="765"/>
      <c r="AA130" s="766">
        <v>3922797</v>
      </c>
      <c r="AB130" s="767"/>
      <c r="AC130" s="767"/>
      <c r="AD130" s="767"/>
      <c r="AE130" s="768"/>
      <c r="AF130" s="769">
        <v>3727281</v>
      </c>
      <c r="AG130" s="767"/>
      <c r="AH130" s="767"/>
      <c r="AI130" s="767"/>
      <c r="AJ130" s="768"/>
      <c r="AK130" s="769">
        <v>3448142</v>
      </c>
      <c r="AL130" s="767"/>
      <c r="AM130" s="767"/>
      <c r="AN130" s="767"/>
      <c r="AO130" s="768"/>
      <c r="AP130" s="770"/>
      <c r="AQ130" s="771"/>
      <c r="AR130" s="771"/>
      <c r="AS130" s="771"/>
      <c r="AT130" s="772"/>
      <c r="AU130" s="215"/>
      <c r="AV130" s="215"/>
      <c r="AW130" s="215"/>
      <c r="AX130" s="738" t="s">
        <v>473</v>
      </c>
      <c r="AY130" s="739"/>
      <c r="AZ130" s="739"/>
      <c r="BA130" s="739"/>
      <c r="BB130" s="739"/>
      <c r="BC130" s="739"/>
      <c r="BD130" s="739"/>
      <c r="BE130" s="740"/>
      <c r="BF130" s="741">
        <v>4.9000000000000004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474</v>
      </c>
      <c r="X131" s="748"/>
      <c r="Y131" s="748"/>
      <c r="Z131" s="749"/>
      <c r="AA131" s="750">
        <v>16431143</v>
      </c>
      <c r="AB131" s="751"/>
      <c r="AC131" s="751"/>
      <c r="AD131" s="751"/>
      <c r="AE131" s="752"/>
      <c r="AF131" s="753">
        <v>16940623</v>
      </c>
      <c r="AG131" s="751"/>
      <c r="AH131" s="751"/>
      <c r="AI131" s="751"/>
      <c r="AJ131" s="752"/>
      <c r="AK131" s="753">
        <v>17453846</v>
      </c>
      <c r="AL131" s="751"/>
      <c r="AM131" s="751"/>
      <c r="AN131" s="751"/>
      <c r="AO131" s="752"/>
      <c r="AP131" s="754"/>
      <c r="AQ131" s="755"/>
      <c r="AR131" s="755"/>
      <c r="AS131" s="755"/>
      <c r="AT131" s="756"/>
      <c r="AU131" s="215"/>
      <c r="AV131" s="215"/>
      <c r="AW131" s="215"/>
      <c r="AX131" s="716" t="s">
        <v>475</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476</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477</v>
      </c>
      <c r="W132" s="729"/>
      <c r="X132" s="729"/>
      <c r="Y132" s="729"/>
      <c r="Z132" s="730"/>
      <c r="AA132" s="731">
        <v>4.4126266809999999</v>
      </c>
      <c r="AB132" s="732"/>
      <c r="AC132" s="732"/>
      <c r="AD132" s="732"/>
      <c r="AE132" s="733"/>
      <c r="AF132" s="734">
        <v>5.3288477050000003</v>
      </c>
      <c r="AG132" s="732"/>
      <c r="AH132" s="732"/>
      <c r="AI132" s="732"/>
      <c r="AJ132" s="733"/>
      <c r="AK132" s="734">
        <v>5.1860432369999998</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478</v>
      </c>
      <c r="W133" s="708"/>
      <c r="X133" s="708"/>
      <c r="Y133" s="708"/>
      <c r="Z133" s="709"/>
      <c r="AA133" s="710">
        <v>3.8</v>
      </c>
      <c r="AB133" s="711"/>
      <c r="AC133" s="711"/>
      <c r="AD133" s="711"/>
      <c r="AE133" s="712"/>
      <c r="AF133" s="710">
        <v>4.5999999999999996</v>
      </c>
      <c r="AG133" s="711"/>
      <c r="AH133" s="711"/>
      <c r="AI133" s="711"/>
      <c r="AJ133" s="712"/>
      <c r="AK133" s="710">
        <v>4.9000000000000004</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mHXeYQplzWLKtd0xkFmfhsRgjTlpMUKiMWz5V1kSF4uCXBWW27Vf46RPf8Fd9zDYcCyLjhb1kJNCJdIUTXNYhw==" saltValue="q1LBlyODS8dh3vJIuTmYR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479</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TCVSMMKS5dbX0Qo47IkzdJU6NLZIQJWfFiDI70fyV5D6YSIdkCn8cvq3hL2nk8rK0iFaXX9uzyk9oLLOUzdfJw==" saltValue="o0Odh85p+y4AVMeFUdpiWQ==" spinCount="100000" sheet="1" objects="1" scenarios="1"/>
  <dataConsolidate link="1"/>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um2unwI72ZvFo/ZMYSKtw+bBoo2VJWOXnRYzFap2PV2WwFDPdefCkLJIm5MNSX5nxC+qFuBWiNJKI7nnfiRn/w==" saltValue="onNvV1ERVMyugvQdL2KmbQ==" spinCount="100000" sheet="1" objects="1" scenarios="1"/>
  <dataConsolidate link="1"/>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480</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481</v>
      </c>
      <c r="AL6" s="248"/>
      <c r="AM6" s="248"/>
      <c r="AN6" s="248"/>
    </row>
    <row r="7" spans="1:46" ht="13.5" customHeight="1" x14ac:dyDescent="0.2">
      <c r="A7" s="247"/>
      <c r="AK7" s="250"/>
      <c r="AL7" s="251"/>
      <c r="AM7" s="251"/>
      <c r="AN7" s="252"/>
      <c r="AO7" s="1105" t="s">
        <v>482</v>
      </c>
      <c r="AP7" s="253"/>
      <c r="AQ7" s="254" t="s">
        <v>483</v>
      </c>
      <c r="AR7" s="255"/>
    </row>
    <row r="8" spans="1:46" ht="13.2" x14ac:dyDescent="0.2">
      <c r="A8" s="247"/>
      <c r="AK8" s="256"/>
      <c r="AL8" s="257"/>
      <c r="AM8" s="257"/>
      <c r="AN8" s="258"/>
      <c r="AO8" s="1106"/>
      <c r="AP8" s="259" t="s">
        <v>484</v>
      </c>
      <c r="AQ8" s="260" t="s">
        <v>485</v>
      </c>
      <c r="AR8" s="261" t="s">
        <v>486</v>
      </c>
    </row>
    <row r="9" spans="1:46" ht="13.2" x14ac:dyDescent="0.2">
      <c r="A9" s="247"/>
      <c r="AK9" s="1117" t="s">
        <v>487</v>
      </c>
      <c r="AL9" s="1118"/>
      <c r="AM9" s="1118"/>
      <c r="AN9" s="1119"/>
      <c r="AO9" s="262">
        <v>6965821</v>
      </c>
      <c r="AP9" s="262">
        <v>97117</v>
      </c>
      <c r="AQ9" s="263">
        <v>95899</v>
      </c>
      <c r="AR9" s="264">
        <v>1.3</v>
      </c>
    </row>
    <row r="10" spans="1:46" ht="13.5" customHeight="1" x14ac:dyDescent="0.2">
      <c r="A10" s="247"/>
      <c r="AK10" s="1117" t="s">
        <v>488</v>
      </c>
      <c r="AL10" s="1118"/>
      <c r="AM10" s="1118"/>
      <c r="AN10" s="1119"/>
      <c r="AO10" s="265">
        <v>132825</v>
      </c>
      <c r="AP10" s="265">
        <v>1852</v>
      </c>
      <c r="AQ10" s="266">
        <v>7418</v>
      </c>
      <c r="AR10" s="267">
        <v>-75</v>
      </c>
    </row>
    <row r="11" spans="1:46" ht="13.5" customHeight="1" x14ac:dyDescent="0.2">
      <c r="A11" s="247"/>
      <c r="AK11" s="1117" t="s">
        <v>489</v>
      </c>
      <c r="AL11" s="1118"/>
      <c r="AM11" s="1118"/>
      <c r="AN11" s="1119"/>
      <c r="AO11" s="265">
        <v>1635</v>
      </c>
      <c r="AP11" s="265">
        <v>23</v>
      </c>
      <c r="AQ11" s="266">
        <v>1842</v>
      </c>
      <c r="AR11" s="267">
        <v>-98.8</v>
      </c>
    </row>
    <row r="12" spans="1:46" ht="13.5" customHeight="1" x14ac:dyDescent="0.2">
      <c r="A12" s="247"/>
      <c r="AK12" s="1117" t="s">
        <v>490</v>
      </c>
      <c r="AL12" s="1118"/>
      <c r="AM12" s="1118"/>
      <c r="AN12" s="1119"/>
      <c r="AO12" s="265" t="s">
        <v>491</v>
      </c>
      <c r="AP12" s="265" t="s">
        <v>491</v>
      </c>
      <c r="AQ12" s="266">
        <v>18</v>
      </c>
      <c r="AR12" s="267" t="s">
        <v>491</v>
      </c>
    </row>
    <row r="13" spans="1:46" ht="13.5" customHeight="1" x14ac:dyDescent="0.2">
      <c r="A13" s="247"/>
      <c r="AK13" s="1117" t="s">
        <v>492</v>
      </c>
      <c r="AL13" s="1118"/>
      <c r="AM13" s="1118"/>
      <c r="AN13" s="1119"/>
      <c r="AO13" s="265">
        <v>191305</v>
      </c>
      <c r="AP13" s="265">
        <v>2667</v>
      </c>
      <c r="AQ13" s="266">
        <v>3674</v>
      </c>
      <c r="AR13" s="267">
        <v>-27.4</v>
      </c>
    </row>
    <row r="14" spans="1:46" ht="13.5" customHeight="1" x14ac:dyDescent="0.2">
      <c r="A14" s="247"/>
      <c r="AK14" s="1117" t="s">
        <v>493</v>
      </c>
      <c r="AL14" s="1118"/>
      <c r="AM14" s="1118"/>
      <c r="AN14" s="1119"/>
      <c r="AO14" s="265">
        <v>73407</v>
      </c>
      <c r="AP14" s="265">
        <v>1023</v>
      </c>
      <c r="AQ14" s="266">
        <v>2040</v>
      </c>
      <c r="AR14" s="267">
        <v>-49.9</v>
      </c>
    </row>
    <row r="15" spans="1:46" ht="13.5" customHeight="1" x14ac:dyDescent="0.2">
      <c r="A15" s="247"/>
      <c r="AK15" s="1120" t="s">
        <v>494</v>
      </c>
      <c r="AL15" s="1121"/>
      <c r="AM15" s="1121"/>
      <c r="AN15" s="1122"/>
      <c r="AO15" s="265">
        <v>-365626</v>
      </c>
      <c r="AP15" s="265">
        <v>-5098</v>
      </c>
      <c r="AQ15" s="266">
        <v>-5724</v>
      </c>
      <c r="AR15" s="267">
        <v>-10.9</v>
      </c>
    </row>
    <row r="16" spans="1:46" ht="13.2" x14ac:dyDescent="0.2">
      <c r="A16" s="247"/>
      <c r="AK16" s="1120" t="s">
        <v>177</v>
      </c>
      <c r="AL16" s="1121"/>
      <c r="AM16" s="1121"/>
      <c r="AN16" s="1122"/>
      <c r="AO16" s="265">
        <v>6999367</v>
      </c>
      <c r="AP16" s="265">
        <v>97585</v>
      </c>
      <c r="AQ16" s="266">
        <v>105167</v>
      </c>
      <c r="AR16" s="267">
        <v>-7.2</v>
      </c>
    </row>
    <row r="17" spans="1:46" ht="13.2" x14ac:dyDescent="0.2">
      <c r="A17" s="247"/>
    </row>
    <row r="18" spans="1:46" ht="13.2" x14ac:dyDescent="0.2">
      <c r="A18" s="247"/>
      <c r="AQ18" s="268"/>
      <c r="AR18" s="268"/>
    </row>
    <row r="19" spans="1:46" ht="13.2" x14ac:dyDescent="0.2">
      <c r="A19" s="247"/>
      <c r="AK19" s="243" t="s">
        <v>495</v>
      </c>
    </row>
    <row r="20" spans="1:46" ht="13.2" x14ac:dyDescent="0.2">
      <c r="A20" s="247"/>
      <c r="AK20" s="269"/>
      <c r="AL20" s="270"/>
      <c r="AM20" s="270"/>
      <c r="AN20" s="271"/>
      <c r="AO20" s="272" t="s">
        <v>496</v>
      </c>
      <c r="AP20" s="273" t="s">
        <v>497</v>
      </c>
      <c r="AQ20" s="274" t="s">
        <v>498</v>
      </c>
      <c r="AR20" s="275"/>
    </row>
    <row r="21" spans="1:46" s="248" customFormat="1" ht="13.2" x14ac:dyDescent="0.2">
      <c r="A21" s="276"/>
      <c r="AK21" s="1123" t="s">
        <v>499</v>
      </c>
      <c r="AL21" s="1124"/>
      <c r="AM21" s="1124"/>
      <c r="AN21" s="1125"/>
      <c r="AO21" s="277">
        <v>7.99</v>
      </c>
      <c r="AP21" s="278">
        <v>8.91</v>
      </c>
      <c r="AQ21" s="279">
        <v>-0.92</v>
      </c>
      <c r="AS21" s="280"/>
      <c r="AT21" s="276"/>
    </row>
    <row r="22" spans="1:46" s="248" customFormat="1" ht="13.2" x14ac:dyDescent="0.2">
      <c r="A22" s="276"/>
      <c r="AK22" s="1123" t="s">
        <v>500</v>
      </c>
      <c r="AL22" s="1124"/>
      <c r="AM22" s="1124"/>
      <c r="AN22" s="1125"/>
      <c r="AO22" s="281">
        <v>98.3</v>
      </c>
      <c r="AP22" s="282">
        <v>97.6</v>
      </c>
      <c r="AQ22" s="283">
        <v>0.7</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501</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502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503</v>
      </c>
      <c r="AL29" s="248"/>
      <c r="AM29" s="248"/>
      <c r="AN29" s="248"/>
      <c r="AS29" s="290"/>
    </row>
    <row r="30" spans="1:46" ht="13.5" customHeight="1" x14ac:dyDescent="0.2">
      <c r="A30" s="247"/>
      <c r="AK30" s="250"/>
      <c r="AL30" s="251"/>
      <c r="AM30" s="251"/>
      <c r="AN30" s="252"/>
      <c r="AO30" s="1105" t="s">
        <v>482</v>
      </c>
      <c r="AP30" s="253"/>
      <c r="AQ30" s="254" t="s">
        <v>483</v>
      </c>
      <c r="AR30" s="255"/>
    </row>
    <row r="31" spans="1:46" ht="13.2" x14ac:dyDescent="0.2">
      <c r="A31" s="247"/>
      <c r="AK31" s="256"/>
      <c r="AL31" s="257"/>
      <c r="AM31" s="257"/>
      <c r="AN31" s="258"/>
      <c r="AO31" s="1106"/>
      <c r="AP31" s="259" t="s">
        <v>484</v>
      </c>
      <c r="AQ31" s="260" t="s">
        <v>485</v>
      </c>
      <c r="AR31" s="261" t="s">
        <v>486</v>
      </c>
    </row>
    <row r="32" spans="1:46" ht="27" customHeight="1" x14ac:dyDescent="0.2">
      <c r="A32" s="247"/>
      <c r="AK32" s="1107" t="s">
        <v>504</v>
      </c>
      <c r="AL32" s="1108"/>
      <c r="AM32" s="1108"/>
      <c r="AN32" s="1109"/>
      <c r="AO32" s="291">
        <v>3374376</v>
      </c>
      <c r="AP32" s="291">
        <v>47045</v>
      </c>
      <c r="AQ32" s="292">
        <v>63956</v>
      </c>
      <c r="AR32" s="293">
        <v>-26.4</v>
      </c>
    </row>
    <row r="33" spans="1:46" ht="13.5" customHeight="1" x14ac:dyDescent="0.2">
      <c r="A33" s="247"/>
      <c r="AK33" s="1107" t="s">
        <v>505</v>
      </c>
      <c r="AL33" s="1108"/>
      <c r="AM33" s="1108"/>
      <c r="AN33" s="1109"/>
      <c r="AO33" s="291" t="s">
        <v>491</v>
      </c>
      <c r="AP33" s="291" t="s">
        <v>491</v>
      </c>
      <c r="AQ33" s="292" t="s">
        <v>491</v>
      </c>
      <c r="AR33" s="293" t="s">
        <v>491</v>
      </c>
    </row>
    <row r="34" spans="1:46" ht="27" customHeight="1" x14ac:dyDescent="0.2">
      <c r="A34" s="247"/>
      <c r="AK34" s="1107" t="s">
        <v>506</v>
      </c>
      <c r="AL34" s="1108"/>
      <c r="AM34" s="1108"/>
      <c r="AN34" s="1109"/>
      <c r="AO34" s="291" t="s">
        <v>491</v>
      </c>
      <c r="AP34" s="291" t="s">
        <v>491</v>
      </c>
      <c r="AQ34" s="292">
        <v>4</v>
      </c>
      <c r="AR34" s="293" t="s">
        <v>491</v>
      </c>
    </row>
    <row r="35" spans="1:46" ht="27" customHeight="1" x14ac:dyDescent="0.2">
      <c r="A35" s="247"/>
      <c r="AK35" s="1107" t="s">
        <v>507</v>
      </c>
      <c r="AL35" s="1108"/>
      <c r="AM35" s="1108"/>
      <c r="AN35" s="1109"/>
      <c r="AO35" s="291">
        <v>937641</v>
      </c>
      <c r="AP35" s="291">
        <v>13073</v>
      </c>
      <c r="AQ35" s="292">
        <v>14498</v>
      </c>
      <c r="AR35" s="293">
        <v>-9.8000000000000007</v>
      </c>
    </row>
    <row r="36" spans="1:46" ht="27" customHeight="1" x14ac:dyDescent="0.2">
      <c r="A36" s="247"/>
      <c r="AK36" s="1107" t="s">
        <v>508</v>
      </c>
      <c r="AL36" s="1108"/>
      <c r="AM36" s="1108"/>
      <c r="AN36" s="1109"/>
      <c r="AO36" s="291">
        <v>102891</v>
      </c>
      <c r="AP36" s="291">
        <v>1435</v>
      </c>
      <c r="AQ36" s="292">
        <v>1993</v>
      </c>
      <c r="AR36" s="293">
        <v>-28</v>
      </c>
    </row>
    <row r="37" spans="1:46" ht="13.5" customHeight="1" x14ac:dyDescent="0.2">
      <c r="A37" s="247"/>
      <c r="AK37" s="1107" t="s">
        <v>509</v>
      </c>
      <c r="AL37" s="1108"/>
      <c r="AM37" s="1108"/>
      <c r="AN37" s="1109"/>
      <c r="AO37" s="291">
        <v>144</v>
      </c>
      <c r="AP37" s="291">
        <v>2</v>
      </c>
      <c r="AQ37" s="292">
        <v>407</v>
      </c>
      <c r="AR37" s="293">
        <v>-99.5</v>
      </c>
    </row>
    <row r="38" spans="1:46" ht="27" customHeight="1" x14ac:dyDescent="0.2">
      <c r="A38" s="247"/>
      <c r="AK38" s="1110" t="s">
        <v>510</v>
      </c>
      <c r="AL38" s="1111"/>
      <c r="AM38" s="1111"/>
      <c r="AN38" s="1112"/>
      <c r="AO38" s="294" t="s">
        <v>491</v>
      </c>
      <c r="AP38" s="294" t="s">
        <v>491</v>
      </c>
      <c r="AQ38" s="295">
        <v>1</v>
      </c>
      <c r="AR38" s="283" t="s">
        <v>491</v>
      </c>
      <c r="AS38" s="290"/>
    </row>
    <row r="39" spans="1:46" ht="13.2" x14ac:dyDescent="0.2">
      <c r="A39" s="247"/>
      <c r="AK39" s="1110" t="s">
        <v>511</v>
      </c>
      <c r="AL39" s="1111"/>
      <c r="AM39" s="1111"/>
      <c r="AN39" s="1112"/>
      <c r="AO39" s="291">
        <v>-61746</v>
      </c>
      <c r="AP39" s="291">
        <v>-861</v>
      </c>
      <c r="AQ39" s="292">
        <v>-3355</v>
      </c>
      <c r="AR39" s="293">
        <v>-74.3</v>
      </c>
      <c r="AS39" s="290"/>
    </row>
    <row r="40" spans="1:46" ht="27" customHeight="1" x14ac:dyDescent="0.2">
      <c r="A40" s="247"/>
      <c r="AK40" s="1107" t="s">
        <v>512</v>
      </c>
      <c r="AL40" s="1108"/>
      <c r="AM40" s="1108"/>
      <c r="AN40" s="1109"/>
      <c r="AO40" s="291">
        <v>-3448142</v>
      </c>
      <c r="AP40" s="291">
        <v>-48074</v>
      </c>
      <c r="AQ40" s="292">
        <v>-53996</v>
      </c>
      <c r="AR40" s="293">
        <v>-11</v>
      </c>
      <c r="AS40" s="290"/>
    </row>
    <row r="41" spans="1:46" ht="13.2" x14ac:dyDescent="0.2">
      <c r="A41" s="247"/>
      <c r="AK41" s="1113" t="s">
        <v>287</v>
      </c>
      <c r="AL41" s="1114"/>
      <c r="AM41" s="1114"/>
      <c r="AN41" s="1115"/>
      <c r="AO41" s="291">
        <v>905164</v>
      </c>
      <c r="AP41" s="291">
        <v>12620</v>
      </c>
      <c r="AQ41" s="292">
        <v>23508</v>
      </c>
      <c r="AR41" s="293">
        <v>-46.3</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513</v>
      </c>
    </row>
    <row r="48" spans="1:46" ht="13.2" x14ac:dyDescent="0.2">
      <c r="A48" s="247"/>
      <c r="AK48" s="301" t="s">
        <v>514</v>
      </c>
      <c r="AL48" s="301"/>
      <c r="AM48" s="301"/>
      <c r="AN48" s="301"/>
      <c r="AO48" s="301"/>
      <c r="AP48" s="301"/>
      <c r="AQ48" s="302"/>
      <c r="AR48" s="301"/>
    </row>
    <row r="49" spans="1:44" ht="13.5" customHeight="1" x14ac:dyDescent="0.2">
      <c r="A49" s="247"/>
      <c r="AK49" s="303"/>
      <c r="AL49" s="304"/>
      <c r="AM49" s="1100" t="s">
        <v>482</v>
      </c>
      <c r="AN49" s="1102" t="s">
        <v>515</v>
      </c>
      <c r="AO49" s="1103"/>
      <c r="AP49" s="1103"/>
      <c r="AQ49" s="1103"/>
      <c r="AR49" s="1104"/>
    </row>
    <row r="50" spans="1:44" ht="13.2" x14ac:dyDescent="0.2">
      <c r="A50" s="247"/>
      <c r="AK50" s="305"/>
      <c r="AL50" s="306"/>
      <c r="AM50" s="1101"/>
      <c r="AN50" s="307" t="s">
        <v>516</v>
      </c>
      <c r="AO50" s="308" t="s">
        <v>517</v>
      </c>
      <c r="AP50" s="309" t="s">
        <v>518</v>
      </c>
      <c r="AQ50" s="310" t="s">
        <v>519</v>
      </c>
      <c r="AR50" s="311" t="s">
        <v>520</v>
      </c>
    </row>
    <row r="51" spans="1:44" ht="13.2" x14ac:dyDescent="0.2">
      <c r="A51" s="247"/>
      <c r="AK51" s="303" t="s">
        <v>521</v>
      </c>
      <c r="AL51" s="304"/>
      <c r="AM51" s="312">
        <v>2608815</v>
      </c>
      <c r="AN51" s="313">
        <v>36528</v>
      </c>
      <c r="AO51" s="314">
        <v>-5.6</v>
      </c>
      <c r="AP51" s="315">
        <v>70329</v>
      </c>
      <c r="AQ51" s="316">
        <v>0.2</v>
      </c>
      <c r="AR51" s="317">
        <v>-5.8</v>
      </c>
    </row>
    <row r="52" spans="1:44" ht="13.2" x14ac:dyDescent="0.2">
      <c r="A52" s="247"/>
      <c r="AK52" s="318"/>
      <c r="AL52" s="319" t="s">
        <v>522</v>
      </c>
      <c r="AM52" s="320">
        <v>1571700</v>
      </c>
      <c r="AN52" s="321">
        <v>22006</v>
      </c>
      <c r="AO52" s="322">
        <v>-23.9</v>
      </c>
      <c r="AP52" s="323">
        <v>39403</v>
      </c>
      <c r="AQ52" s="324">
        <v>9.1</v>
      </c>
      <c r="AR52" s="325">
        <v>-33</v>
      </c>
    </row>
    <row r="53" spans="1:44" ht="13.2" x14ac:dyDescent="0.2">
      <c r="A53" s="247"/>
      <c r="AK53" s="303" t="s">
        <v>523</v>
      </c>
      <c r="AL53" s="304"/>
      <c r="AM53" s="312">
        <v>2105952</v>
      </c>
      <c r="AN53" s="313">
        <v>29456</v>
      </c>
      <c r="AO53" s="314">
        <v>-19.399999999999999</v>
      </c>
      <c r="AP53" s="315">
        <v>71871</v>
      </c>
      <c r="AQ53" s="316">
        <v>2.2000000000000002</v>
      </c>
      <c r="AR53" s="317">
        <v>-21.6</v>
      </c>
    </row>
    <row r="54" spans="1:44" ht="13.2" x14ac:dyDescent="0.2">
      <c r="A54" s="247"/>
      <c r="AK54" s="318"/>
      <c r="AL54" s="319" t="s">
        <v>522</v>
      </c>
      <c r="AM54" s="320">
        <v>1487559</v>
      </c>
      <c r="AN54" s="321">
        <v>20806</v>
      </c>
      <c r="AO54" s="322">
        <v>-5.5</v>
      </c>
      <c r="AP54" s="323">
        <v>38232</v>
      </c>
      <c r="AQ54" s="324">
        <v>-3</v>
      </c>
      <c r="AR54" s="325">
        <v>-2.5</v>
      </c>
    </row>
    <row r="55" spans="1:44" ht="13.2" x14ac:dyDescent="0.2">
      <c r="A55" s="247"/>
      <c r="AK55" s="303" t="s">
        <v>524</v>
      </c>
      <c r="AL55" s="304"/>
      <c r="AM55" s="312">
        <v>2900135</v>
      </c>
      <c r="AN55" s="313">
        <v>40487</v>
      </c>
      <c r="AO55" s="314">
        <v>37.4</v>
      </c>
      <c r="AP55" s="315">
        <v>71807</v>
      </c>
      <c r="AQ55" s="316">
        <v>-0.1</v>
      </c>
      <c r="AR55" s="317">
        <v>37.5</v>
      </c>
    </row>
    <row r="56" spans="1:44" ht="13.2" x14ac:dyDescent="0.2">
      <c r="A56" s="247"/>
      <c r="AK56" s="318"/>
      <c r="AL56" s="319" t="s">
        <v>522</v>
      </c>
      <c r="AM56" s="320">
        <v>2118155</v>
      </c>
      <c r="AN56" s="321">
        <v>29570</v>
      </c>
      <c r="AO56" s="322">
        <v>42.1</v>
      </c>
      <c r="AP56" s="323">
        <v>37333</v>
      </c>
      <c r="AQ56" s="324">
        <v>-2.4</v>
      </c>
      <c r="AR56" s="325">
        <v>44.5</v>
      </c>
    </row>
    <row r="57" spans="1:44" ht="13.2" x14ac:dyDescent="0.2">
      <c r="A57" s="247"/>
      <c r="AK57" s="303" t="s">
        <v>525</v>
      </c>
      <c r="AL57" s="304"/>
      <c r="AM57" s="312">
        <v>5277371</v>
      </c>
      <c r="AN57" s="313">
        <v>73645</v>
      </c>
      <c r="AO57" s="314">
        <v>81.900000000000006</v>
      </c>
      <c r="AP57" s="315">
        <v>80821</v>
      </c>
      <c r="AQ57" s="316">
        <v>12.6</v>
      </c>
      <c r="AR57" s="317">
        <v>69.3</v>
      </c>
    </row>
    <row r="58" spans="1:44" ht="13.2" x14ac:dyDescent="0.2">
      <c r="A58" s="247"/>
      <c r="AK58" s="318"/>
      <c r="AL58" s="319" t="s">
        <v>522</v>
      </c>
      <c r="AM58" s="320">
        <v>4339157</v>
      </c>
      <c r="AN58" s="321">
        <v>60552</v>
      </c>
      <c r="AO58" s="322">
        <v>104.8</v>
      </c>
      <c r="AP58" s="323">
        <v>49586</v>
      </c>
      <c r="AQ58" s="324">
        <v>32.799999999999997</v>
      </c>
      <c r="AR58" s="325">
        <v>72</v>
      </c>
    </row>
    <row r="59" spans="1:44" ht="13.2" x14ac:dyDescent="0.2">
      <c r="A59" s="247"/>
      <c r="AK59" s="303" t="s">
        <v>526</v>
      </c>
      <c r="AL59" s="304"/>
      <c r="AM59" s="312">
        <v>4107686</v>
      </c>
      <c r="AN59" s="313">
        <v>57269</v>
      </c>
      <c r="AO59" s="314">
        <v>-22.2</v>
      </c>
      <c r="AP59" s="315">
        <v>79840</v>
      </c>
      <c r="AQ59" s="316">
        <v>-1.2</v>
      </c>
      <c r="AR59" s="317">
        <v>-21</v>
      </c>
    </row>
    <row r="60" spans="1:44" ht="13.2" x14ac:dyDescent="0.2">
      <c r="A60" s="247"/>
      <c r="AK60" s="318"/>
      <c r="AL60" s="319" t="s">
        <v>522</v>
      </c>
      <c r="AM60" s="320">
        <v>2412020</v>
      </c>
      <c r="AN60" s="321">
        <v>33628</v>
      </c>
      <c r="AO60" s="322">
        <v>-44.5</v>
      </c>
      <c r="AP60" s="323">
        <v>45238</v>
      </c>
      <c r="AQ60" s="324">
        <v>-8.8000000000000007</v>
      </c>
      <c r="AR60" s="325">
        <v>-35.700000000000003</v>
      </c>
    </row>
    <row r="61" spans="1:44" ht="13.2" x14ac:dyDescent="0.2">
      <c r="A61" s="247"/>
      <c r="AK61" s="303" t="s">
        <v>527</v>
      </c>
      <c r="AL61" s="326"/>
      <c r="AM61" s="312">
        <v>3399992</v>
      </c>
      <c r="AN61" s="313">
        <v>47477</v>
      </c>
      <c r="AO61" s="314">
        <v>14.4</v>
      </c>
      <c r="AP61" s="315">
        <v>74934</v>
      </c>
      <c r="AQ61" s="327">
        <v>2.7</v>
      </c>
      <c r="AR61" s="317">
        <v>11.7</v>
      </c>
    </row>
    <row r="62" spans="1:44" ht="13.2" x14ac:dyDescent="0.2">
      <c r="A62" s="247"/>
      <c r="AK62" s="318"/>
      <c r="AL62" s="319" t="s">
        <v>522</v>
      </c>
      <c r="AM62" s="320">
        <v>2385718</v>
      </c>
      <c r="AN62" s="321">
        <v>33312</v>
      </c>
      <c r="AO62" s="322">
        <v>14.6</v>
      </c>
      <c r="AP62" s="323">
        <v>41958</v>
      </c>
      <c r="AQ62" s="324">
        <v>5.5</v>
      </c>
      <c r="AR62" s="325">
        <v>9.1</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56/yicuXLrECtZg7Mp43F7SaJT8hf8xVWCHddj5qQENLX1RwzzF59CoRqKunUViqCQshCgC/zKKqx8Ui/5dzaQ==" saltValue="dya3mS06Lx5P1oB73rQyc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479</v>
      </c>
    </row>
    <row r="121" spans="125:125" ht="13.5" hidden="1" customHeight="1" x14ac:dyDescent="0.2">
      <c r="DU121" s="241"/>
    </row>
  </sheetData>
  <sheetProtection algorithmName="SHA-512" hashValue="/qVKSUMDVWYzHb8Afw0NKyWpFwJy4EXacUSjW4SkFUK4X/RK+m1u01v/jNRLbRGkabI80ty/Z5YnakfL/xdB/w==" saltValue="mjgMH0QwjGg1wofyy0SX0w==" spinCount="100000" sheet="1" objects="1" scenarios="1"/>
  <dataConsolidate link="1"/>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479</v>
      </c>
    </row>
  </sheetData>
  <sheetProtection algorithmName="SHA-512" hashValue="R/nUPTOgWkQ+P8y+OEf5GHcP7QZHPrWKBBJ4wzT82RPO/GpAttRYchmgg3vPgSNLaun5cihqmXYTMYhL6ff0mg==" saltValue="rKqqncCu4QuJ7/71PCgNAA==" spinCount="100000" sheet="1" objects="1" scenarios="1"/>
  <dataConsolidate link="1"/>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7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2">
      <c r="B47" s="10"/>
      <c r="C47" s="1126" t="s">
        <v>3</v>
      </c>
      <c r="D47" s="1126"/>
      <c r="E47" s="1127"/>
      <c r="F47" s="11">
        <v>19.97</v>
      </c>
      <c r="G47" s="12">
        <v>20.25</v>
      </c>
      <c r="H47" s="12">
        <v>20.78</v>
      </c>
      <c r="I47" s="12">
        <v>20.94</v>
      </c>
      <c r="J47" s="13">
        <v>20.74</v>
      </c>
    </row>
    <row r="48" spans="2:10" ht="57.75" customHeight="1" x14ac:dyDescent="0.2">
      <c r="B48" s="14"/>
      <c r="C48" s="1128" t="s">
        <v>4</v>
      </c>
      <c r="D48" s="1128"/>
      <c r="E48" s="1129"/>
      <c r="F48" s="15">
        <v>10.78</v>
      </c>
      <c r="G48" s="16">
        <v>11.43</v>
      </c>
      <c r="H48" s="16">
        <v>9.74</v>
      </c>
      <c r="I48" s="16">
        <v>8.9600000000000009</v>
      </c>
      <c r="J48" s="17">
        <v>10.69</v>
      </c>
    </row>
    <row r="49" spans="2:10" ht="57.75" customHeight="1" thickBot="1" x14ac:dyDescent="0.25">
      <c r="B49" s="18"/>
      <c r="C49" s="1130" t="s">
        <v>5</v>
      </c>
      <c r="D49" s="1130"/>
      <c r="E49" s="1131"/>
      <c r="F49" s="19">
        <v>6.02</v>
      </c>
      <c r="G49" s="20">
        <v>4.54</v>
      </c>
      <c r="H49" s="20" t="s">
        <v>534</v>
      </c>
      <c r="I49" s="20" t="s">
        <v>535</v>
      </c>
      <c r="J49" s="21">
        <v>1.87</v>
      </c>
    </row>
    <row r="50" spans="2:10" ht="13.2" x14ac:dyDescent="0.2"/>
  </sheetData>
  <sheetProtection algorithmName="SHA-512" hashValue="KOHr6wBL3kejtFgiqHz/F4K3rPssUYfDjIsgxW+vy9xvwUxI40/PIaWvteHdSOI7KJ8NXwDdEg4JvfcOEqiruQ==" saltValue="8Snl9rC9R5BJK5VAEvs8+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山梨県</cp:lastModifiedBy>
  <cp:lastPrinted>2026-03-10T06:03:21Z</cp:lastPrinted>
  <dcterms:created xsi:type="dcterms:W3CDTF">2026-02-23T06:26:13Z</dcterms:created>
  <dcterms:modified xsi:type="dcterms:W3CDTF">2026-03-30T12:28:00Z</dcterms:modified>
  <cp:category/>
</cp:coreProperties>
</file>