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08_北杜市【】\"/>
    </mc:Choice>
  </mc:AlternateContent>
  <xr:revisionPtr revIDLastSave="0" documentId="13_ncr:1_{D5B286B3-F39C-4495-A5C6-2727DEEA9C7D}"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CO36" i="10"/>
  <c r="BE36" i="10"/>
  <c r="C36" i="10"/>
  <c r="BE35" i="10"/>
  <c r="C35" i="10"/>
  <c r="CO34" i="10"/>
  <c r="CO35" i="10" s="1"/>
  <c r="BW34" i="10"/>
  <c r="BW35" i="10" s="1"/>
  <c r="BW36" i="10" s="1"/>
  <c r="BW37" i="10" s="1"/>
  <c r="BW38" i="10" s="1"/>
  <c r="BW39" i="10" s="1"/>
  <c r="BW40" i="10" s="1"/>
  <c r="BW41" i="10" s="1"/>
  <c r="BW42" i="10" s="1"/>
  <c r="BW43"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U39" i="10" s="1"/>
  <c r="AM34" i="10"/>
  <c r="AM35" i="10" s="1"/>
  <c r="AM36" i="10" s="1"/>
  <c r="BE34" i="10" l="1"/>
</calcChain>
</file>

<file path=xl/sharedStrings.xml><?xml version="1.0" encoding="utf-8"?>
<sst xmlns="http://schemas.openxmlformats.org/spreadsheetml/2006/main" count="1115" uniqueCount="573">
  <si>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</si>
  <si>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</si>
  <si>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</si>
  <si>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</si>
  <si>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</si>
  <si>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</si>
  <si>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</si>
  <si>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</si>
  <si>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</si>
  <si>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</si>
  <si>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</si>
  <si>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</si>
  <si>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</si>
  <si>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</si>
  <si>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</si>
  <si>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</si>
  <si>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</si>
  <si>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</si>
  <si>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</si>
  <si>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</si>
  <si>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</si>
  <si>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</si>
  <si>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</si>
  <si>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</si>
  <si>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</si>
  <si>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</si>
  <si>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</si>
  <si>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</si>
  <si>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</si>
  <si>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</si>
  <si>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</si>
  <si>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</si>
  <si>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</si>
  <si>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</si>
  <si>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</si>
  <si>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</si>
  <si>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</si>
  <si>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</si>
  <si>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</si>
  <si>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</si>
  <si>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</si>
  <si>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</si>
  <si>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</si>
  <si>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</si>
  <si>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</si>
  <si>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</si>
  <si>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</si>
  <si>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</si>
  <si>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</si>
  <si>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</si>
  <si>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</si>
  <si>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</si>
  <si>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</si>
  <si>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</si>
  <si>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</si>
  <si>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</si>
  <si>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</si>
  <si>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</si>
  <si>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</si>
  <si>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</si>
  <si>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</si>
  <si>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</si>
  <si>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</si>
  <si>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</si>
  <si>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</si>
  <si>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</si>
  <si>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</si>
  <si>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</si>
  <si>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</si>
  <si>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</si>
  <si>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</si>
  <si>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</si>
  <si>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</si>
  <si>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</si>
  <si>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</si>
  <si>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</si>
  <si>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</si>
  <si>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</si>
  <si>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</si>
  <si>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</si>
  <si>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</si>
  <si>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</si>
  <si>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</si>
  <si>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</si>
  <si>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</si>
  <si>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</si>
  <si>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</si>
  <si>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</si>
  <si>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</si>
  <si>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</si>
  <si>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</si>
  <si>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</si>
  <si>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</si>
  <si>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</si>
  <si>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</si>
  <si>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</si>
  <si>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</si>
  <si>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</si>
  <si>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</si>
  <si>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</si>
  <si>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</si>
  <si>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</si>
  <si>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</si>
  <si>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</si>
  <si>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</si>
  <si>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</si>
  <si>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</si>
  <si>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</si>
  <si>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</si>
  <si>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</si>
  <si>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</si>
  <si>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</si>
  <si>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</si>
  <si>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</si>
  <si>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</si>
  <si>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</si>
  <si>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</si>
  <si>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</si>
  <si>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</si>
  <si>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</si>
  <si>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</si>
  <si>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</si>
  <si>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</si>
  <si>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</si>
  <si>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</si>
  <si>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</si>
  <si>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</si>
  <si>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</si>
  <si>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</si>
  <si>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</si>
  <si>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</si>
  <si>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</si>
  <si>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</si>
  <si>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</si>
  <si>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</si>
  <si>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</si>
  <si>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</si>
  <si>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</si>
  <si>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</si>
  <si>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</si>
  <si>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</si>
  <si>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</si>
  <si>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</si>
  <si>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</si>
  <si>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</si>
  <si>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</si>
  <si>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</si>
  <si>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</si>
  <si>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</si>
  <si>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</si>
  <si>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</si>
  <si>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</si>
  <si>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</si>
  <si>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</si>
  <si>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</si>
  <si>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</si>
  <si>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</si>
  <si>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</si>
  <si>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</si>
  <si>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</si>
  <si>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</si>
  <si>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</si>
  <si>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</si>
  <si>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</si>
  <si>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</si>
  <si>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</si>
  <si>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</si>
  <si>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</si>
  <si>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</si>
  <si>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</si>
  <si>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</si>
  <si>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</si>
  <si>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</si>
  <si>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</si>
  <si>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</si>
  <si>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</si>
  <si>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</si>
  <si>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</si>
  <si>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</si>
  <si>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</si>
  <si>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</si>
  <si>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</si>
  <si>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</si>
  <si>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</si>
  <si>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</si>
  <si>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</si>
  <si>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</si>
  <si>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</si>
  <si>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</si>
  <si>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</si>
  <si>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</si>
  <si>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</si>
  <si>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</si>
  <si>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</si>
  <si>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</si>
  <si>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</si>
  <si>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</si>
  <si>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</si>
  <si>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</si>
  <si>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</si>
  <si>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</si>
  <si>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</si>
  <si>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</si>
  <si>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山梨県北杜市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</si>
  <si>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</si>
  <si>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</si>
  <si>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</si>
  <si>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</si>
  <si>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</si>
  <si>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</si>
  <si>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</si>
  <si>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</si>
  <si>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</si>
  <si>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</si>
  <si>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</si>
  <si>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</si>
  <si>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</si>
  <si>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</si>
  <si>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</si>
  <si>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</si>
  <si>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</si>
  <si>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</si>
  <si>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</si>
  <si>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</si>
  <si>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</si>
  <si>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</si>
  <si>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</si>
  <si>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</si>
  <si>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</si>
  <si>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</si>
  <si>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</si>
  <si>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</si>
  <si>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</si>
  <si>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</si>
  <si>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</si>
  <si>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</si>
  <si>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</si>
  <si>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</si>
  <si>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</si>
  <si>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</si>
  <si>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</si>
  <si>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</si>
  <si>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</si>
  <si>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</si>
  <si>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</si>
  <si>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</si>
  <si>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</si>
  <si>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</si>
  <si>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</si>
  <si>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</si>
  <si>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</si>
  <si>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</si>
  <si>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</si>
  <si>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</si>
  <si>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</si>
  <si>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</si>
  <si>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</si>
  <si>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</si>
  <si>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</si>
  <si>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</si>
  <si>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</si>
  <si>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</si>
  <si>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</si>
  <si>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</si>
  <si>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</si>
  <si>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</si>
  <si>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</si>
  <si>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</si>
  <si>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</si>
  <si>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</si>
  <si>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</si>
  <si>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</si>
  <si>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</si>
  <si>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</si>
  <si>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</si>
  <si>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</si>
  <si>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</si>
  <si>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</si>
  <si>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</si>
  <si>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</si>
  <si>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</si>
  <si>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</si>
  <si>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</si>
  <si>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</si>
  <si>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</si>
  <si>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</si>
  <si>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</si>
  <si>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</si>
  <si>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</si>
  <si>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</si>
  <si>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</si>
  <si>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</si>
  <si>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</si>
  <si>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</si>
  <si>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</si>
  <si>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</si>
  <si>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</si>
  <si>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</si>
  <si>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</si>
  <si>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</si>
  <si>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</si>
  <si>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</si>
  <si>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</si>
  <si>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</si>
  <si>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</si>
  <si>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</si>
  <si>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</si>
  <si>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</si>
  <si>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</si>
  <si>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</si>
  <si>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</si>
  <si>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</si>
  <si>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</si>
  <si>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</si>
  <si>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</si>
  <si>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</si>
  <si>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</si>
  <si>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</si>
  <si>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</si>
  <si>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</si>
  <si>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</si>
  <si>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</si>
  <si>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</si>
  <si>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</si>
  <si>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</si>
  <si>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</si>
  <si>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</si>
  <si>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</si>
  <si>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</si>
  <si>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</si>
  <si>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</si>
  <si>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</si>
  <si>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</si>
  <si>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</si>
  <si>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</si>
  <si>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</si>
  <si>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</si>
  <si>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</si>
  <si>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</si>
  <si>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</si>
  <si>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</si>
  <si>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</si>
  <si>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</si>
  <si>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</si>
  <si>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</si>
  <si>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</si>
  <si>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</si>
  <si>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</si>
  <si>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</si>
  <si>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</si>
  <si>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</si>
  <si>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</si>
  <si>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</si>
  <si>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</si>
  <si>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山梨県北杜市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</si>
  <si>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</si>
  <si>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</si>
  <si>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</si>
  <si>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</si>
  <si>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</si>
  <si>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</si>
  <si>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</si>
  <si>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</si>
  <si>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</si>
  <si>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</si>
  <si>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</si>
  <si>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</si>
  <si>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</si>
  <si>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</si>
  <si>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</si>
  <si>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</si>
  <si>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</si>
  <si>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</si>
  <si>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</si>
  <si>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</si>
  <si>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</si>
  <si>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</si>
  <si>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</si>
  <si>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</si>
  <si>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</si>
  <si>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</si>
  <si>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</si>
  <si>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</si>
  <si>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</si>
  <si>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</si>
  <si>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</si>
  <si>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</si>
  <si>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</si>
  <si>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</si>
  <si>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辺見診療所特別会計</t>
    <phoneticPr fontId="5"/>
  </si>
  <si>
    <t>白州診療所特別会計</t>
    <phoneticPr fontId="5"/>
  </si>
  <si>
    <t>介護保険特別会計</t>
    <phoneticPr fontId="5"/>
  </si>
  <si>
    <t>居宅介護支援事業特別会計</t>
    <phoneticPr fontId="5"/>
  </si>
  <si>
    <t>後期高齢者医療特別会計</t>
    <phoneticPr fontId="5"/>
  </si>
  <si>
    <t>病院事業特別会計</t>
    <phoneticPr fontId="5"/>
  </si>
  <si>
    <t>法適用企業</t>
    <phoneticPr fontId="5"/>
  </si>
  <si>
    <t>水道事業会計</t>
    <phoneticPr fontId="5"/>
  </si>
  <si>
    <t>下水道事業会計</t>
    <phoneticPr fontId="5"/>
  </si>
  <si>
    <t>新エネルギー事業特別会計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</si>
  <si>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</si>
  <si>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</si>
  <si>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</si>
  <si>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</si>
  <si>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</si>
  <si>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</si>
  <si>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</si>
  <si>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</si>
  <si>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</si>
  <si>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</si>
  <si>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</si>
  <si>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</si>
  <si>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</si>
  <si>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</si>
  <si>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</si>
  <si>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</si>
  <si>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</si>
  <si>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</si>
  <si>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</si>
  <si>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</si>
  <si>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</si>
  <si>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</si>
  <si>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</si>
  <si>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</si>
  <si>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</si>
  <si>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</si>
  <si>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</si>
  <si>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</si>
  <si>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</si>
  <si>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</si>
  <si>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</si>
  <si>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</si>
  <si>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</si>
  <si>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</si>
  <si>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</si>
  <si>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</si>
  <si>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</si>
  <si>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</si>
  <si>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</si>
  <si>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</si>
  <si>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</si>
  <si>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</si>
  <si>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</si>
  <si>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</si>
  <si>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</si>
  <si>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</si>
  <si>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</si>
  <si>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</si>
  <si>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</si>
  <si>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</si>
  <si>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</si>
  <si>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</si>
  <si>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</si>
  <si>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</si>
  <si>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</si>
  <si>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</si>
  <si>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</si>
  <si>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</si>
  <si>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</si>
  <si>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</si>
  <si>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</si>
  <si>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</si>
  <si>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</si>
  <si>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</si>
  <si>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</si>
  <si>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</si>
  <si>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</si>
  <si>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</si>
  <si>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</si>
  <si>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</si>
  <si>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</si>
  <si>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</si>
  <si>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</si>
  <si>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</si>
  <si>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</si>
  <si>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</si>
  <si>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</si>
  <si>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</si>
  <si>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</si>
  <si>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</si>
  <si>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</si>
  <si>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</si>
  <si>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</si>
  <si>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</si>
  <si>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</si>
  <si>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</si>
  <si>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</si>
  <si>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</si>
  <si>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</si>
  <si>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</si>
  <si>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</si>
  <si>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</si>
  <si>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</si>
  <si>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</si>
  <si>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</si>
  <si>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</si>
  <si>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</si>
  <si>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</si>
  <si>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</si>
  <si>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</si>
  <si>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</si>
  <si>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</si>
  <si>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</si>
  <si>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</si>
  <si>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</si>
  <si>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</si>
  <si>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</si>
  <si>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</si>
  <si>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</si>
  <si>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</si>
  <si>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</si>
  <si>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</si>
  <si>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</si>
  <si>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</si>
  <si>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</si>
  <si>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</si>
  <si>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</si>
  <si>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</si>
  <si>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</si>
  <si>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</si>
  <si>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</si>
  <si>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</si>
  <si>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</si>
  <si>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</si>
  <si>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</si>
  <si>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</si>
  <si>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</si>
  <si>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</si>
  <si>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</si>
  <si>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</si>
  <si>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</si>
  <si>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</si>
  <si>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</si>
  <si>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</si>
  <si>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</si>
  <si>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</si>
  <si>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1.22</t>
  </si>
  <si>
    <t>▲ 1.45</t>
  </si>
  <si>
    <t>病院事業特別会計</t>
  </si>
  <si>
    <t>一般会計</t>
  </si>
  <si>
    <t>下水道事業会計</t>
  </si>
  <si>
    <t>水道事業会計</t>
  </si>
  <si>
    <t>介護保険特別会計</t>
  </si>
  <si>
    <t>新エネルギー事業特別会計</t>
  </si>
  <si>
    <t>後期高齢者医療特別会計</t>
  </si>
  <si>
    <t>居宅介護支援事業特別会計</t>
  </si>
  <si>
    <t>その他会計（赤字）</t>
  </si>
  <si>
    <t>その他会計（黒字）</t>
  </si>
  <si>
    <t>R02</t>
    <phoneticPr fontId="5"/>
  </si>
  <si>
    <t>R03</t>
    <phoneticPr fontId="5"/>
  </si>
  <si>
    <t>R04</t>
    <phoneticPr fontId="5"/>
  </si>
  <si>
    <t>R05</t>
    <phoneticPr fontId="5"/>
  </si>
  <si>
    <t>R06</t>
    <phoneticPr fontId="5"/>
  </si>
  <si>
    <t>-</t>
    <phoneticPr fontId="2"/>
  </si>
  <si>
    <t>山梨県市町村総合事務組合（一般会計）</t>
    <rPh sb="0" eb="3">
      <t>ヤマナシケン</t>
    </rPh>
    <rPh sb="3" eb="6">
      <t>シチョウソン</t>
    </rPh>
    <rPh sb="6" eb="8">
      <t>ソウゴウ</t>
    </rPh>
    <rPh sb="8" eb="10">
      <t>ジム</t>
    </rPh>
    <rPh sb="10" eb="12">
      <t>クミアイ</t>
    </rPh>
    <rPh sb="13" eb="15">
      <t>イッパン</t>
    </rPh>
    <rPh sb="15" eb="17">
      <t>カイケイ</t>
    </rPh>
    <phoneticPr fontId="1"/>
  </si>
  <si>
    <t>山梨県市町村総合事務組合（電子化事業及び会館管理・研修事業特別会計）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1"/>
  </si>
  <si>
    <t>山梨県市町村総合事務組合（一般廃棄物最終処分場事業特別会計）</t>
    <rPh sb="0" eb="3">
      <t>ヤマナシケン</t>
    </rPh>
    <rPh sb="3" eb="6">
      <t>シチョウソン</t>
    </rPh>
    <rPh sb="6" eb="8">
      <t>ソウゴウ</t>
    </rPh>
    <rPh sb="8" eb="10">
      <t>ジム</t>
    </rPh>
    <rPh sb="10" eb="12">
      <t>クミアイ</t>
    </rPh>
    <rPh sb="13" eb="15">
      <t>イッパン</t>
    </rPh>
    <rPh sb="15" eb="18">
      <t>ハイキブツ</t>
    </rPh>
    <rPh sb="18" eb="20">
      <t>サイシュウ</t>
    </rPh>
    <rPh sb="20" eb="23">
      <t>ショブンジョウ</t>
    </rPh>
    <rPh sb="23" eb="25">
      <t>ジギョウ</t>
    </rPh>
    <rPh sb="25" eb="27">
      <t>トクベツ</t>
    </rPh>
    <rPh sb="27" eb="29">
      <t>カイケイ</t>
    </rPh>
    <phoneticPr fontId="1"/>
  </si>
  <si>
    <t>山梨県市町村総合事務組合（入札参加資格審査事業費特別会計）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シンサ</t>
    </rPh>
    <rPh sb="21" eb="23">
      <t>ジギョウ</t>
    </rPh>
    <rPh sb="23" eb="24">
      <t>ヒ</t>
    </rPh>
    <rPh sb="24" eb="26">
      <t>トクベツ</t>
    </rPh>
    <rPh sb="26" eb="28">
      <t>カイケイ</t>
    </rPh>
    <phoneticPr fontId="1"/>
  </si>
  <si>
    <t>山梨県市町村総合事務組合（交通災害共済事業特別会計）</t>
    <rPh sb="0" eb="3">
      <t>ヤマナシケン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
  </si>
  <si>
    <t>山梨県後期高齢者広域連合（一般会計）</t>
    <rPh sb="0" eb="3">
      <t>ヤマナシケン</t>
    </rPh>
    <rPh sb="3" eb="5">
      <t>コウキ</t>
    </rPh>
    <rPh sb="5" eb="8">
      <t>コウレイシャ</t>
    </rPh>
    <rPh sb="8" eb="10">
      <t>コウイキ</t>
    </rPh>
    <rPh sb="10" eb="12">
      <t>レンゴウ</t>
    </rPh>
    <rPh sb="13" eb="15">
      <t>イッパン</t>
    </rPh>
    <rPh sb="15" eb="17">
      <t>カイケイ</t>
    </rPh>
    <phoneticPr fontId="1"/>
  </si>
  <si>
    <t>山梨県後期高齢者広域連合（特別会計）</t>
    <rPh sb="0" eb="3">
      <t>ヤマナシケン</t>
    </rPh>
    <rPh sb="3" eb="5">
      <t>コウキ</t>
    </rPh>
    <rPh sb="5" eb="8">
      <t>コウレイシャ</t>
    </rPh>
    <rPh sb="8" eb="10">
      <t>コウイキ</t>
    </rPh>
    <rPh sb="10" eb="12">
      <t>レンゴウ</t>
    </rPh>
    <rPh sb="13" eb="15">
      <t>トクベツ</t>
    </rPh>
    <rPh sb="15" eb="17">
      <t>カイケイ</t>
    </rPh>
    <phoneticPr fontId="1"/>
  </si>
  <si>
    <t>峡北広域行政事務組合（一般会計）</t>
    <rPh sb="0" eb="2">
      <t>キョウホク</t>
    </rPh>
    <rPh sb="2" eb="4">
      <t>コウイキ</t>
    </rPh>
    <rPh sb="4" eb="6">
      <t>ギョウセイ</t>
    </rPh>
    <rPh sb="6" eb="8">
      <t>ジム</t>
    </rPh>
    <rPh sb="8" eb="10">
      <t>クミアイ</t>
    </rPh>
    <rPh sb="11" eb="13">
      <t>イッパン</t>
    </rPh>
    <rPh sb="13" eb="15">
      <t>カイケイ</t>
    </rPh>
    <phoneticPr fontId="1"/>
  </si>
  <si>
    <t>峡北広域行政事務組合（常備消防特別会計）</t>
    <rPh sb="0" eb="2">
      <t>キョウホク</t>
    </rPh>
    <rPh sb="2" eb="4">
      <t>コウイキ</t>
    </rPh>
    <rPh sb="4" eb="6">
      <t>ギョウセイ</t>
    </rPh>
    <rPh sb="6" eb="8">
      <t>ジム</t>
    </rPh>
    <rPh sb="8" eb="10">
      <t>クミアイ</t>
    </rPh>
    <rPh sb="11" eb="13">
      <t>ジョウビ</t>
    </rPh>
    <rPh sb="13" eb="15">
      <t>ショウボウ</t>
    </rPh>
    <rPh sb="15" eb="17">
      <t>トクベツ</t>
    </rPh>
    <rPh sb="17" eb="19">
      <t>カイケイ</t>
    </rPh>
    <phoneticPr fontId="1"/>
  </si>
  <si>
    <t>峡北広域行政事務組合（ごみ処理特別会計）</t>
    <rPh sb="0" eb="2">
      <t>キョウホク</t>
    </rPh>
    <rPh sb="2" eb="4">
      <t>コウイキ</t>
    </rPh>
    <rPh sb="4" eb="6">
      <t>ギョウセイ</t>
    </rPh>
    <rPh sb="6" eb="8">
      <t>ジム</t>
    </rPh>
    <rPh sb="8" eb="10">
      <t>クミアイ</t>
    </rPh>
    <rPh sb="13" eb="15">
      <t>ショリ</t>
    </rPh>
    <rPh sb="15" eb="17">
      <t>トクベツ</t>
    </rPh>
    <rPh sb="17" eb="19">
      <t>カイケイ</t>
    </rPh>
    <phoneticPr fontId="1"/>
  </si>
  <si>
    <t>峡北広域行政事務組合（し尿処理特別会計）</t>
    <rPh sb="0" eb="2">
      <t>キョウホク</t>
    </rPh>
    <rPh sb="2" eb="4">
      <t>コウイキ</t>
    </rPh>
    <rPh sb="4" eb="6">
      <t>ギョウセイ</t>
    </rPh>
    <rPh sb="6" eb="8">
      <t>ジム</t>
    </rPh>
    <rPh sb="8" eb="10">
      <t>クミアイ</t>
    </rPh>
    <rPh sb="12" eb="13">
      <t>ニョウ</t>
    </rPh>
    <rPh sb="13" eb="15">
      <t>ショリ</t>
    </rPh>
    <rPh sb="15" eb="17">
      <t>トクベツ</t>
    </rPh>
    <rPh sb="17" eb="19">
      <t>カイケイ</t>
    </rPh>
    <phoneticPr fontId="1"/>
  </si>
  <si>
    <t>峡北地域広域水道企業団</t>
    <rPh sb="0" eb="2">
      <t>キョウホク</t>
    </rPh>
    <rPh sb="2" eb="4">
      <t>チイキ</t>
    </rPh>
    <rPh sb="4" eb="6">
      <t>コウイキ</t>
    </rPh>
    <rPh sb="6" eb="8">
      <t>スイドウ</t>
    </rPh>
    <rPh sb="8" eb="11">
      <t>キギョウダン</t>
    </rPh>
    <phoneticPr fontId="1"/>
  </si>
  <si>
    <t>山梨西部広域環境組合</t>
  </si>
  <si>
    <t>北杜市農業振興公社</t>
    <rPh sb="0" eb="3">
      <t>ホクトシ</t>
    </rPh>
    <rPh sb="3" eb="7">
      <t>ノウギョウシンコウ</t>
    </rPh>
    <rPh sb="7" eb="9">
      <t>コウシャ</t>
    </rPh>
    <phoneticPr fontId="2"/>
  </si>
  <si>
    <t>スパティオ小淵沢</t>
    <rPh sb="5" eb="8">
      <t>コブチザワ</t>
    </rPh>
    <phoneticPr fontId="2"/>
  </si>
  <si>
    <t>公共施設整備基金</t>
    <rPh sb="0" eb="4">
      <t>コウキョウシセツ</t>
    </rPh>
    <rPh sb="4" eb="6">
      <t>セイビ</t>
    </rPh>
    <rPh sb="6" eb="8">
      <t>キキン</t>
    </rPh>
    <phoneticPr fontId="5"/>
  </si>
  <si>
    <t>庁舎建設基金</t>
    <rPh sb="0" eb="6">
      <t>チョウシャケンセツキキン</t>
    </rPh>
    <phoneticPr fontId="5"/>
  </si>
  <si>
    <t>まちづくり振興基金</t>
    <rPh sb="5" eb="7">
      <t>シンコウ</t>
    </rPh>
    <rPh sb="7" eb="9">
      <t>キキン</t>
    </rPh>
    <phoneticPr fontId="5"/>
  </si>
  <si>
    <t>国際交流基金</t>
    <rPh sb="0" eb="6">
      <t>コクサイコウリュウキキン</t>
    </rPh>
    <phoneticPr fontId="5"/>
  </si>
  <si>
    <t>こども未来基金</t>
    <rPh sb="3" eb="5">
      <t>ミライ</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</si>
</sst>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610-48F1-9AFB-15C54F3D7D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76581</c:v>
                </c:pt>
                <c:pt idx="1">
                  <c:v>57150</c:v>
                </c:pt>
                <c:pt idx="2">
                  <c:v>46927</c:v>
                </c:pt>
                <c:pt idx="3">
                  <c:v>62689</c:v>
                </c:pt>
                <c:pt idx="4">
                  <c:v>86273</c:v>
                </c:pt>
              </c:numCache>
            </c:numRef>
          </c:val>
          <c:smooth val="0"/>
          <c:extLst>
            <c:ext xmlns:c16="http://schemas.microsoft.com/office/drawing/2014/chart" uri="{C3380CC4-5D6E-409C-BE32-E72D297353CC}">
              <c16:uniqueId val="{00000001-B610-48F1-9AFB-15C54F3D7D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5.92</c:v>
                </c:pt>
                <c:pt idx="1">
                  <c:v>7.26</c:v>
                </c:pt>
                <c:pt idx="2">
                  <c:v>5.46</c:v>
                </c:pt>
                <c:pt idx="3">
                  <c:v>6.3</c:v>
                </c:pt>
                <c:pt idx="4">
                  <c:v>6.66</c:v>
                </c:pt>
              </c:numCache>
            </c:numRef>
          </c:val>
          <c:extLst>
            <c:ext xmlns:c16="http://schemas.microsoft.com/office/drawing/2014/chart" uri="{C3380CC4-5D6E-409C-BE32-E72D297353CC}">
              <c16:uniqueId val="{00000000-18DB-43BF-84BC-6576A44256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22.17</c:v>
                </c:pt>
                <c:pt idx="1">
                  <c:v>20.73</c:v>
                </c:pt>
                <c:pt idx="2">
                  <c:v>20.25</c:v>
                </c:pt>
                <c:pt idx="3">
                  <c:v>20.29</c:v>
                </c:pt>
                <c:pt idx="4">
                  <c:v>20.41</c:v>
                </c:pt>
              </c:numCache>
            </c:numRef>
          </c:val>
          <c:extLst>
            <c:ext xmlns:c16="http://schemas.microsoft.com/office/drawing/2014/chart" uri="{C3380CC4-5D6E-409C-BE32-E72D297353CC}">
              <c16:uniqueId val="{00000001-18DB-43BF-84BC-6576A44256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-1.22</c:v>
                </c:pt>
                <c:pt idx="1">
                  <c:v>2.1800000000000002</c:v>
                </c:pt>
                <c:pt idx="2">
                  <c:v>-1.45</c:v>
                </c:pt>
                <c:pt idx="3">
                  <c:v>1.34</c:v>
                </c:pt>
                <c:pt idx="4">
                  <c:v>0.87</c:v>
                </c:pt>
              </c:numCache>
            </c:numRef>
          </c:val>
          <c:smooth val="0"/>
          <c:extLst>
            <c:ext xmlns:c16="http://schemas.microsoft.com/office/drawing/2014/chart" uri="{C3380CC4-5D6E-409C-BE32-E72D297353CC}">
              <c16:uniqueId val="{00000002-18DB-43BF-84BC-6576A44256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0.56000000000000005</c:v>
                </c:pt>
                <c:pt idx="4">
                  <c:v>#N/A</c:v>
                </c:pt>
                <c:pt idx="5">
                  <c:v>0.05</c:v>
                </c:pt>
                <c:pt idx="6">
                  <c:v>#N/A</c:v>
                </c:pt>
                <c:pt idx="7">
                  <c:v>0.01</c:v>
                </c:pt>
                <c:pt idx="8">
                  <c:v>#N/A</c:v>
                </c:pt>
                <c:pt idx="9">
                  <c:v>0.02</c:v>
                </c:pt>
              </c:numCache>
            </c:numRef>
          </c:val>
          <c:extLst>
            <c:ext xmlns:c16="http://schemas.microsoft.com/office/drawing/2014/chart" uri="{C3380CC4-5D6E-409C-BE32-E72D297353CC}">
              <c16:uniqueId val="{00000000-98FB-4306-AD40-F8CEC0F856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FB-4306-AD40-F8CEC0F8569E}"/>
            </c:ext>
          </c:extLst>
        </c:ser>
        <c:ser>
          <c:idx val="2"/>
          <c:order val="2"/>
          <c:tx>
            <c:strRef>
              <c:f>データシート!$A$29</c:f>
              <c:strCache>
                <c:ptCount val="1"/>
                <c:pt idx="0">
                  <c:v>居宅介護支援事業特別会計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2-98FB-4306-AD40-F8CEC0F8569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98FB-4306-AD40-F8CEC0F8569E}"/>
            </c:ext>
          </c:extLst>
        </c:ser>
        <c:ser>
          <c:idx val="4"/>
          <c:order val="4"/>
          <c:tx>
            <c:strRef>
              <c:f>データシート!$A$31</c:f>
              <c:strCache>
                <c:ptCount val="1"/>
                <c:pt idx="0">
                  <c:v>新エネルギー事業特別会計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0.05</c:v>
                </c:pt>
                <c:pt idx="4">
                  <c:v>#N/A</c:v>
                </c:pt>
                <c:pt idx="5">
                  <c:v>0.11</c:v>
                </c:pt>
                <c:pt idx="6">
                  <c:v>#N/A</c:v>
                </c:pt>
                <c:pt idx="7">
                  <c:v>0.02</c:v>
                </c:pt>
                <c:pt idx="8">
                  <c:v>#N/A</c:v>
                </c:pt>
                <c:pt idx="9">
                  <c:v>0.06</c:v>
                </c:pt>
              </c:numCache>
            </c:numRef>
          </c:val>
          <c:extLst>
            <c:ext xmlns:c16="http://schemas.microsoft.com/office/drawing/2014/chart" uri="{C3380CC4-5D6E-409C-BE32-E72D297353CC}">
              <c16:uniqueId val="{00000004-98FB-4306-AD40-F8CEC0F8569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1.36</c:v>
                </c:pt>
                <c:pt idx="2">
                  <c:v>#N/A</c:v>
                </c:pt>
                <c:pt idx="3">
                  <c:v>0.43</c:v>
                </c:pt>
                <c:pt idx="4">
                  <c:v>#N/A</c:v>
                </c:pt>
                <c:pt idx="5">
                  <c:v>0.6</c:v>
                </c:pt>
                <c:pt idx="6">
                  <c:v>#N/A</c:v>
                </c:pt>
                <c:pt idx="7">
                  <c:v>0.44</c:v>
                </c:pt>
                <c:pt idx="8">
                  <c:v>#N/A</c:v>
                </c:pt>
                <c:pt idx="9">
                  <c:v>0.39</c:v>
                </c:pt>
              </c:numCache>
            </c:numRef>
          </c:val>
          <c:extLst>
            <c:ext xmlns:c16="http://schemas.microsoft.com/office/drawing/2014/chart" uri="{C3380CC4-5D6E-409C-BE32-E72D297353CC}">
              <c16:uniqueId val="{00000005-98FB-4306-AD40-F8CEC0F8569E}"/>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0.17</c:v>
                </c:pt>
                <c:pt idx="2">
                  <c:v>#N/A</c:v>
                </c:pt>
                <c:pt idx="3">
                  <c:v>0.75</c:v>
                </c:pt>
                <c:pt idx="4">
                  <c:v>#N/A</c:v>
                </c:pt>
                <c:pt idx="5">
                  <c:v>1.1000000000000001</c:v>
                </c:pt>
                <c:pt idx="6">
                  <c:v>#N/A</c:v>
                </c:pt>
                <c:pt idx="7">
                  <c:v>1.62</c:v>
                </c:pt>
                <c:pt idx="8">
                  <c:v>#N/A</c:v>
                </c:pt>
                <c:pt idx="9">
                  <c:v>1.96</c:v>
                </c:pt>
              </c:numCache>
            </c:numRef>
          </c:val>
          <c:extLst>
            <c:ext xmlns:c16="http://schemas.microsoft.com/office/drawing/2014/chart" uri="{C3380CC4-5D6E-409C-BE32-E72D297353CC}">
              <c16:uniqueId val="{00000006-98FB-4306-AD40-F8CEC0F8569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1.29</c:v>
                </c:pt>
                <c:pt idx="4">
                  <c:v>#N/A</c:v>
                </c:pt>
                <c:pt idx="5">
                  <c:v>1.85</c:v>
                </c:pt>
                <c:pt idx="6">
                  <c:v>#N/A</c:v>
                </c:pt>
                <c:pt idx="7">
                  <c:v>2.16</c:v>
                </c:pt>
                <c:pt idx="8">
                  <c:v>#N/A</c:v>
                </c:pt>
                <c:pt idx="9">
                  <c:v>2.65</c:v>
                </c:pt>
              </c:numCache>
            </c:numRef>
          </c:val>
          <c:extLst>
            <c:ext xmlns:c16="http://schemas.microsoft.com/office/drawing/2014/chart" uri="{C3380CC4-5D6E-409C-BE32-E72D297353CC}">
              <c16:uniqueId val="{00000007-98FB-4306-AD40-F8CEC0F8569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5.92</c:v>
                </c:pt>
                <c:pt idx="2">
                  <c:v>#N/A</c:v>
                </c:pt>
                <c:pt idx="3">
                  <c:v>7.26</c:v>
                </c:pt>
                <c:pt idx="4">
                  <c:v>#N/A</c:v>
                </c:pt>
                <c:pt idx="5">
                  <c:v>5.45</c:v>
                </c:pt>
                <c:pt idx="6">
                  <c:v>#N/A</c:v>
                </c:pt>
                <c:pt idx="7">
                  <c:v>6.3</c:v>
                </c:pt>
                <c:pt idx="8">
                  <c:v>#N/A</c:v>
                </c:pt>
                <c:pt idx="9">
                  <c:v>6.65</c:v>
                </c:pt>
              </c:numCache>
            </c:numRef>
          </c:val>
          <c:extLst>
            <c:ext xmlns:c16="http://schemas.microsoft.com/office/drawing/2014/chart" uri="{C3380CC4-5D6E-409C-BE32-E72D297353CC}">
              <c16:uniqueId val="{00000008-98FB-4306-AD40-F8CEC0F8569E}"/>
            </c:ext>
          </c:extLst>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9.93</c:v>
                </c:pt>
                <c:pt idx="2">
                  <c:v>#N/A</c:v>
                </c:pt>
                <c:pt idx="3">
                  <c:v>12.85</c:v>
                </c:pt>
                <c:pt idx="4">
                  <c:v>#N/A</c:v>
                </c:pt>
                <c:pt idx="5">
                  <c:v>16.670000000000002</c:v>
                </c:pt>
                <c:pt idx="6">
                  <c:v>#N/A</c:v>
                </c:pt>
                <c:pt idx="7">
                  <c:v>15.78</c:v>
                </c:pt>
                <c:pt idx="8">
                  <c:v>#N/A</c:v>
                </c:pt>
                <c:pt idx="9">
                  <c:v>11.04</c:v>
                </c:pt>
              </c:numCache>
            </c:numRef>
          </c:val>
          <c:extLst>
            <c:ext xmlns:c16="http://schemas.microsoft.com/office/drawing/2014/chart" uri="{C3380CC4-5D6E-409C-BE32-E72D297353CC}">
              <c16:uniqueId val="{00000009-98FB-4306-AD40-F8CEC0F856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4715</c:v>
                </c:pt>
                <c:pt idx="5">
                  <c:v>4852</c:v>
                </c:pt>
                <c:pt idx="8">
                  <c:v>4870</c:v>
                </c:pt>
                <c:pt idx="11">
                  <c:v>4631</c:v>
                </c:pt>
                <c:pt idx="14">
                  <c:v>4030</c:v>
                </c:pt>
              </c:numCache>
            </c:numRef>
          </c:val>
          <c:extLst>
            <c:ext xmlns:c16="http://schemas.microsoft.com/office/drawing/2014/chart" uri="{C3380CC4-5D6E-409C-BE32-E72D297353CC}">
              <c16:uniqueId val="{00000000-1BE7-42D8-A0AD-693252ADA0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E7-42D8-A0AD-693252ADA0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1BE7-42D8-A0AD-693252ADA0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19</c:v>
                </c:pt>
                <c:pt idx="6">
                  <c:v>33</c:v>
                </c:pt>
                <c:pt idx="9">
                  <c:v>40</c:v>
                </c:pt>
                <c:pt idx="12">
                  <c:v>53</c:v>
                </c:pt>
              </c:numCache>
            </c:numRef>
          </c:val>
          <c:extLst>
            <c:ext xmlns:c16="http://schemas.microsoft.com/office/drawing/2014/chart" uri="{C3380CC4-5D6E-409C-BE32-E72D297353CC}">
              <c16:uniqueId val="{00000003-1BE7-42D8-A0AD-693252ADA0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2833</c:v>
                </c:pt>
                <c:pt idx="3">
                  <c:v>3089</c:v>
                </c:pt>
                <c:pt idx="6">
                  <c:v>3133</c:v>
                </c:pt>
                <c:pt idx="9">
                  <c:v>3010</c:v>
                </c:pt>
                <c:pt idx="12">
                  <c:v>2451</c:v>
                </c:pt>
              </c:numCache>
            </c:numRef>
          </c:val>
          <c:extLst>
            <c:ext xmlns:c16="http://schemas.microsoft.com/office/drawing/2014/chart" uri="{C3380CC4-5D6E-409C-BE32-E72D297353CC}">
              <c16:uniqueId val="{00000004-1BE7-42D8-A0AD-693252ADA0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E7-42D8-A0AD-693252ADA0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E7-42D8-A0AD-693252ADA0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2629</c:v>
                </c:pt>
                <c:pt idx="3">
                  <c:v>2703</c:v>
                </c:pt>
                <c:pt idx="6">
                  <c:v>2563</c:v>
                </c:pt>
                <c:pt idx="9">
                  <c:v>2424</c:v>
                </c:pt>
                <c:pt idx="12">
                  <c:v>2304</c:v>
                </c:pt>
              </c:numCache>
            </c:numRef>
          </c:val>
          <c:extLst>
            <c:ext xmlns:c16="http://schemas.microsoft.com/office/drawing/2014/chart" uri="{C3380CC4-5D6E-409C-BE32-E72D297353CC}">
              <c16:uniqueId val="{00000007-1BE7-42D8-A0AD-693252ADA0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765</c:v>
                </c:pt>
                <c:pt idx="2">
                  <c:v>#N/A</c:v>
                </c:pt>
                <c:pt idx="3">
                  <c:v>#N/A</c:v>
                </c:pt>
                <c:pt idx="4">
                  <c:v>960</c:v>
                </c:pt>
                <c:pt idx="5">
                  <c:v>#N/A</c:v>
                </c:pt>
                <c:pt idx="6">
                  <c:v>#N/A</c:v>
                </c:pt>
                <c:pt idx="7">
                  <c:v>860</c:v>
                </c:pt>
                <c:pt idx="8">
                  <c:v>#N/A</c:v>
                </c:pt>
                <c:pt idx="9">
                  <c:v>#N/A</c:v>
                </c:pt>
                <c:pt idx="10">
                  <c:v>844</c:v>
                </c:pt>
                <c:pt idx="11">
                  <c:v>#N/A</c:v>
                </c:pt>
                <c:pt idx="12">
                  <c:v>#N/A</c:v>
                </c:pt>
                <c:pt idx="13">
                  <c:v>779</c:v>
                </c:pt>
                <c:pt idx="14">
                  <c:v>#N/A</c:v>
                </c:pt>
              </c:numCache>
            </c:numRef>
          </c:val>
          <c:smooth val="0"/>
          <c:extLst>
            <c:ext xmlns:c16="http://schemas.microsoft.com/office/drawing/2014/chart" uri="{C3380CC4-5D6E-409C-BE32-E72D297353CC}">
              <c16:uniqueId val="{00000008-1BE7-42D8-A0AD-693252ADA0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42626</c:v>
                </c:pt>
                <c:pt idx="5">
                  <c:v>39057</c:v>
                </c:pt>
                <c:pt idx="8">
                  <c:v>36616</c:v>
                </c:pt>
                <c:pt idx="11">
                  <c:v>34507</c:v>
                </c:pt>
                <c:pt idx="14">
                  <c:v>32923</c:v>
                </c:pt>
              </c:numCache>
            </c:numRef>
          </c:val>
          <c:extLst>
            <c:ext xmlns:c16="http://schemas.microsoft.com/office/drawing/2014/chart" uri="{C3380CC4-5D6E-409C-BE32-E72D297353CC}">
              <c16:uniqueId val="{00000000-4601-4D8A-AF66-B3BC0B0F68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1310</c:v>
                </c:pt>
                <c:pt idx="5">
                  <c:v>1177</c:v>
                </c:pt>
                <c:pt idx="8">
                  <c:v>1068</c:v>
                </c:pt>
                <c:pt idx="11">
                  <c:v>957</c:v>
                </c:pt>
                <c:pt idx="14">
                  <c:v>872</c:v>
                </c:pt>
              </c:numCache>
            </c:numRef>
          </c:val>
          <c:extLst>
            <c:ext xmlns:c16="http://schemas.microsoft.com/office/drawing/2014/chart" uri="{C3380CC4-5D6E-409C-BE32-E72D297353CC}">
              <c16:uniqueId val="{00000001-4601-4D8A-AF66-B3BC0B0F68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14067</c:v>
                </c:pt>
                <c:pt idx="5">
                  <c:v>15404</c:v>
                </c:pt>
                <c:pt idx="8">
                  <c:v>17351</c:v>
                </c:pt>
                <c:pt idx="11">
                  <c:v>17973</c:v>
                </c:pt>
                <c:pt idx="14">
                  <c:v>18472</c:v>
                </c:pt>
              </c:numCache>
            </c:numRef>
          </c:val>
          <c:extLst>
            <c:ext xmlns:c16="http://schemas.microsoft.com/office/drawing/2014/chart" uri="{C3380CC4-5D6E-409C-BE32-E72D297353CC}">
              <c16:uniqueId val="{00000002-4601-4D8A-AF66-B3BC0B0F68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01-4D8A-AF66-B3BC0B0F68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01-4D8A-AF66-B3BC0B0F68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01-4D8A-AF66-B3BC0B0F68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3768</c:v>
                </c:pt>
                <c:pt idx="3">
                  <c:v>3699</c:v>
                </c:pt>
                <c:pt idx="6">
                  <c:v>3583</c:v>
                </c:pt>
                <c:pt idx="9">
                  <c:v>3931</c:v>
                </c:pt>
                <c:pt idx="12">
                  <c:v>3751</c:v>
                </c:pt>
              </c:numCache>
            </c:numRef>
          </c:val>
          <c:extLst>
            <c:ext xmlns:c16="http://schemas.microsoft.com/office/drawing/2014/chart" uri="{C3380CC4-5D6E-409C-BE32-E72D297353CC}">
              <c16:uniqueId val="{00000006-4601-4D8A-AF66-B3BC0B0F68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782</c:v>
                </c:pt>
                <c:pt idx="3">
                  <c:v>573</c:v>
                </c:pt>
                <c:pt idx="6">
                  <c:v>458</c:v>
                </c:pt>
                <c:pt idx="9">
                  <c:v>491</c:v>
                </c:pt>
                <c:pt idx="12">
                  <c:v>575</c:v>
                </c:pt>
              </c:numCache>
            </c:numRef>
          </c:val>
          <c:extLst>
            <c:ext xmlns:c16="http://schemas.microsoft.com/office/drawing/2014/chart" uri="{C3380CC4-5D6E-409C-BE32-E72D297353CC}">
              <c16:uniqueId val="{00000007-4601-4D8A-AF66-B3BC0B0F68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30049</c:v>
                </c:pt>
                <c:pt idx="3">
                  <c:v>28393</c:v>
                </c:pt>
                <c:pt idx="6">
                  <c:v>25940</c:v>
                </c:pt>
                <c:pt idx="9">
                  <c:v>22773</c:v>
                </c:pt>
                <c:pt idx="12">
                  <c:v>20385</c:v>
                </c:pt>
              </c:numCache>
            </c:numRef>
          </c:val>
          <c:extLst>
            <c:ext xmlns:c16="http://schemas.microsoft.com/office/drawing/2014/chart" uri="{C3380CC4-5D6E-409C-BE32-E72D297353CC}">
              <c16:uniqueId val="{00000008-4601-4D8A-AF66-B3BC0B0F68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601-4D8A-AF66-B3BC0B0F68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21710</c:v>
                </c:pt>
                <c:pt idx="3">
                  <c:v>20471</c:v>
                </c:pt>
                <c:pt idx="6">
                  <c:v>19213</c:v>
                </c:pt>
                <c:pt idx="9">
                  <c:v>18891</c:v>
                </c:pt>
                <c:pt idx="12">
                  <c:v>19431</c:v>
                </c:pt>
              </c:numCache>
            </c:numRef>
          </c:val>
          <c:extLst>
            <c:ext xmlns:c16="http://schemas.microsoft.com/office/drawing/2014/chart" uri="{C3380CC4-5D6E-409C-BE32-E72D297353CC}">
              <c16:uniqueId val="{0000000A-4601-4D8A-AF66-B3BC0B0F68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601-4D8A-AF66-B3BC0B0F68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4014</c:v>
                </c:pt>
                <c:pt idx="1">
                  <c:v>4017</c:v>
                </c:pt>
                <c:pt idx="2">
                  <c:v>4021</c:v>
                </c:pt>
              </c:numCache>
            </c:numRef>
          </c:val>
          <c:extLst>
            <c:ext xmlns:c16="http://schemas.microsoft.com/office/drawing/2014/chart" uri="{C3380CC4-5D6E-409C-BE32-E72D297353CC}">
              <c16:uniqueId val="{00000000-5E9A-4CBD-BF8E-AB36DF3CA9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1162</c:v>
                </c:pt>
                <c:pt idx="1">
                  <c:v>1162</c:v>
                </c:pt>
                <c:pt idx="2">
                  <c:v>1163</c:v>
                </c:pt>
              </c:numCache>
            </c:numRef>
          </c:val>
          <c:extLst>
            <c:ext xmlns:c16="http://schemas.microsoft.com/office/drawing/2014/chart" uri="{C3380CC4-5D6E-409C-BE32-E72D297353CC}">
              <c16:uniqueId val="{00000001-5E9A-4CBD-BF8E-AB36DF3CA9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13725</c:v>
                </c:pt>
                <c:pt idx="1">
                  <c:v>14297</c:v>
                </c:pt>
                <c:pt idx="2">
                  <c:v>14500</c:v>
                </c:pt>
              </c:numCache>
            </c:numRef>
          </c:val>
          <c:extLst>
            <c:ext xmlns:c16="http://schemas.microsoft.com/office/drawing/2014/chart" uri="{C3380CC4-5D6E-409C-BE32-E72D297353CC}">
              <c16:uniqueId val="{00000002-5E9A-4CBD-BF8E-AB36DF3CA9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山梨県北杜市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繰上償還を積極的に実施していることで、通常償還の減により元利償還金が減少しているとともに、水道事業会計及び下水道事業会計の公営企業の元利償還金が減少しているため、実質公債費比率の分子が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山梨県北杜市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減債基金などの充当可能基金や特定財源の確保に努めるとともに、公営企業債残高の減による公営企業債等繰入見込額の減少により、将来負担比率は算出されなかった。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山梨県北杜市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適切な財源確保と歳出の精査により一般財源を確保することができたため、可能な限り基金の取り崩しを回避するとともに基金への積み立てを行ったことから、昨年度と比較して基金残高は約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公共施設の老朽化対策、統合中学校建設や庁舎建設などのため必要に応じて個々の特定目的基金の積立てや取り崩しを行い、市政各般にわたる効果的な施策展開を図る。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・公共施設整備基金：公共施設の整備その他市民福祉の向上に資する長期的な計画に基づく事業を推進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・国際交流基金：アメリカ合衆国ケンタッキー州マディソン郡との国際交流事業の財源を確保し、運営を図るための基金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・こども未来基金：妊娠、出産、子育てへの切れ目のない支援、子どもの成長を地域全体で支える環境づくりその他の子ども・子育てに係る施策を推進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月に策定した「新・行政改革大綱」により、新庁舎整備に備え、約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・庁舎建設基金：「新・行政改革大綱」により、新庁舎整備に備え、庁舎建設基金を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億円程度まで積み増し、庁舎建設に係る財源を確保する見込。</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毎年度本市で作成している「中・長期財政見通し」に基づき、今後の財政運営に支障をきたさないよう基金を確保していく。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百万円積み立てるとともに、基金の取り崩しを回避したことにより、微増となっている。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市債残高は繰上償還の積極的な実施により減少傾向にあるが、毎年度本市で作成している「中・長期財政見通し」に基づき、今後の財政運営に支障をきたさないよう基金を確保していく。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山梨県北杜市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45,380
44,512
602.48
34,788,457
33,223,756
1,311,371
19,704,533
19,430,732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幹産業が少なく、財政基盤が弱いため、類似団体平均と同程度になっている。ここ数年は横ばい傾向にあるが、税の徴収業務の強化による徴収率の向上、企業誘致による税収の確保など財政基盤の強化を図るとともに、歳出においては、緊急に必要な事業を峻別し、投資的経費を抑制するなど、徹底した見直し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1270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1270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124460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114317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73660</xdr:rowOff>
    </xdr:from>
    <xdr:to>
      <xdr:col>7</xdr:col>
      <xdr:colOff>31750</xdr:colOff>
      <xdr:row>42</xdr:row>
      <xdr:rowOff>3810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面では、人事院勧告に伴う給料月額の増、会計年度任用職員に対する勤勉手当の支給による人件費の増や、公共施設の老朽化による維持補修費、義務的扶助費が増加しており、歳入面においては、ふるさと納税寄附金が増加したものの、地方税や地方交付税が減額したため、前年比</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今後、行財政改革への取組を通じて可能な限り繰上償還の実施や公共施設等総合管理計画による公共施設の最適配置を図りながら、義務的経費の削減に努める。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21046</xdr:rowOff>
    </xdr:from>
    <xdr:to>
      <xdr:col>23</xdr:col>
      <xdr:colOff>133350</xdr:colOff>
      <xdr:row>60</xdr:row>
      <xdr:rowOff>1270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36596"/>
          <a:ext cx="8382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102870</xdr:rowOff>
    </xdr:from>
    <xdr:to>
      <xdr:col>19</xdr:col>
      <xdr:colOff>133350</xdr:colOff>
      <xdr:row>59</xdr:row>
      <xdr:rowOff>21046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46970"/>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102870</xdr:rowOff>
    </xdr:from>
    <xdr:to>
      <xdr:col>15</xdr:col>
      <xdr:colOff>82550</xdr:colOff>
      <xdr:row>58</xdr:row>
      <xdr:rowOff>123553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4697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123553</xdr:rowOff>
    </xdr:from>
    <xdr:to>
      <xdr:col>11</xdr:col>
      <xdr:colOff>31750</xdr:colOff>
      <xdr:row>59</xdr:row>
      <xdr:rowOff>72753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6765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121920</xdr:rowOff>
    </xdr:from>
    <xdr:to>
      <xdr:col>23</xdr:col>
      <xdr:colOff>184150</xdr:colOff>
      <xdr:row>60</xdr:row>
      <xdr:rowOff>52070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138447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141696</xdr:rowOff>
    </xdr:from>
    <xdr:to>
      <xdr:col>19</xdr:col>
      <xdr:colOff>184150</xdr:colOff>
      <xdr:row>59</xdr:row>
      <xdr:rowOff>71846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82023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5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52070</xdr:rowOff>
    </xdr:from>
    <xdr:to>
      <xdr:col>15</xdr:col>
      <xdr:colOff>133350</xdr:colOff>
      <xdr:row>58</xdr:row>
      <xdr:rowOff>153670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163847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72753</xdr:rowOff>
    </xdr:from>
    <xdr:to>
      <xdr:col>11</xdr:col>
      <xdr:colOff>82550</xdr:colOff>
      <xdr:row>59</xdr:row>
      <xdr:rowOff>2903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13080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21953</xdr:rowOff>
    </xdr:from>
    <xdr:to>
      <xdr:col>7</xdr:col>
      <xdr:colOff>31750</xdr:colOff>
      <xdr:row>59</xdr:row>
      <xdr:rowOff>123553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133730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町村での合併のため類似する公共施設が多く、また職員数が多いことから類似団体に比べ高くなっている。</a:t>
          </a:r>
        </a:p>
        <a:p>
          <a:r>
            <a:rPr kumimoji="1" lang="ja-JP" altLang="en-US" sz="1300">
              <a:latin typeface="ＭＳ Ｐゴシック" panose="020B0600070205080204" pitchFamily="50" charset="-128"/>
              <a:ea typeface="ＭＳ Ｐゴシック" panose="020B0600070205080204" pitchFamily="50" charset="-128"/>
            </a:rPr>
            <a:t>人件費は、会計年度任用職員報酬単価の増に伴い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ポイント上昇し、物件費はふるさと納税返礼品等に伴う事務費の増や物価高騰による施設管理費の増に伴い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ポイント上昇した結果、前年比</a:t>
          </a:r>
          <a:r>
            <a:rPr kumimoji="1" lang="en-US" altLang="ja-JP" sz="1300">
              <a:latin typeface="ＭＳ Ｐゴシック" panose="020B0600070205080204" pitchFamily="50" charset="-128"/>
              <a:ea typeface="ＭＳ Ｐゴシック" panose="020B0600070205080204" pitchFamily="50" charset="-128"/>
            </a:rPr>
            <a:t>22,626</a:t>
          </a:r>
          <a:r>
            <a:rPr kumimoji="1" lang="ja-JP" altLang="en-US" sz="1300">
              <a:latin typeface="ＭＳ Ｐゴシック" panose="020B0600070205080204" pitchFamily="50" charset="-128"/>
              <a:ea typeface="ＭＳ Ｐゴシック" panose="020B0600070205080204" pitchFamily="50" charset="-128"/>
            </a:rPr>
            <a:t>円の増加となった。</a:t>
          </a:r>
        </a:p>
        <a:p>
          <a:r>
            <a:rPr kumimoji="1" lang="ja-JP" altLang="en-US" sz="1300">
              <a:latin typeface="ＭＳ Ｐゴシック" panose="020B0600070205080204" pitchFamily="50" charset="-128"/>
              <a:ea typeface="ＭＳ Ｐゴシック" panose="020B0600070205080204" pitchFamily="50" charset="-128"/>
            </a:rPr>
            <a:t>今後も人件費や物件費は増額が見込まれるが、公共施設等総合管理計画による公共施設の再配置等を行う中で、歳出削減に努める。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50868</xdr:rowOff>
    </xdr:from>
    <xdr:to>
      <xdr:col>23</xdr:col>
      <xdr:colOff>133350</xdr:colOff>
      <xdr:row>81</xdr:row>
      <xdr:rowOff>56327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8318"/>
          <a:ext cx="838200" cy="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48374</xdr:rowOff>
    </xdr:from>
    <xdr:to>
      <xdr:col>19</xdr:col>
      <xdr:colOff>133350</xdr:colOff>
      <xdr:row>81</xdr:row>
      <xdr:rowOff>50868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5824"/>
          <a:ext cx="889000" cy="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47712</xdr:rowOff>
    </xdr:from>
    <xdr:to>
      <xdr:col>15</xdr:col>
      <xdr:colOff>82550</xdr:colOff>
      <xdr:row>81</xdr:row>
      <xdr:rowOff>48374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5162"/>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43907</xdr:rowOff>
    </xdr:from>
    <xdr:to>
      <xdr:col>11</xdr:col>
      <xdr:colOff>31750</xdr:colOff>
      <xdr:row>81</xdr:row>
      <xdr:rowOff>47712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1357"/>
          <a:ext cx="889000" cy="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5527</xdr:rowOff>
    </xdr:from>
    <xdr:to>
      <xdr:col>23</xdr:col>
      <xdr:colOff>184150</xdr:colOff>
      <xdr:row>81</xdr:row>
      <xdr:rowOff>107127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53804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xdr:rowOff>
    </xdr:from>
    <xdr:to>
      <xdr:col>19</xdr:col>
      <xdr:colOff>184150</xdr:colOff>
      <xdr:row>81</xdr:row>
      <xdr:rowOff>101668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86445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3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169024</xdr:rowOff>
    </xdr:from>
    <xdr:to>
      <xdr:col>15</xdr:col>
      <xdr:colOff>133350</xdr:colOff>
      <xdr:row>81</xdr:row>
      <xdr:rowOff>99174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83951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168362</xdr:rowOff>
    </xdr:from>
    <xdr:to>
      <xdr:col>11</xdr:col>
      <xdr:colOff>82550</xdr:colOff>
      <xdr:row>81</xdr:row>
      <xdr:rowOff>98512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83289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164557</xdr:rowOff>
    </xdr:from>
    <xdr:to>
      <xdr:col>7</xdr:col>
      <xdr:colOff>31750</xdr:colOff>
      <xdr:row>81</xdr:row>
      <xdr:rowOff>94707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79484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類似団体を上回っている状況が続いているため、平成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年度から導入した人事評価制度を活用し、一層の給与適正化を図る。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86</xdr:row>
      <xdr:rowOff>153307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98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86</xdr:row>
      <xdr:rowOff>153307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9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980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50800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町村での合併のため、職員数が多く、早期退職制度や退職者の補充抑制により削減を行ってきたものの、類似団体平均を上回っていることから、適切な定員管理に努める。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2752</xdr:rowOff>
    </xdr:from>
    <xdr:to>
      <xdr:col>81</xdr:col>
      <xdr:colOff>44450</xdr:colOff>
      <xdr:row>61</xdr:row>
      <xdr:rowOff>25273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61202"/>
          <a:ext cx="8382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1143</xdr:rowOff>
    </xdr:from>
    <xdr:to>
      <xdr:col>77</xdr:col>
      <xdr:colOff>44450</xdr:colOff>
      <xdr:row>61</xdr:row>
      <xdr:rowOff>2752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59593"/>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1143</xdr:rowOff>
    </xdr:from>
    <xdr:to>
      <xdr:col>72</xdr:col>
      <xdr:colOff>203200</xdr:colOff>
      <xdr:row>61</xdr:row>
      <xdr:rowOff>2752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459593"/>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170984</xdr:rowOff>
    </xdr:from>
    <xdr:to>
      <xdr:col>68</xdr:col>
      <xdr:colOff>152400</xdr:colOff>
      <xdr:row>61</xdr:row>
      <xdr:rowOff>2752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57984"/>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145923</xdr:rowOff>
    </xdr:from>
    <xdr:to>
      <xdr:col>81</xdr:col>
      <xdr:colOff>95250</xdr:colOff>
      <xdr:row>61</xdr:row>
      <xdr:rowOff>76073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118000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0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123402</xdr:rowOff>
    </xdr:from>
    <xdr:to>
      <xdr:col>77</xdr:col>
      <xdr:colOff>95250</xdr:colOff>
      <xdr:row>61</xdr:row>
      <xdr:rowOff>53552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63729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7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121793</xdr:rowOff>
    </xdr:from>
    <xdr:to>
      <xdr:col>73</xdr:col>
      <xdr:colOff>44450</xdr:colOff>
      <xdr:row>61</xdr:row>
      <xdr:rowOff>51943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36720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123402</xdr:rowOff>
    </xdr:from>
    <xdr:to>
      <xdr:col>68</xdr:col>
      <xdr:colOff>203200</xdr:colOff>
      <xdr:row>61</xdr:row>
      <xdr:rowOff>53552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38329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120184</xdr:rowOff>
    </xdr:from>
    <xdr:to>
      <xdr:col>64</xdr:col>
      <xdr:colOff>152400</xdr:colOff>
      <xdr:row>61</xdr:row>
      <xdr:rowOff>50334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35111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9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積極的な繰上償還の実施や借入の抑制に取り組み、比率の上昇を抑制している。</a:t>
          </a:r>
        </a:p>
        <a:p>
          <a:r>
            <a:rPr kumimoji="1" lang="ja-JP" altLang="en-US" sz="1300">
              <a:latin typeface="ＭＳ Ｐゴシック" panose="020B0600070205080204" pitchFamily="50" charset="-128"/>
              <a:ea typeface="ＭＳ Ｐゴシック" panose="020B0600070205080204" pitchFamily="50" charset="-128"/>
            </a:rPr>
            <a:t>今後も公債費の削減や投資的経費の抑制を行い、財政の健全化に努める。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115041</xdr:rowOff>
    </xdr:from>
    <xdr:to>
      <xdr:col>81</xdr:col>
      <xdr:colOff>44450</xdr:colOff>
      <xdr:row>36</xdr:row>
      <xdr:rowOff>125095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28724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123084</xdr:rowOff>
    </xdr:from>
    <xdr:to>
      <xdr:col>77</xdr:col>
      <xdr:colOff>44450</xdr:colOff>
      <xdr:row>36</xdr:row>
      <xdr:rowOff>125095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9528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119063</xdr:rowOff>
    </xdr:from>
    <xdr:to>
      <xdr:col>72</xdr:col>
      <xdr:colOff>203200</xdr:colOff>
      <xdr:row>36</xdr:row>
      <xdr:rowOff>123084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9126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117052</xdr:rowOff>
    </xdr:from>
    <xdr:to>
      <xdr:col>68</xdr:col>
      <xdr:colOff>152400</xdr:colOff>
      <xdr:row>36</xdr:row>
      <xdr:rowOff>119063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8925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64241</xdr:rowOff>
    </xdr:from>
    <xdr:to>
      <xdr:col>81</xdr:col>
      <xdr:colOff>95250</xdr:colOff>
      <xdr:row>36</xdr:row>
      <xdr:rowOff>165841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80768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8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74295</xdr:rowOff>
    </xdr:from>
    <xdr:to>
      <xdr:col>77</xdr:col>
      <xdr:colOff>95250</xdr:colOff>
      <xdr:row>37</xdr:row>
      <xdr:rowOff>4445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14622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1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72284</xdr:rowOff>
    </xdr:from>
    <xdr:to>
      <xdr:col>73</xdr:col>
      <xdr:colOff>44450</xdr:colOff>
      <xdr:row>37</xdr:row>
      <xdr:rowOff>2434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12611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1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68263</xdr:rowOff>
    </xdr:from>
    <xdr:to>
      <xdr:col>68</xdr:col>
      <xdr:colOff>203200</xdr:colOff>
      <xdr:row>36</xdr:row>
      <xdr:rowOff>169863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8590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0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66252</xdr:rowOff>
    </xdr:from>
    <xdr:to>
      <xdr:col>64</xdr:col>
      <xdr:colOff>152400</xdr:colOff>
      <xdr:row>36</xdr:row>
      <xdr:rowOff>167852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6579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地方債の借入を抑制しつつ繰上償還を進めてきたことにより、将来負担比率は算出されなかった。</a:t>
          </a:r>
        </a:p>
        <a:p>
          <a:r>
            <a:rPr kumimoji="1" lang="ja-JP" altLang="en-US" sz="1300">
              <a:latin typeface="ＭＳ Ｐゴシック" panose="020B0600070205080204" pitchFamily="50" charset="-128"/>
              <a:ea typeface="ＭＳ Ｐゴシック" panose="020B0600070205080204" pitchFamily="50" charset="-128"/>
            </a:rPr>
            <a:t>今後も公債費の削減や投資的経費の抑制を行い、財政の健全化に努める。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山梨県北杜市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45,380
44,512
602.48
34,788,457
33,223,756
1,311,371
19,704,533
19,430,732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報酬月額や勤勉手当の支給により会計年度任用職員経費が増加したことで、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経常収支比率の上では類似団体平均を上回っており、正職員数は類似団体平均より多く、会計年度任用職員数においても今後増加が見込まれることから、退職者の補充抑制、職員の適正配置等により職員数の削減を行う中で、人件費の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38</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32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23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89679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市民バス運行費の増等により、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本市は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町村が合併している市のため類似する公共施設が多く、管理運営に係る経費が多額であることから、今後は、公共施設等総合管理計画による公共施設の再配置等により、一層のコスト削減を図る。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11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27940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4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2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130810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7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障害福祉サービス事業費の増に伴い、</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経常収支比率の上では類似団体平均を下回っており、今後も各種事業の効率的な実施や制度の見直しにより増加抑制に努める。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18143</xdr:rowOff>
    </xdr:from>
    <xdr:to>
      <xdr:col>24</xdr:col>
      <xdr:colOff>25400</xdr:colOff>
      <xdr:row>54</xdr:row>
      <xdr:rowOff>39915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76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80735</xdr:rowOff>
    </xdr:from>
    <xdr:to>
      <xdr:col>19</xdr:col>
      <xdr:colOff>187325</xdr:colOff>
      <xdr:row>54</xdr:row>
      <xdr:rowOff>18143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675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80735</xdr:rowOff>
    </xdr:from>
    <xdr:to>
      <xdr:col>15</xdr:col>
      <xdr:colOff>98425</xdr:colOff>
      <xdr:row>53</xdr:row>
      <xdr:rowOff>124278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67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124278</xdr:rowOff>
    </xdr:from>
    <xdr:to>
      <xdr:col>11</xdr:col>
      <xdr:colOff>9525</xdr:colOff>
      <xdr:row>53</xdr:row>
      <xdr:rowOff>156935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11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160565</xdr:rowOff>
    </xdr:from>
    <xdr:to>
      <xdr:col>24</xdr:col>
      <xdr:colOff>76200</xdr:colOff>
      <xdr:row>54</xdr:row>
      <xdr:rowOff>90715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138793</xdr:rowOff>
    </xdr:from>
    <xdr:to>
      <xdr:col>20</xdr:col>
      <xdr:colOff>38100</xdr:colOff>
      <xdr:row>54</xdr:row>
      <xdr:rowOff>68943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79120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29935</xdr:rowOff>
    </xdr:from>
    <xdr:to>
      <xdr:col>15</xdr:col>
      <xdr:colOff>149225</xdr:colOff>
      <xdr:row>53</xdr:row>
      <xdr:rowOff>131535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141712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73478</xdr:rowOff>
    </xdr:from>
    <xdr:to>
      <xdr:col>11</xdr:col>
      <xdr:colOff>60325</xdr:colOff>
      <xdr:row>54</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106135</xdr:rowOff>
    </xdr:from>
    <xdr:to>
      <xdr:col>6</xdr:col>
      <xdr:colOff>171450</xdr:colOff>
      <xdr:row>54</xdr:row>
      <xdr:rowOff>36285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46462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後期高齢者医療特別会計や介護保険特別会計への繰出金が増加したことにより、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今後も維持補修費や給付費等の増加が見込まれることから、公共施設の適正配置や、特別会計の自主財源の確保を促すなど、普通会計の負担軽減に努める。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13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56</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152400</xdr:rowOff>
    </xdr:from>
    <xdr:to>
      <xdr:col>69</xdr:col>
      <xdr:colOff>92075</xdr:colOff>
      <xdr:row>54</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41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101600</xdr:rowOff>
    </xdr:from>
    <xdr:to>
      <xdr:col>65</xdr:col>
      <xdr:colOff>53975</xdr:colOff>
      <xdr:row>55</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の安定運営並びに施設整備の維持及び向上のための負担金補助金の増加等により類似団体平均を上回っており、水道事業会計、下水道事業会計及び病院事業会計への経常的性質の負担金・補助金が減となったものの、</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今後も引き続き、市単独補助金の見直しなどを行い、増加抑制に努める。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42418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6878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6878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33274</xdr:rowOff>
    </xdr:from>
    <xdr:to>
      <xdr:col>73</xdr:col>
      <xdr:colOff>180975</xdr:colOff>
      <xdr:row>39</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7198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51562</xdr:rowOff>
    </xdr:from>
    <xdr:to>
      <xdr:col>69</xdr:col>
      <xdr:colOff>92075</xdr:colOff>
      <xdr:row>39</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7381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163068</xdr:rowOff>
    </xdr:from>
    <xdr:to>
      <xdr:col>82</xdr:col>
      <xdr:colOff>158750</xdr:colOff>
      <xdr:row>39</xdr:row>
      <xdr:rowOff>93218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135145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153924</xdr:rowOff>
    </xdr:from>
    <xdr:to>
      <xdr:col>74</xdr:col>
      <xdr:colOff>31750</xdr:colOff>
      <xdr:row>39</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68851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xdr:rowOff>
    </xdr:from>
    <xdr:to>
      <xdr:col>69</xdr:col>
      <xdr:colOff>142875</xdr:colOff>
      <xdr:row>39</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87139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借入を抑制しつつ繰上償還を進めてきた結果、公債費は年々減少し、今年度は類似団体平均を</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今後も可能な限り繰上償還を実施するとともに、投資的経費の見直しによる地方債発行額の抑制に努める。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33655</xdr:rowOff>
    </xdr:from>
    <xdr:to>
      <xdr:col>24</xdr:col>
      <xdr:colOff>25400</xdr:colOff>
      <xdr:row>74</xdr:row>
      <xdr:rowOff>41275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209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41275</xdr:rowOff>
    </xdr:from>
    <xdr:to>
      <xdr:col>19</xdr:col>
      <xdr:colOff>187325</xdr:colOff>
      <xdr:row>74</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285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54610</xdr:rowOff>
    </xdr:from>
    <xdr:to>
      <xdr:col>15</xdr:col>
      <xdr:colOff>98425</xdr:colOff>
      <xdr:row>74</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7419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69850</xdr:rowOff>
    </xdr:from>
    <xdr:to>
      <xdr:col>11</xdr:col>
      <xdr:colOff>9525</xdr:colOff>
      <xdr:row>74</xdr:row>
      <xdr:rowOff>75565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571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154305</xdr:rowOff>
    </xdr:from>
    <xdr:to>
      <xdr:col>24</xdr:col>
      <xdr:colOff>76200</xdr:colOff>
      <xdr:row>74</xdr:row>
      <xdr:rowOff>84455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6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62882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57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161925</xdr:rowOff>
    </xdr:from>
    <xdr:to>
      <xdr:col>20</xdr:col>
      <xdr:colOff>38100</xdr:colOff>
      <xdr:row>74</xdr:row>
      <xdr:rowOff>92075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102252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46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3810</xdr:rowOff>
    </xdr:from>
    <xdr:to>
      <xdr:col>15</xdr:col>
      <xdr:colOff>149225</xdr:colOff>
      <xdr:row>74</xdr:row>
      <xdr:rowOff>105410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115587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5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19050</xdr:rowOff>
    </xdr:from>
    <xdr:to>
      <xdr:col>11</xdr:col>
      <xdr:colOff>60325</xdr:colOff>
      <xdr:row>74</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24765</xdr:rowOff>
    </xdr:from>
    <xdr:to>
      <xdr:col>6</xdr:col>
      <xdr:colOff>171450</xdr:colOff>
      <xdr:row>74</xdr:row>
      <xdr:rowOff>126365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136542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入面においては、地方税及び地方交付税が減少したものの、地方特例交付金及び各種交付金が増加したため、経常的一般財源全体では微増となった。一方で、歳出面においては、人件費、扶助費、公共施設の老朽化による維持補修費、一部事務組合に対する負担金補助金、特別会計への繰出金が増加したため、</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今後、行財政改革への取組を通じて可能な限り繰上償還の実施や公共施設等総合管理計画による公共施設の最適配置を図りながら、義務的経費の削減に努める。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78</xdr:row>
      <xdr:rowOff>90424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44068"/>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77</xdr:row>
      <xdr:rowOff>42418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9319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62992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77</xdr:row>
      <xdr:rowOff>28702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8404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39624</xdr:rowOff>
    </xdr:from>
    <xdr:to>
      <xdr:col>82</xdr:col>
      <xdr:colOff>158750</xdr:colOff>
      <xdr:row>78</xdr:row>
      <xdr:rowOff>141224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11701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89425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山梨県北杜市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60696</xdr:rowOff>
    </xdr:from>
    <xdr:to>
      <xdr:col>29</xdr:col>
      <xdr:colOff>127000</xdr:colOff>
      <xdr:row>17</xdr:row>
      <xdr:rowOff>6509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51521"/>
          <a:ext cx="647700" cy="117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6509</xdr:rowOff>
    </xdr:from>
    <xdr:to>
      <xdr:col>26</xdr:col>
      <xdr:colOff>50800</xdr:colOff>
      <xdr:row>17</xdr:row>
      <xdr:rowOff>54715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68784"/>
          <a:ext cx="698500" cy="48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54715</xdr:rowOff>
    </xdr:from>
    <xdr:to>
      <xdr:col>22</xdr:col>
      <xdr:colOff>114300</xdr:colOff>
      <xdr:row>17</xdr:row>
      <xdr:rowOff>86490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16990"/>
          <a:ext cx="698500" cy="31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86490</xdr:rowOff>
    </xdr:from>
    <xdr:to>
      <xdr:col>18</xdr:col>
      <xdr:colOff>177800</xdr:colOff>
      <xdr:row>17</xdr:row>
      <xdr:rowOff>98930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48765"/>
          <a:ext cx="698500" cy="12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9896</xdr:rowOff>
    </xdr:from>
    <xdr:to>
      <xdr:col>29</xdr:col>
      <xdr:colOff>177800</xdr:colOff>
      <xdr:row>16</xdr:row>
      <xdr:rowOff>111496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00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26423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127159</xdr:rowOff>
    </xdr:from>
    <xdr:to>
      <xdr:col>26</xdr:col>
      <xdr:colOff>101600</xdr:colOff>
      <xdr:row>17</xdr:row>
      <xdr:rowOff>57309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17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67486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8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3915</xdr:rowOff>
    </xdr:from>
    <xdr:to>
      <xdr:col>22</xdr:col>
      <xdr:colOff>165100</xdr:colOff>
      <xdr:row>17</xdr:row>
      <xdr:rowOff>105515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66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115692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3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35690</xdr:rowOff>
    </xdr:from>
    <xdr:to>
      <xdr:col>19</xdr:col>
      <xdr:colOff>38100</xdr:colOff>
      <xdr:row>17</xdr:row>
      <xdr:rowOff>137290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97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147467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6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48130</xdr:rowOff>
    </xdr:from>
    <xdr:to>
      <xdr:col>15</xdr:col>
      <xdr:colOff>101600</xdr:colOff>
      <xdr:row>17</xdr:row>
      <xdr:rowOff>149730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1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159907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82772</xdr:rowOff>
    </xdr:from>
    <xdr:to>
      <xdr:col>29</xdr:col>
      <xdr:colOff>127000</xdr:colOff>
      <xdr:row>38</xdr:row>
      <xdr:rowOff>87250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50372"/>
          <a:ext cx="647700" cy="4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82181</xdr:rowOff>
    </xdr:from>
    <xdr:to>
      <xdr:col>26</xdr:col>
      <xdr:colOff>50800</xdr:colOff>
      <xdr:row>38</xdr:row>
      <xdr:rowOff>82772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49781"/>
          <a:ext cx="698500" cy="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75712</xdr:rowOff>
    </xdr:from>
    <xdr:to>
      <xdr:col>22</xdr:col>
      <xdr:colOff>114300</xdr:colOff>
      <xdr:row>38</xdr:row>
      <xdr:rowOff>82181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43312"/>
          <a:ext cx="698500" cy="6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75712</xdr:rowOff>
    </xdr:from>
    <xdr:to>
      <xdr:col>18</xdr:col>
      <xdr:colOff>177800</xdr:colOff>
      <xdr:row>38</xdr:row>
      <xdr:rowOff>89611</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43312"/>
          <a:ext cx="698500" cy="13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36450</xdr:rowOff>
    </xdr:from>
    <xdr:to>
      <xdr:col>29</xdr:col>
      <xdr:colOff>177800</xdr:colOff>
      <xdr:row>38</xdr:row>
      <xdr:rowOff>138050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04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31972</xdr:rowOff>
    </xdr:from>
    <xdr:to>
      <xdr:col>26</xdr:col>
      <xdr:colOff>101600</xdr:colOff>
      <xdr:row>38</xdr:row>
      <xdr:rowOff>133572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9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118349</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31381</xdr:rowOff>
    </xdr:from>
    <xdr:to>
      <xdr:col>22</xdr:col>
      <xdr:colOff>165100</xdr:colOff>
      <xdr:row>38</xdr:row>
      <xdr:rowOff>132981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98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117758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8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24912</xdr:rowOff>
    </xdr:from>
    <xdr:to>
      <xdr:col>19</xdr:col>
      <xdr:colOff>38100</xdr:colOff>
      <xdr:row>38</xdr:row>
      <xdr:rowOff>126512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92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111289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38811</xdr:rowOff>
    </xdr:from>
    <xdr:to>
      <xdr:col>15</xdr:col>
      <xdr:colOff>101600</xdr:colOff>
      <xdr:row>38</xdr:row>
      <xdr:rowOff>140411</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125188</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9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山梨県北杜市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45,380
44,512
602.48
34,788,457
33,223,756
1,311,371
19,704,533
19,430,732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160056</xdr:rowOff>
    </xdr:from>
    <xdr:to>
      <xdr:col>24</xdr:col>
      <xdr:colOff>63500</xdr:colOff>
      <xdr:row>35</xdr:row>
      <xdr:rowOff>118179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89356"/>
          <a:ext cx="838200" cy="1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118179</xdr:rowOff>
    </xdr:from>
    <xdr:to>
      <xdr:col>19</xdr:col>
      <xdr:colOff>177800</xdr:colOff>
      <xdr:row>36</xdr:row>
      <xdr:rowOff>2888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8929"/>
          <a:ext cx="8890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2888</xdr:rowOff>
    </xdr:from>
    <xdr:to>
      <xdr:col>15</xdr:col>
      <xdr:colOff>50800</xdr:colOff>
      <xdr:row>36</xdr:row>
      <xdr:rowOff>17356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75088"/>
          <a:ext cx="889000" cy="1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17356</xdr:rowOff>
    </xdr:from>
    <xdr:to>
      <xdr:col>10</xdr:col>
      <xdr:colOff>114300</xdr:colOff>
      <xdr:row>36</xdr:row>
      <xdr:rowOff>38855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89556"/>
          <a:ext cx="889000" cy="2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109256</xdr:rowOff>
    </xdr:from>
    <xdr:to>
      <xdr:col>24</xdr:col>
      <xdr:colOff>114300</xdr:colOff>
      <xdr:row>35</xdr:row>
      <xdr:rowOff>39406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132133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8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67379</xdr:rowOff>
    </xdr:from>
    <xdr:to>
      <xdr:col>20</xdr:col>
      <xdr:colOff>38100</xdr:colOff>
      <xdr:row>35</xdr:row>
      <xdr:rowOff>168979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14056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123538</xdr:rowOff>
    </xdr:from>
    <xdr:to>
      <xdr:col>15</xdr:col>
      <xdr:colOff>101600</xdr:colOff>
      <xdr:row>36</xdr:row>
      <xdr:rowOff>53688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70215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9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138006</xdr:rowOff>
    </xdr:from>
    <xdr:to>
      <xdr:col>10</xdr:col>
      <xdr:colOff>165100</xdr:colOff>
      <xdr:row>36</xdr:row>
      <xdr:rowOff>68156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84683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1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159505</xdr:rowOff>
    </xdr:from>
    <xdr:to>
      <xdr:col>6</xdr:col>
      <xdr:colOff>38100</xdr:colOff>
      <xdr:row>36</xdr:row>
      <xdr:rowOff>89655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106182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3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113254</xdr:rowOff>
    </xdr:from>
    <xdr:to>
      <xdr:col>24</xdr:col>
      <xdr:colOff>63500</xdr:colOff>
      <xdr:row>58</xdr:row>
      <xdr:rowOff>115591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7354"/>
          <a:ext cx="8382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115591</xdr:rowOff>
    </xdr:from>
    <xdr:to>
      <xdr:col>19</xdr:col>
      <xdr:colOff>177800</xdr:colOff>
      <xdr:row>58</xdr:row>
      <xdr:rowOff>116606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9691"/>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116312</xdr:rowOff>
    </xdr:from>
    <xdr:to>
      <xdr:col>15</xdr:col>
      <xdr:colOff>50800</xdr:colOff>
      <xdr:row>58</xdr:row>
      <xdr:rowOff>116606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0412"/>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116312</xdr:rowOff>
    </xdr:from>
    <xdr:to>
      <xdr:col>10</xdr:col>
      <xdr:colOff>114300</xdr:colOff>
      <xdr:row>58</xdr:row>
      <xdr:rowOff>119114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0412"/>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62454</xdr:rowOff>
    </xdr:from>
    <xdr:to>
      <xdr:col>24</xdr:col>
      <xdr:colOff>114300</xdr:colOff>
      <xdr:row>58</xdr:row>
      <xdr:rowOff>164054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21831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64791</xdr:rowOff>
    </xdr:from>
    <xdr:to>
      <xdr:col>20</xdr:col>
      <xdr:colOff>38100</xdr:colOff>
      <xdr:row>58</xdr:row>
      <xdr:rowOff>166391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11468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65806</xdr:rowOff>
    </xdr:from>
    <xdr:to>
      <xdr:col>15</xdr:col>
      <xdr:colOff>101600</xdr:colOff>
      <xdr:row>58</xdr:row>
      <xdr:rowOff>167406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158533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65512</xdr:rowOff>
    </xdr:from>
    <xdr:to>
      <xdr:col>10</xdr:col>
      <xdr:colOff>165100</xdr:colOff>
      <xdr:row>58</xdr:row>
      <xdr:rowOff>167112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12189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68314</xdr:rowOff>
    </xdr:from>
    <xdr:to>
      <xdr:col>6</xdr:col>
      <xdr:colOff>38100</xdr:colOff>
      <xdr:row>58</xdr:row>
      <xdr:rowOff>169914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161041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163779</xdr:rowOff>
    </xdr:from>
    <xdr:to>
      <xdr:col>24</xdr:col>
      <xdr:colOff>63500</xdr:colOff>
      <xdr:row>77</xdr:row>
      <xdr:rowOff>168681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65429"/>
          <a:ext cx="8382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168681</xdr:rowOff>
    </xdr:from>
    <xdr:to>
      <xdr:col>19</xdr:col>
      <xdr:colOff>177800</xdr:colOff>
      <xdr:row>78</xdr:row>
      <xdr:rowOff>13894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70331"/>
          <a:ext cx="889000" cy="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13894</xdr:rowOff>
    </xdr:from>
    <xdr:to>
      <xdr:col>15</xdr:col>
      <xdr:colOff>50800</xdr:colOff>
      <xdr:row>78</xdr:row>
      <xdr:rowOff>38836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86994"/>
          <a:ext cx="889000" cy="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38836</xdr:rowOff>
    </xdr:from>
    <xdr:to>
      <xdr:col>10</xdr:col>
      <xdr:colOff>114300</xdr:colOff>
      <xdr:row>78</xdr:row>
      <xdr:rowOff>52400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11936"/>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112979</xdr:rowOff>
    </xdr:from>
    <xdr:to>
      <xdr:col>24</xdr:col>
      <xdr:colOff>114300</xdr:colOff>
      <xdr:row>78</xdr:row>
      <xdr:rowOff>43129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1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135856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6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117881</xdr:rowOff>
    </xdr:from>
    <xdr:to>
      <xdr:col>20</xdr:col>
      <xdr:colOff>38100</xdr:colOff>
      <xdr:row>78</xdr:row>
      <xdr:rowOff>48031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64558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134544</xdr:rowOff>
    </xdr:from>
    <xdr:to>
      <xdr:col>15</xdr:col>
      <xdr:colOff>101600</xdr:colOff>
      <xdr:row>78</xdr:row>
      <xdr:rowOff>64694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81221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159486</xdr:rowOff>
    </xdr:from>
    <xdr:to>
      <xdr:col>10</xdr:col>
      <xdr:colOff>165100</xdr:colOff>
      <xdr:row>78</xdr:row>
      <xdr:rowOff>89636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106163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3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1600</xdr:rowOff>
    </xdr:from>
    <xdr:to>
      <xdr:col>6</xdr:col>
      <xdr:colOff>38100</xdr:colOff>
      <xdr:row>78</xdr:row>
      <xdr:rowOff>103200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119727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4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134595</xdr:rowOff>
    </xdr:from>
    <xdr:to>
      <xdr:col>24</xdr:col>
      <xdr:colOff>63500</xdr:colOff>
      <xdr:row>97</xdr:row>
      <xdr:rowOff>167300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65245"/>
          <a:ext cx="838200" cy="3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167300</xdr:rowOff>
    </xdr:from>
    <xdr:to>
      <xdr:col>19</xdr:col>
      <xdr:colOff>177800</xdr:colOff>
      <xdr:row>98</xdr:row>
      <xdr:rowOff>43269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97950"/>
          <a:ext cx="889000" cy="4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147678</xdr:rowOff>
    </xdr:from>
    <xdr:to>
      <xdr:col>15</xdr:col>
      <xdr:colOff>50800</xdr:colOff>
      <xdr:row>98</xdr:row>
      <xdr:rowOff>43269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778328"/>
          <a:ext cx="889000" cy="6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147678</xdr:rowOff>
    </xdr:from>
    <xdr:to>
      <xdr:col>10</xdr:col>
      <xdr:colOff>114300</xdr:colOff>
      <xdr:row>98</xdr:row>
      <xdr:rowOff>132034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78328"/>
          <a:ext cx="889000" cy="15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83795</xdr:rowOff>
    </xdr:from>
    <xdr:to>
      <xdr:col>24</xdr:col>
      <xdr:colOff>114300</xdr:colOff>
      <xdr:row>98</xdr:row>
      <xdr:rowOff>13945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170172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116500</xdr:rowOff>
    </xdr:from>
    <xdr:to>
      <xdr:col>20</xdr:col>
      <xdr:colOff>38100</xdr:colOff>
      <xdr:row>98</xdr:row>
      <xdr:rowOff>46650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37777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163919</xdr:rowOff>
    </xdr:from>
    <xdr:to>
      <xdr:col>15</xdr:col>
      <xdr:colOff>101600</xdr:colOff>
      <xdr:row>98</xdr:row>
      <xdr:rowOff>94069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9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85196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8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96878</xdr:rowOff>
    </xdr:from>
    <xdr:to>
      <xdr:col>10</xdr:col>
      <xdr:colOff>165100</xdr:colOff>
      <xdr:row>98</xdr:row>
      <xdr:rowOff>27028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2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18155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2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81234</xdr:rowOff>
    </xdr:from>
    <xdr:to>
      <xdr:col>6</xdr:col>
      <xdr:colOff>38100</xdr:colOff>
      <xdr:row>99</xdr:row>
      <xdr:rowOff>11384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8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2511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7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58750</xdr:rowOff>
    </xdr:from>
    <xdr:to>
      <xdr:col>55</xdr:col>
      <xdr:colOff>0</xdr:colOff>
      <xdr:row>36</xdr:row>
      <xdr:rowOff>71789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30950"/>
          <a:ext cx="838200" cy="1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52522</xdr:rowOff>
    </xdr:from>
    <xdr:to>
      <xdr:col>50</xdr:col>
      <xdr:colOff>114300</xdr:colOff>
      <xdr:row>36</xdr:row>
      <xdr:rowOff>71789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24722"/>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52522</xdr:rowOff>
    </xdr:from>
    <xdr:to>
      <xdr:col>45</xdr:col>
      <xdr:colOff>177800</xdr:colOff>
      <xdr:row>36</xdr:row>
      <xdr:rowOff>80643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24722"/>
          <a:ext cx="88900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46493</xdr:rowOff>
    </xdr:from>
    <xdr:to>
      <xdr:col>41</xdr:col>
      <xdr:colOff>50800</xdr:colOff>
      <xdr:row>36</xdr:row>
      <xdr:rowOff>80643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75793"/>
          <a:ext cx="889000" cy="37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7950</xdr:rowOff>
    </xdr:from>
    <xdr:to>
      <xdr:col>55</xdr:col>
      <xdr:colOff>50800</xdr:colOff>
      <xdr:row>36</xdr:row>
      <xdr:rowOff>109550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30827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3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20989</xdr:rowOff>
    </xdr:from>
    <xdr:to>
      <xdr:col>50</xdr:col>
      <xdr:colOff>165100</xdr:colOff>
      <xdr:row>36</xdr:row>
      <xdr:rowOff>122589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139116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6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1722</xdr:rowOff>
    </xdr:from>
    <xdr:to>
      <xdr:col>46</xdr:col>
      <xdr:colOff>38100</xdr:colOff>
      <xdr:row>36</xdr:row>
      <xdr:rowOff>103322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119849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4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29843</xdr:rowOff>
    </xdr:from>
    <xdr:to>
      <xdr:col>41</xdr:col>
      <xdr:colOff>101600</xdr:colOff>
      <xdr:row>36</xdr:row>
      <xdr:rowOff>131443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0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147970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7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167143</xdr:rowOff>
    </xdr:from>
    <xdr:to>
      <xdr:col>36</xdr:col>
      <xdr:colOff>165100</xdr:colOff>
      <xdr:row>34</xdr:row>
      <xdr:rowOff>97293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113820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0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88160</xdr:rowOff>
    </xdr:from>
    <xdr:to>
      <xdr:col>55</xdr:col>
      <xdr:colOff>0</xdr:colOff>
      <xdr:row>57</xdr:row>
      <xdr:rowOff>24536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89360"/>
          <a:ext cx="838200" cy="10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24536</xdr:rowOff>
    </xdr:from>
    <xdr:to>
      <xdr:col>50</xdr:col>
      <xdr:colOff>114300</xdr:colOff>
      <xdr:row>57</xdr:row>
      <xdr:rowOff>96600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97186"/>
          <a:ext cx="889000" cy="7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49861</xdr:rowOff>
    </xdr:from>
    <xdr:to>
      <xdr:col>45</xdr:col>
      <xdr:colOff>177800</xdr:colOff>
      <xdr:row>57</xdr:row>
      <xdr:rowOff>96600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22511"/>
          <a:ext cx="889000" cy="4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132472</xdr:rowOff>
    </xdr:from>
    <xdr:to>
      <xdr:col>41</xdr:col>
      <xdr:colOff>50800</xdr:colOff>
      <xdr:row>57</xdr:row>
      <xdr:rowOff>49861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33672"/>
          <a:ext cx="889000" cy="8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37360</xdr:rowOff>
    </xdr:from>
    <xdr:to>
      <xdr:col>55</xdr:col>
      <xdr:colOff>50800</xdr:colOff>
      <xdr:row>56</xdr:row>
      <xdr:rowOff>138960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3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15787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145186</xdr:rowOff>
    </xdr:from>
    <xdr:to>
      <xdr:col>50</xdr:col>
      <xdr:colOff>165100</xdr:colOff>
      <xdr:row>57</xdr:row>
      <xdr:rowOff>75336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4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66463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3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45800</xdr:rowOff>
    </xdr:from>
    <xdr:to>
      <xdr:col>46</xdr:col>
      <xdr:colOff>38100</xdr:colOff>
      <xdr:row>57</xdr:row>
      <xdr:rowOff>147400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138527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170511</xdr:rowOff>
    </xdr:from>
    <xdr:to>
      <xdr:col>41</xdr:col>
      <xdr:colOff>101600</xdr:colOff>
      <xdr:row>57</xdr:row>
      <xdr:rowOff>100661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91788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6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81672</xdr:rowOff>
    </xdr:from>
    <xdr:to>
      <xdr:col>36</xdr:col>
      <xdr:colOff>165100</xdr:colOff>
      <xdr:row>57</xdr:row>
      <xdr:rowOff>11822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2949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30941</xdr:rowOff>
    </xdr:from>
    <xdr:to>
      <xdr:col>55</xdr:col>
      <xdr:colOff>0</xdr:colOff>
      <xdr:row>79</xdr:row>
      <xdr:rowOff>73209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75491"/>
          <a:ext cx="8382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30941</xdr:rowOff>
    </xdr:from>
    <xdr:to>
      <xdr:col>50</xdr:col>
      <xdr:colOff>114300</xdr:colOff>
      <xdr:row>79</xdr:row>
      <xdr:rowOff>72982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75491"/>
          <a:ext cx="889000" cy="4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127498</xdr:rowOff>
    </xdr:from>
    <xdr:to>
      <xdr:col>45</xdr:col>
      <xdr:colOff>177800</xdr:colOff>
      <xdr:row>79</xdr:row>
      <xdr:rowOff>72982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0598"/>
          <a:ext cx="889000" cy="11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127498</xdr:rowOff>
    </xdr:from>
    <xdr:to>
      <xdr:col>41</xdr:col>
      <xdr:colOff>50800</xdr:colOff>
      <xdr:row>79</xdr:row>
      <xdr:rowOff>33052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00598"/>
          <a:ext cx="889000" cy="7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22409</xdr:rowOff>
    </xdr:from>
    <xdr:to>
      <xdr:col>55</xdr:col>
      <xdr:colOff>50800</xdr:colOff>
      <xdr:row>79</xdr:row>
      <xdr:rowOff>124009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6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108786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8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151591</xdr:rowOff>
    </xdr:from>
    <xdr:to>
      <xdr:col>50</xdr:col>
      <xdr:colOff>165100</xdr:colOff>
      <xdr:row>79</xdr:row>
      <xdr:rowOff>81741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72868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1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22182</xdr:rowOff>
    </xdr:from>
    <xdr:to>
      <xdr:col>46</xdr:col>
      <xdr:colOff>38100</xdr:colOff>
      <xdr:row>79</xdr:row>
      <xdr:rowOff>123782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6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114909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5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76698</xdr:rowOff>
    </xdr:from>
    <xdr:to>
      <xdr:col>41</xdr:col>
      <xdr:colOff>101600</xdr:colOff>
      <xdr:row>79</xdr:row>
      <xdr:rowOff>6848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169425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153702</xdr:rowOff>
    </xdr:from>
    <xdr:to>
      <xdr:col>36</xdr:col>
      <xdr:colOff>165100</xdr:colOff>
      <xdr:row>79</xdr:row>
      <xdr:rowOff>83852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74979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130276</xdr:rowOff>
    </xdr:from>
    <xdr:to>
      <xdr:col>55</xdr:col>
      <xdr:colOff>0</xdr:colOff>
      <xdr:row>96</xdr:row>
      <xdr:rowOff>116086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18026"/>
          <a:ext cx="838200" cy="15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116086</xdr:rowOff>
    </xdr:from>
    <xdr:to>
      <xdr:col>50</xdr:col>
      <xdr:colOff>114300</xdr:colOff>
      <xdr:row>97</xdr:row>
      <xdr:rowOff>15576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75286"/>
          <a:ext cx="889000" cy="7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12085</xdr:rowOff>
    </xdr:from>
    <xdr:to>
      <xdr:col>45</xdr:col>
      <xdr:colOff>177800</xdr:colOff>
      <xdr:row>97</xdr:row>
      <xdr:rowOff>15576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42735"/>
          <a:ext cx="8890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108445</xdr:rowOff>
    </xdr:from>
    <xdr:to>
      <xdr:col>41</xdr:col>
      <xdr:colOff>50800</xdr:colOff>
      <xdr:row>97</xdr:row>
      <xdr:rowOff>12085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67645"/>
          <a:ext cx="889000" cy="7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79476</xdr:rowOff>
    </xdr:from>
    <xdr:to>
      <xdr:col>55</xdr:col>
      <xdr:colOff>50800</xdr:colOff>
      <xdr:row>96</xdr:row>
      <xdr:rowOff>9626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102353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65286</xdr:rowOff>
    </xdr:from>
    <xdr:to>
      <xdr:col>50</xdr:col>
      <xdr:colOff>165100</xdr:colOff>
      <xdr:row>96</xdr:row>
      <xdr:rowOff>166886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158013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136226</xdr:rowOff>
    </xdr:from>
    <xdr:to>
      <xdr:col>46</xdr:col>
      <xdr:colOff>38100</xdr:colOff>
      <xdr:row>97</xdr:row>
      <xdr:rowOff>66376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9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57503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8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132735</xdr:rowOff>
    </xdr:from>
    <xdr:to>
      <xdr:col>41</xdr:col>
      <xdr:colOff>101600</xdr:colOff>
      <xdr:row>97</xdr:row>
      <xdr:rowOff>62885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54012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8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57645</xdr:rowOff>
    </xdr:from>
    <xdr:to>
      <xdr:col>36</xdr:col>
      <xdr:colOff>165100</xdr:colOff>
      <xdr:row>96</xdr:row>
      <xdr:rowOff>159245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150372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81681</xdr:rowOff>
    </xdr:from>
    <xdr:to>
      <xdr:col>85</xdr:col>
      <xdr:colOff>127000</xdr:colOff>
      <xdr:row>39</xdr:row>
      <xdr:rowOff>82916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68231"/>
          <a:ext cx="8382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82916</xdr:rowOff>
    </xdr:from>
    <xdr:to>
      <xdr:col>81</xdr:col>
      <xdr:colOff>50800</xdr:colOff>
      <xdr:row>39</xdr:row>
      <xdr:rowOff>95790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69466"/>
          <a:ext cx="889000" cy="1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91087</xdr:rowOff>
    </xdr:from>
    <xdr:to>
      <xdr:col>76</xdr:col>
      <xdr:colOff>114300</xdr:colOff>
      <xdr:row>39</xdr:row>
      <xdr:rowOff>95790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77637"/>
          <a:ext cx="8890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71084</xdr:rowOff>
    </xdr:from>
    <xdr:to>
      <xdr:col>71</xdr:col>
      <xdr:colOff>177800</xdr:colOff>
      <xdr:row>39</xdr:row>
      <xdr:rowOff>91087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57634"/>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30881</xdr:rowOff>
    </xdr:from>
    <xdr:to>
      <xdr:col>85</xdr:col>
      <xdr:colOff>177800</xdr:colOff>
      <xdr:row>39</xdr:row>
      <xdr:rowOff>132481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32116</xdr:rowOff>
    </xdr:from>
    <xdr:to>
      <xdr:col>81</xdr:col>
      <xdr:colOff>101600</xdr:colOff>
      <xdr:row>39</xdr:row>
      <xdr:rowOff>133716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124843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44990</xdr:rowOff>
    </xdr:from>
    <xdr:to>
      <xdr:col>76</xdr:col>
      <xdr:colOff>165100</xdr:colOff>
      <xdr:row>39</xdr:row>
      <xdr:rowOff>146590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137717</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824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40287</xdr:rowOff>
    </xdr:from>
    <xdr:to>
      <xdr:col>72</xdr:col>
      <xdr:colOff>38100</xdr:colOff>
      <xdr:row>39</xdr:row>
      <xdr:rowOff>141887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133014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20284</xdr:rowOff>
    </xdr:from>
    <xdr:to>
      <xdr:col>67</xdr:col>
      <xdr:colOff>101600</xdr:colOff>
      <xdr:row>39</xdr:row>
      <xdr:rowOff>121884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0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113011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9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13170</xdr:rowOff>
    </xdr:from>
    <xdr:to>
      <xdr:col>85</xdr:col>
      <xdr:colOff>127000</xdr:colOff>
      <xdr:row>78</xdr:row>
      <xdr:rowOff>18329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86270"/>
          <a:ext cx="8382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170993</xdr:rowOff>
    </xdr:from>
    <xdr:to>
      <xdr:col>81</xdr:col>
      <xdr:colOff>50800</xdr:colOff>
      <xdr:row>78</xdr:row>
      <xdr:rowOff>13170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72643"/>
          <a:ext cx="8890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166421</xdr:rowOff>
    </xdr:from>
    <xdr:to>
      <xdr:col>76</xdr:col>
      <xdr:colOff>114300</xdr:colOff>
      <xdr:row>77</xdr:row>
      <xdr:rowOff>170993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6807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166421</xdr:rowOff>
    </xdr:from>
    <xdr:to>
      <xdr:col>71</xdr:col>
      <xdr:colOff>177800</xdr:colOff>
      <xdr:row>77</xdr:row>
      <xdr:rowOff>170605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68071"/>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138979</xdr:rowOff>
    </xdr:from>
    <xdr:to>
      <xdr:col>85</xdr:col>
      <xdr:colOff>177800</xdr:colOff>
      <xdr:row>78</xdr:row>
      <xdr:rowOff>69129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4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133820</xdr:rowOff>
    </xdr:from>
    <xdr:to>
      <xdr:col>81</xdr:col>
      <xdr:colOff>101600</xdr:colOff>
      <xdr:row>78</xdr:row>
      <xdr:rowOff>63970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55097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2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120193</xdr:rowOff>
    </xdr:from>
    <xdr:to>
      <xdr:col>76</xdr:col>
      <xdr:colOff>165100</xdr:colOff>
      <xdr:row>78</xdr:row>
      <xdr:rowOff>50343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41470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1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115621</xdr:rowOff>
    </xdr:from>
    <xdr:to>
      <xdr:col>72</xdr:col>
      <xdr:colOff>38100</xdr:colOff>
      <xdr:row>78</xdr:row>
      <xdr:rowOff>45771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36898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119805</xdr:rowOff>
    </xdr:from>
    <xdr:to>
      <xdr:col>67</xdr:col>
      <xdr:colOff>101600</xdr:colOff>
      <xdr:row>78</xdr:row>
      <xdr:rowOff>49955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41082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949</xdr:rowOff>
    </xdr:from>
    <xdr:to>
      <xdr:col>85</xdr:col>
      <xdr:colOff>127000</xdr:colOff>
      <xdr:row>99</xdr:row>
      <xdr:rowOff>4668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74499"/>
          <a:ext cx="8382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126329</xdr:rowOff>
    </xdr:from>
    <xdr:to>
      <xdr:col>81</xdr:col>
      <xdr:colOff>50800</xdr:colOff>
      <xdr:row>99</xdr:row>
      <xdr:rowOff>4668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28429"/>
          <a:ext cx="889000" cy="4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126329</xdr:rowOff>
    </xdr:from>
    <xdr:to>
      <xdr:col>76</xdr:col>
      <xdr:colOff>114300</xdr:colOff>
      <xdr:row>98</xdr:row>
      <xdr:rowOff>154578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28429"/>
          <a:ext cx="889000" cy="2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154578</xdr:rowOff>
    </xdr:from>
    <xdr:to>
      <xdr:col>71</xdr:col>
      <xdr:colOff>177800</xdr:colOff>
      <xdr:row>99</xdr:row>
      <xdr:rowOff>16250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56678"/>
          <a:ext cx="8890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121599</xdr:rowOff>
    </xdr:from>
    <xdr:to>
      <xdr:col>85</xdr:col>
      <xdr:colOff>177800</xdr:colOff>
      <xdr:row>99</xdr:row>
      <xdr:rowOff>51749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2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125318</xdr:rowOff>
    </xdr:from>
    <xdr:to>
      <xdr:col>81</xdr:col>
      <xdr:colOff>101600</xdr:colOff>
      <xdr:row>99</xdr:row>
      <xdr:rowOff>55468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46595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2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75529</xdr:rowOff>
    </xdr:from>
    <xdr:to>
      <xdr:col>76</xdr:col>
      <xdr:colOff>165100</xdr:colOff>
      <xdr:row>99</xdr:row>
      <xdr:rowOff>5679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7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22206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5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103778</xdr:rowOff>
    </xdr:from>
    <xdr:to>
      <xdr:col>72</xdr:col>
      <xdr:colOff>38100</xdr:colOff>
      <xdr:row>99</xdr:row>
      <xdr:rowOff>33928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25055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136900</xdr:rowOff>
    </xdr:from>
    <xdr:to>
      <xdr:col>67</xdr:col>
      <xdr:colOff>101600</xdr:colOff>
      <xdr:row>99</xdr:row>
      <xdr:rowOff>67050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58177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77293</xdr:rowOff>
    </xdr:from>
    <xdr:to>
      <xdr:col>116</xdr:col>
      <xdr:colOff>63500</xdr:colOff>
      <xdr:row>76</xdr:row>
      <xdr:rowOff>105696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07493"/>
          <a:ext cx="8382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105696</xdr:rowOff>
    </xdr:from>
    <xdr:to>
      <xdr:col>111</xdr:col>
      <xdr:colOff>177800</xdr:colOff>
      <xdr:row>76</xdr:row>
      <xdr:rowOff>137413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35896"/>
          <a:ext cx="889000" cy="3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137413</xdr:rowOff>
    </xdr:from>
    <xdr:to>
      <xdr:col>107</xdr:col>
      <xdr:colOff>50800</xdr:colOff>
      <xdr:row>77</xdr:row>
      <xdr:rowOff>4978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67613"/>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4978</xdr:rowOff>
    </xdr:from>
    <xdr:to>
      <xdr:col>102</xdr:col>
      <xdr:colOff>114300</xdr:colOff>
      <xdr:row>77</xdr:row>
      <xdr:rowOff>32162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06628"/>
          <a:ext cx="889000" cy="2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26493</xdr:rowOff>
    </xdr:from>
    <xdr:to>
      <xdr:col>116</xdr:col>
      <xdr:colOff>114300</xdr:colOff>
      <xdr:row>76</xdr:row>
      <xdr:rowOff>128093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4920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3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54896</xdr:rowOff>
    </xdr:from>
    <xdr:to>
      <xdr:col>112</xdr:col>
      <xdr:colOff>38100</xdr:colOff>
      <xdr:row>76</xdr:row>
      <xdr:rowOff>156496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147623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86613</xdr:rowOff>
    </xdr:from>
    <xdr:to>
      <xdr:col>107</xdr:col>
      <xdr:colOff>101600</xdr:colOff>
      <xdr:row>77</xdr:row>
      <xdr:rowOff>16763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7890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125628</xdr:rowOff>
    </xdr:from>
    <xdr:to>
      <xdr:col>102</xdr:col>
      <xdr:colOff>165100</xdr:colOff>
      <xdr:row>77</xdr:row>
      <xdr:rowOff>55778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46905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152812</xdr:rowOff>
    </xdr:from>
    <xdr:to>
      <xdr:col>98</xdr:col>
      <xdr:colOff>38100</xdr:colOff>
      <xdr:row>77</xdr:row>
      <xdr:rowOff>82962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74089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7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類似団体平均に比べ高くなっている主な構成項目は、人件費、物件費、維持補修費、補助費等などが挙げられる。</a:t>
          </a:r>
        </a:p>
        <a:p>
          <a:r>
            <a:rPr kumimoji="1" lang="ja-JP" altLang="en-US" sz="1300">
              <a:latin typeface="ＭＳ Ｐゴシック" panose="020B0600070205080204" pitchFamily="50" charset="-128"/>
              <a:ea typeface="ＭＳ Ｐゴシック" panose="020B0600070205080204" pitchFamily="50" charset="-128"/>
            </a:rPr>
            <a:t>人件費は、類似団体と比較して住民一人あたりのコストが</a:t>
          </a:r>
          <a:r>
            <a:rPr kumimoji="1" lang="en-US" altLang="ja-JP" sz="1300">
              <a:latin typeface="ＭＳ Ｐゴシック" panose="020B0600070205080204" pitchFamily="50" charset="-128"/>
              <a:ea typeface="ＭＳ Ｐゴシック" panose="020B0600070205080204" pitchFamily="50" charset="-128"/>
            </a:rPr>
            <a:t>15,860</a:t>
          </a:r>
          <a:r>
            <a:rPr kumimoji="1" lang="ja-JP" altLang="en-US" sz="1300">
              <a:latin typeface="ＭＳ Ｐゴシック" panose="020B0600070205080204" pitchFamily="50" charset="-128"/>
              <a:ea typeface="ＭＳ Ｐゴシック" panose="020B0600070205080204" pitchFamily="50" charset="-128"/>
            </a:rPr>
            <a:t>円高い状況であり、主な要因としては職員数や会計年度任用職員の定期昇給に伴うものである。今後も増加が見込まれることから、退職者の補充抑制等により職員数の削減を行う中で、人件費の増加抑制に努める。</a:t>
          </a:r>
        </a:p>
        <a:p>
          <a:r>
            <a:rPr kumimoji="1" lang="ja-JP" altLang="en-US" sz="1300">
              <a:latin typeface="ＭＳ Ｐゴシック" panose="020B0600070205080204" pitchFamily="50" charset="-128"/>
              <a:ea typeface="ＭＳ Ｐゴシック" panose="020B0600070205080204" pitchFamily="50" charset="-128"/>
            </a:rPr>
            <a:t>本市は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町村での合併のため類似する公共施設が多く、施設の老朽化による維持補修費は増加傾向にあり、類似団体よりも高い状況にある。今後、公共施設等総合管理計画による公共施設の最適配置を図りながら、削減に努める。</a:t>
          </a:r>
        </a:p>
        <a:p>
          <a:r>
            <a:rPr kumimoji="1" lang="ja-JP" altLang="en-US" sz="1300">
              <a:latin typeface="ＭＳ Ｐゴシック" panose="020B0600070205080204" pitchFamily="50" charset="-128"/>
              <a:ea typeface="ＭＳ Ｐゴシック" panose="020B0600070205080204" pitchFamily="50" charset="-128"/>
            </a:rPr>
            <a:t>補助費等は、類似団体と比較して住民一人あたりのコストが</a:t>
          </a:r>
          <a:r>
            <a:rPr kumimoji="1" lang="en-US" altLang="ja-JP" sz="1300">
              <a:latin typeface="ＭＳ Ｐゴシック" panose="020B0600070205080204" pitchFamily="50" charset="-128"/>
              <a:ea typeface="ＭＳ Ｐゴシック" panose="020B0600070205080204" pitchFamily="50" charset="-128"/>
            </a:rPr>
            <a:t>64,614</a:t>
          </a:r>
          <a:r>
            <a:rPr kumimoji="1" lang="ja-JP" altLang="en-US" sz="1300">
              <a:latin typeface="ＭＳ Ｐゴシック" panose="020B0600070205080204" pitchFamily="50" charset="-128"/>
              <a:ea typeface="ＭＳ Ｐゴシック" panose="020B0600070205080204" pitchFamily="50" charset="-128"/>
            </a:rPr>
            <a:t>円高い状況であり、主な要因としては上水道、下水道、市立病院や一部事務組合の安定運営並びに施設整備の維持及び向上のための負担金補助金の増加に伴うものである。今後も引き続き市単独補助金の見直しなどを行い増加抑制を図るとともに、料金改定などの自主財源の確保を促し、普通会計の負担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山梨県北杜市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45,380
44,512
602.48
34,788,457
33,223,756
1,311,371
19,704,533
19,430,732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100838</xdr:rowOff>
    </xdr:from>
    <xdr:to>
      <xdr:col>24</xdr:col>
      <xdr:colOff>62865</xdr:colOff>
      <xdr:row>38</xdr:row>
      <xdr:rowOff>18705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338"/>
          <a:ext cx="1270" cy="1289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22532</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18705</xdr:rowOff>
    </xdr:from>
    <xdr:to>
      <xdr:col>24</xdr:col>
      <xdr:colOff>152400</xdr:colOff>
      <xdr:row>38</xdr:row>
      <xdr:rowOff>18705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47515</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100838</xdr:rowOff>
    </xdr:from>
    <xdr:to>
      <xdr:col>24</xdr:col>
      <xdr:colOff>152400</xdr:colOff>
      <xdr:row>30</xdr:row>
      <xdr:rowOff>100838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60180</xdr:rowOff>
    </xdr:from>
    <xdr:to>
      <xdr:col>24</xdr:col>
      <xdr:colOff>63500</xdr:colOff>
      <xdr:row>37</xdr:row>
      <xdr:rowOff>102961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03830"/>
          <a:ext cx="8382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3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10196</xdr:rowOff>
    </xdr:from>
    <xdr:to>
      <xdr:col>24</xdr:col>
      <xdr:colOff>114300</xdr:colOff>
      <xdr:row>36</xdr:row>
      <xdr:rowOff>111796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102961</xdr:rowOff>
    </xdr:from>
    <xdr:to>
      <xdr:col>19</xdr:col>
      <xdr:colOff>177800</xdr:colOff>
      <xdr:row>37</xdr:row>
      <xdr:rowOff>114064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46611"/>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37138</xdr:rowOff>
    </xdr:from>
    <xdr:to>
      <xdr:col>20</xdr:col>
      <xdr:colOff>38100</xdr:colOff>
      <xdr:row>36</xdr:row>
      <xdr:rowOff>138738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155265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8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114064</xdr:rowOff>
    </xdr:from>
    <xdr:to>
      <xdr:col>15</xdr:col>
      <xdr:colOff>50800</xdr:colOff>
      <xdr:row>38</xdr:row>
      <xdr:rowOff>29482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5771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57059</xdr:rowOff>
    </xdr:from>
    <xdr:to>
      <xdr:col>15</xdr:col>
      <xdr:colOff>101600</xdr:colOff>
      <xdr:row>36</xdr:row>
      <xdr:rowOff>158659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3736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2866</xdr:rowOff>
    </xdr:from>
    <xdr:to>
      <xdr:col>10</xdr:col>
      <xdr:colOff>114300</xdr:colOff>
      <xdr:row>38</xdr:row>
      <xdr:rowOff>29482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17966"/>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66203</xdr:rowOff>
    </xdr:from>
    <xdr:to>
      <xdr:col>10</xdr:col>
      <xdr:colOff>165100</xdr:colOff>
      <xdr:row>36</xdr:row>
      <xdr:rowOff>167803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3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12880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1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87757</xdr:rowOff>
    </xdr:from>
    <xdr:to>
      <xdr:col>6</xdr:col>
      <xdr:colOff>38100</xdr:colOff>
      <xdr:row>37</xdr:row>
      <xdr:rowOff>17907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34434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3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9380</xdr:rowOff>
    </xdr:from>
    <xdr:to>
      <xdr:col>24</xdr:col>
      <xdr:colOff>114300</xdr:colOff>
      <xdr:row>37</xdr:row>
      <xdr:rowOff>110980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5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159257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3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52161</xdr:rowOff>
    </xdr:from>
    <xdr:to>
      <xdr:col>20</xdr:col>
      <xdr:colOff>38100</xdr:colOff>
      <xdr:row>37</xdr:row>
      <xdr:rowOff>153761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9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144887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8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63264</xdr:rowOff>
    </xdr:from>
    <xdr:to>
      <xdr:col>15</xdr:col>
      <xdr:colOff>101600</xdr:colOff>
      <xdr:row>37</xdr:row>
      <xdr:rowOff>164864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155991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150132</xdr:rowOff>
    </xdr:from>
    <xdr:to>
      <xdr:col>10</xdr:col>
      <xdr:colOff>165100</xdr:colOff>
      <xdr:row>38</xdr:row>
      <xdr:rowOff>80282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71409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123516</xdr:rowOff>
    </xdr:from>
    <xdr:to>
      <xdr:col>6</xdr:col>
      <xdr:colOff>38100</xdr:colOff>
      <xdr:row>38</xdr:row>
      <xdr:rowOff>53666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44793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5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72508</xdr:rowOff>
    </xdr:from>
    <xdr:to>
      <xdr:col>24</xdr:col>
      <xdr:colOff>63500</xdr:colOff>
      <xdr:row>58</xdr:row>
      <xdr:rowOff>88874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16608"/>
          <a:ext cx="838200" cy="1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73854</xdr:rowOff>
    </xdr:from>
    <xdr:to>
      <xdr:col>19</xdr:col>
      <xdr:colOff>177800</xdr:colOff>
      <xdr:row>58</xdr:row>
      <xdr:rowOff>88874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17954"/>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73188</xdr:rowOff>
    </xdr:from>
    <xdr:to>
      <xdr:col>15</xdr:col>
      <xdr:colOff>50800</xdr:colOff>
      <xdr:row>58</xdr:row>
      <xdr:rowOff>73854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17288"/>
          <a:ext cx="8890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119138</xdr:rowOff>
    </xdr:from>
    <xdr:to>
      <xdr:col>10</xdr:col>
      <xdr:colOff>114300</xdr:colOff>
      <xdr:row>58</xdr:row>
      <xdr:rowOff>73188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91788"/>
          <a:ext cx="889000" cy="1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21708</xdr:rowOff>
    </xdr:from>
    <xdr:to>
      <xdr:col>24</xdr:col>
      <xdr:colOff>114300</xdr:colOff>
      <xdr:row>58</xdr:row>
      <xdr:rowOff>123308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6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38074</xdr:rowOff>
    </xdr:from>
    <xdr:to>
      <xdr:col>20</xdr:col>
      <xdr:colOff>38100</xdr:colOff>
      <xdr:row>58</xdr:row>
      <xdr:rowOff>139674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130801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7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23054</xdr:rowOff>
    </xdr:from>
    <xdr:to>
      <xdr:col>15</xdr:col>
      <xdr:colOff>101600</xdr:colOff>
      <xdr:row>58</xdr:row>
      <xdr:rowOff>124654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115781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5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22388</xdr:rowOff>
    </xdr:from>
    <xdr:to>
      <xdr:col>10</xdr:col>
      <xdr:colOff>165100</xdr:colOff>
      <xdr:row>58</xdr:row>
      <xdr:rowOff>123988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115115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5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68338</xdr:rowOff>
    </xdr:from>
    <xdr:to>
      <xdr:col>6</xdr:col>
      <xdr:colOff>38100</xdr:colOff>
      <xdr:row>57</xdr:row>
      <xdr:rowOff>169938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4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15015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1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145520</xdr:rowOff>
    </xdr:from>
    <xdr:to>
      <xdr:col>24</xdr:col>
      <xdr:colOff>63500</xdr:colOff>
      <xdr:row>78</xdr:row>
      <xdr:rowOff>33941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47170"/>
          <a:ext cx="838200" cy="5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33941</xdr:rowOff>
    </xdr:from>
    <xdr:to>
      <xdr:col>19</xdr:col>
      <xdr:colOff>177800</xdr:colOff>
      <xdr:row>78</xdr:row>
      <xdr:rowOff>52087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407041"/>
          <a:ext cx="889000" cy="1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33682</xdr:rowOff>
    </xdr:from>
    <xdr:to>
      <xdr:col>15</xdr:col>
      <xdr:colOff>50800</xdr:colOff>
      <xdr:row>78</xdr:row>
      <xdr:rowOff>52087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406782"/>
          <a:ext cx="889000" cy="1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33682</xdr:rowOff>
    </xdr:from>
    <xdr:to>
      <xdr:col>10</xdr:col>
      <xdr:colOff>114300</xdr:colOff>
      <xdr:row>78</xdr:row>
      <xdr:rowOff>125129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06782"/>
          <a:ext cx="889000" cy="9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94720</xdr:rowOff>
    </xdr:from>
    <xdr:to>
      <xdr:col>24</xdr:col>
      <xdr:colOff>114300</xdr:colOff>
      <xdr:row>78</xdr:row>
      <xdr:rowOff>24870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9647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1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154591</xdr:rowOff>
    </xdr:from>
    <xdr:to>
      <xdr:col>20</xdr:col>
      <xdr:colOff>38100</xdr:colOff>
      <xdr:row>78</xdr:row>
      <xdr:rowOff>84741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75868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4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1287</xdr:rowOff>
    </xdr:from>
    <xdr:to>
      <xdr:col>15</xdr:col>
      <xdr:colOff>101600</xdr:colOff>
      <xdr:row>78</xdr:row>
      <xdr:rowOff>102887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94014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6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154332</xdr:rowOff>
    </xdr:from>
    <xdr:to>
      <xdr:col>10</xdr:col>
      <xdr:colOff>165100</xdr:colOff>
      <xdr:row>78</xdr:row>
      <xdr:rowOff>84482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5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75609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4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74329</xdr:rowOff>
    </xdr:from>
    <xdr:to>
      <xdr:col>6</xdr:col>
      <xdr:colOff>38100</xdr:colOff>
      <xdr:row>79</xdr:row>
      <xdr:rowOff>4479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167056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4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73943</xdr:rowOff>
    </xdr:from>
    <xdr:to>
      <xdr:col>24</xdr:col>
      <xdr:colOff>63500</xdr:colOff>
      <xdr:row>99</xdr:row>
      <xdr:rowOff>74420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7047493"/>
          <a:ext cx="8382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74420</xdr:rowOff>
    </xdr:from>
    <xdr:to>
      <xdr:col>19</xdr:col>
      <xdr:colOff>177800</xdr:colOff>
      <xdr:row>99</xdr:row>
      <xdr:rowOff>75509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704797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74554</xdr:rowOff>
    </xdr:from>
    <xdr:to>
      <xdr:col>15</xdr:col>
      <xdr:colOff>50800</xdr:colOff>
      <xdr:row>99</xdr:row>
      <xdr:rowOff>75509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7048104"/>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74554</xdr:rowOff>
    </xdr:from>
    <xdr:to>
      <xdr:col>10</xdr:col>
      <xdr:colOff>114300</xdr:colOff>
      <xdr:row>99</xdr:row>
      <xdr:rowOff>77879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7048104"/>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23143</xdr:rowOff>
    </xdr:from>
    <xdr:to>
      <xdr:col>24</xdr:col>
      <xdr:colOff>114300</xdr:colOff>
      <xdr:row>99</xdr:row>
      <xdr:rowOff>124743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9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153970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8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23620</xdr:rowOff>
    </xdr:from>
    <xdr:to>
      <xdr:col>20</xdr:col>
      <xdr:colOff>38100</xdr:colOff>
      <xdr:row>99</xdr:row>
      <xdr:rowOff>125220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141747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7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24709</xdr:rowOff>
    </xdr:from>
    <xdr:to>
      <xdr:col>15</xdr:col>
      <xdr:colOff>101600</xdr:colOff>
      <xdr:row>99</xdr:row>
      <xdr:rowOff>126309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99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77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23754</xdr:rowOff>
    </xdr:from>
    <xdr:to>
      <xdr:col>10</xdr:col>
      <xdr:colOff>165100</xdr:colOff>
      <xdr:row>99</xdr:row>
      <xdr:rowOff>125354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141881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77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27079</xdr:rowOff>
    </xdr:from>
    <xdr:to>
      <xdr:col>6</xdr:col>
      <xdr:colOff>38100</xdr:colOff>
      <xdr:row>99</xdr:row>
      <xdr:rowOff>128679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145206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7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69814</xdr:rowOff>
    </xdr:from>
    <xdr:to>
      <xdr:col>55</xdr:col>
      <xdr:colOff>0</xdr:colOff>
      <xdr:row>38</xdr:row>
      <xdr:rowOff>74059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584914"/>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39443</xdr:rowOff>
    </xdr:from>
    <xdr:to>
      <xdr:col>50</xdr:col>
      <xdr:colOff>114300</xdr:colOff>
      <xdr:row>38</xdr:row>
      <xdr:rowOff>74059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554543"/>
          <a:ext cx="8890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39443</xdr:rowOff>
    </xdr:from>
    <xdr:to>
      <xdr:col>45</xdr:col>
      <xdr:colOff>177800</xdr:colOff>
      <xdr:row>38</xdr:row>
      <xdr:rowOff>141986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554543"/>
          <a:ext cx="889000" cy="10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28012</xdr:rowOff>
    </xdr:from>
    <xdr:to>
      <xdr:col>41</xdr:col>
      <xdr:colOff>50800</xdr:colOff>
      <xdr:row>38</xdr:row>
      <xdr:rowOff>141986</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543112"/>
          <a:ext cx="889000" cy="1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19014</xdr:rowOff>
    </xdr:from>
    <xdr:to>
      <xdr:col>55</xdr:col>
      <xdr:colOff>50800</xdr:colOff>
      <xdr:row>38</xdr:row>
      <xdr:rowOff>120614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3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168891</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1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23259</xdr:rowOff>
    </xdr:from>
    <xdr:to>
      <xdr:col>50</xdr:col>
      <xdr:colOff>165100</xdr:colOff>
      <xdr:row>38</xdr:row>
      <xdr:rowOff>124859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115986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3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160093</xdr:rowOff>
    </xdr:from>
    <xdr:to>
      <xdr:col>46</xdr:col>
      <xdr:colOff>38100</xdr:colOff>
      <xdr:row>38</xdr:row>
      <xdr:rowOff>90243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81370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59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91186</xdr:rowOff>
    </xdr:from>
    <xdr:to>
      <xdr:col>41</xdr:col>
      <xdr:colOff>101600</xdr:colOff>
      <xdr:row>39</xdr:row>
      <xdr:rowOff>21336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148663</xdr:rowOff>
    </xdr:from>
    <xdr:to>
      <xdr:col>36</xdr:col>
      <xdr:colOff>165100</xdr:colOff>
      <xdr:row>38</xdr:row>
      <xdr:rowOff>78812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492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95340</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267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138532</xdr:rowOff>
    </xdr:from>
    <xdr:to>
      <xdr:col>55</xdr:col>
      <xdr:colOff>0</xdr:colOff>
      <xdr:row>55</xdr:row>
      <xdr:rowOff>4318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396832"/>
          <a:ext cx="838200" cy="3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120752</xdr:rowOff>
    </xdr:from>
    <xdr:to>
      <xdr:col>50</xdr:col>
      <xdr:colOff>114300</xdr:colOff>
      <xdr:row>54</xdr:row>
      <xdr:rowOff>138532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379052"/>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120752</xdr:rowOff>
    </xdr:from>
    <xdr:to>
      <xdr:col>45</xdr:col>
      <xdr:colOff>177800</xdr:colOff>
      <xdr:row>54</xdr:row>
      <xdr:rowOff>163602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379052"/>
          <a:ext cx="889000" cy="4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12649</xdr:rowOff>
    </xdr:from>
    <xdr:to>
      <xdr:col>41</xdr:col>
      <xdr:colOff>50800</xdr:colOff>
      <xdr:row>54</xdr:row>
      <xdr:rowOff>163602</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270949"/>
          <a:ext cx="889000" cy="15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124968</xdr:rowOff>
    </xdr:from>
    <xdr:to>
      <xdr:col>55</xdr:col>
      <xdr:colOff>50800</xdr:colOff>
      <xdr:row>55</xdr:row>
      <xdr:rowOff>55118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38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147845</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23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87732</xdr:rowOff>
    </xdr:from>
    <xdr:to>
      <xdr:col>50</xdr:col>
      <xdr:colOff>165100</xdr:colOff>
      <xdr:row>55</xdr:row>
      <xdr:rowOff>17882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3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34409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12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69952</xdr:rowOff>
    </xdr:from>
    <xdr:to>
      <xdr:col>46</xdr:col>
      <xdr:colOff>38100</xdr:colOff>
      <xdr:row>55</xdr:row>
      <xdr:rowOff>102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3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16629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1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112802</xdr:rowOff>
    </xdr:from>
    <xdr:to>
      <xdr:col>41</xdr:col>
      <xdr:colOff>101600</xdr:colOff>
      <xdr:row>55</xdr:row>
      <xdr:rowOff>42952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37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59479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1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133299</xdr:rowOff>
    </xdr:from>
    <xdr:to>
      <xdr:col>36</xdr:col>
      <xdr:colOff>165100</xdr:colOff>
      <xdr:row>54</xdr:row>
      <xdr:rowOff>63449</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22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79976</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899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151971</xdr:rowOff>
    </xdr:from>
    <xdr:to>
      <xdr:col>55</xdr:col>
      <xdr:colOff>0</xdr:colOff>
      <xdr:row>78</xdr:row>
      <xdr:rowOff>65204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353621"/>
          <a:ext cx="838200" cy="8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27448</xdr:rowOff>
    </xdr:from>
    <xdr:to>
      <xdr:col>50</xdr:col>
      <xdr:colOff>114300</xdr:colOff>
      <xdr:row>78</xdr:row>
      <xdr:rowOff>65204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400548"/>
          <a:ext cx="889000" cy="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27448</xdr:rowOff>
    </xdr:from>
    <xdr:to>
      <xdr:col>45</xdr:col>
      <xdr:colOff>177800</xdr:colOff>
      <xdr:row>78</xdr:row>
      <xdr:rowOff>48671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400548"/>
          <a:ext cx="889000" cy="2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48671</xdr:rowOff>
    </xdr:from>
    <xdr:to>
      <xdr:col>41</xdr:col>
      <xdr:colOff>50800</xdr:colOff>
      <xdr:row>78</xdr:row>
      <xdr:rowOff>52676</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421771"/>
          <a:ext cx="889000" cy="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101171</xdr:rowOff>
    </xdr:from>
    <xdr:to>
      <xdr:col>55</xdr:col>
      <xdr:colOff>50800</xdr:colOff>
      <xdr:row>78</xdr:row>
      <xdr:rowOff>31321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30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124048</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15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14404</xdr:rowOff>
    </xdr:from>
    <xdr:to>
      <xdr:col>50</xdr:col>
      <xdr:colOff>165100</xdr:colOff>
      <xdr:row>78</xdr:row>
      <xdr:rowOff>116004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8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107131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4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148098</xdr:rowOff>
    </xdr:from>
    <xdr:to>
      <xdr:col>46</xdr:col>
      <xdr:colOff>38100</xdr:colOff>
      <xdr:row>78</xdr:row>
      <xdr:rowOff>78248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3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69375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44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169321</xdr:rowOff>
    </xdr:from>
    <xdr:to>
      <xdr:col>41</xdr:col>
      <xdr:colOff>101600</xdr:colOff>
      <xdr:row>78</xdr:row>
      <xdr:rowOff>99471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37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90598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46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1876</xdr:rowOff>
    </xdr:from>
    <xdr:to>
      <xdr:col>36</xdr:col>
      <xdr:colOff>165100</xdr:colOff>
      <xdr:row>78</xdr:row>
      <xdr:rowOff>103476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37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94603</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46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113289</xdr:rowOff>
    </xdr:from>
    <xdr:to>
      <xdr:col>55</xdr:col>
      <xdr:colOff>0</xdr:colOff>
      <xdr:row>95</xdr:row>
      <xdr:rowOff>135714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01039"/>
          <a:ext cx="8382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135714</xdr:rowOff>
    </xdr:from>
    <xdr:to>
      <xdr:col>50</xdr:col>
      <xdr:colOff>114300</xdr:colOff>
      <xdr:row>96</xdr:row>
      <xdr:rowOff>27420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23464"/>
          <a:ext cx="889000" cy="6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20028</xdr:rowOff>
    </xdr:from>
    <xdr:to>
      <xdr:col>45</xdr:col>
      <xdr:colOff>177800</xdr:colOff>
      <xdr:row>96</xdr:row>
      <xdr:rowOff>27420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479228"/>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20028</xdr:rowOff>
    </xdr:from>
    <xdr:to>
      <xdr:col>41</xdr:col>
      <xdr:colOff>50800</xdr:colOff>
      <xdr:row>96</xdr:row>
      <xdr:rowOff>96785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79228"/>
          <a:ext cx="889000" cy="7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62489</xdr:rowOff>
    </xdr:from>
    <xdr:to>
      <xdr:col>55</xdr:col>
      <xdr:colOff>50800</xdr:colOff>
      <xdr:row>95</xdr:row>
      <xdr:rowOff>164089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85366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20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84914</xdr:rowOff>
    </xdr:from>
    <xdr:to>
      <xdr:col>50</xdr:col>
      <xdr:colOff>165100</xdr:colOff>
      <xdr:row>96</xdr:row>
      <xdr:rowOff>15064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31591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4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148070</xdr:rowOff>
    </xdr:from>
    <xdr:to>
      <xdr:col>46</xdr:col>
      <xdr:colOff>38100</xdr:colOff>
      <xdr:row>96</xdr:row>
      <xdr:rowOff>78220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94747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140678</xdr:rowOff>
    </xdr:from>
    <xdr:to>
      <xdr:col>41</xdr:col>
      <xdr:colOff>101600</xdr:colOff>
      <xdr:row>96</xdr:row>
      <xdr:rowOff>70828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87355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45985</xdr:rowOff>
    </xdr:from>
    <xdr:to>
      <xdr:col>36</xdr:col>
      <xdr:colOff>165100</xdr:colOff>
      <xdr:row>96</xdr:row>
      <xdr:rowOff>147585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0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164112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8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78835</xdr:rowOff>
    </xdr:from>
    <xdr:to>
      <xdr:col>85</xdr:col>
      <xdr:colOff>127000</xdr:colOff>
      <xdr:row>37</xdr:row>
      <xdr:rowOff>133828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22485"/>
          <a:ext cx="838200" cy="5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119040</xdr:rowOff>
    </xdr:from>
    <xdr:to>
      <xdr:col>81</xdr:col>
      <xdr:colOff>50800</xdr:colOff>
      <xdr:row>37</xdr:row>
      <xdr:rowOff>133828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462690"/>
          <a:ext cx="889000" cy="1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119040</xdr:rowOff>
    </xdr:from>
    <xdr:to>
      <xdr:col>76</xdr:col>
      <xdr:colOff>114300</xdr:colOff>
      <xdr:row>37</xdr:row>
      <xdr:rowOff>155602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462690"/>
          <a:ext cx="889000" cy="3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116654</xdr:rowOff>
    </xdr:from>
    <xdr:to>
      <xdr:col>71</xdr:col>
      <xdr:colOff>177800</xdr:colOff>
      <xdr:row>37</xdr:row>
      <xdr:rowOff>155602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460304"/>
          <a:ext cx="889000" cy="3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28035</xdr:rowOff>
    </xdr:from>
    <xdr:to>
      <xdr:col>85</xdr:col>
      <xdr:colOff>177800</xdr:colOff>
      <xdr:row>37</xdr:row>
      <xdr:rowOff>129635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6462</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35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83028</xdr:rowOff>
    </xdr:from>
    <xdr:to>
      <xdr:col>81</xdr:col>
      <xdr:colOff>101600</xdr:colOff>
      <xdr:row>38</xdr:row>
      <xdr:rowOff>13177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266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4304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1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68240</xdr:rowOff>
    </xdr:from>
    <xdr:to>
      <xdr:col>76</xdr:col>
      <xdr:colOff>165100</xdr:colOff>
      <xdr:row>37</xdr:row>
      <xdr:rowOff>169841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11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160967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104802</xdr:rowOff>
    </xdr:from>
    <xdr:to>
      <xdr:col>72</xdr:col>
      <xdr:colOff>38100</xdr:colOff>
      <xdr:row>38</xdr:row>
      <xdr:rowOff>34952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26079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65854</xdr:rowOff>
    </xdr:from>
    <xdr:to>
      <xdr:col>67</xdr:col>
      <xdr:colOff>101600</xdr:colOff>
      <xdr:row>37</xdr:row>
      <xdr:rowOff>167454</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0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158581</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0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62517</xdr:rowOff>
    </xdr:from>
    <xdr:to>
      <xdr:col>85</xdr:col>
      <xdr:colOff>127000</xdr:colOff>
      <xdr:row>55</xdr:row>
      <xdr:rowOff>81422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492267"/>
          <a:ext cx="8382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81422</xdr:rowOff>
    </xdr:from>
    <xdr:to>
      <xdr:col>81</xdr:col>
      <xdr:colOff>50800</xdr:colOff>
      <xdr:row>55</xdr:row>
      <xdr:rowOff>141697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511172"/>
          <a:ext cx="889000" cy="6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141697</xdr:rowOff>
    </xdr:from>
    <xdr:to>
      <xdr:col>76</xdr:col>
      <xdr:colOff>114300</xdr:colOff>
      <xdr:row>56</xdr:row>
      <xdr:rowOff>24387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571447"/>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77605</xdr:rowOff>
    </xdr:from>
    <xdr:to>
      <xdr:col>71</xdr:col>
      <xdr:colOff>177800</xdr:colOff>
      <xdr:row>56</xdr:row>
      <xdr:rowOff>24387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507355"/>
          <a:ext cx="889000" cy="1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11717</xdr:rowOff>
    </xdr:from>
    <xdr:to>
      <xdr:col>85</xdr:col>
      <xdr:colOff>177800</xdr:colOff>
      <xdr:row>55</xdr:row>
      <xdr:rowOff>113317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44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34594</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29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30622</xdr:rowOff>
    </xdr:from>
    <xdr:to>
      <xdr:col>81</xdr:col>
      <xdr:colOff>101600</xdr:colOff>
      <xdr:row>55</xdr:row>
      <xdr:rowOff>132222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4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148749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23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90897</xdr:rowOff>
    </xdr:from>
    <xdr:to>
      <xdr:col>76</xdr:col>
      <xdr:colOff>165100</xdr:colOff>
      <xdr:row>56</xdr:row>
      <xdr:rowOff>21047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52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37574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29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145037</xdr:rowOff>
    </xdr:from>
    <xdr:to>
      <xdr:col>72</xdr:col>
      <xdr:colOff>38100</xdr:colOff>
      <xdr:row>56</xdr:row>
      <xdr:rowOff>75187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57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91714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35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26805</xdr:rowOff>
    </xdr:from>
    <xdr:to>
      <xdr:col>67</xdr:col>
      <xdr:colOff>101600</xdr:colOff>
      <xdr:row>55</xdr:row>
      <xdr:rowOff>128405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45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144932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23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81682</xdr:rowOff>
    </xdr:from>
    <xdr:to>
      <xdr:col>85</xdr:col>
      <xdr:colOff>127000</xdr:colOff>
      <xdr:row>79</xdr:row>
      <xdr:rowOff>82916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5481300" y="13626232"/>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82916</xdr:rowOff>
    </xdr:from>
    <xdr:to>
      <xdr:col>81</xdr:col>
      <xdr:colOff>50800</xdr:colOff>
      <xdr:row>79</xdr:row>
      <xdr:rowOff>95790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627466"/>
          <a:ext cx="889000" cy="1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91086</xdr:rowOff>
    </xdr:from>
    <xdr:to>
      <xdr:col>76</xdr:col>
      <xdr:colOff>114300</xdr:colOff>
      <xdr:row>79</xdr:row>
      <xdr:rowOff>95790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635636"/>
          <a:ext cx="889000" cy="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71084</xdr:rowOff>
    </xdr:from>
    <xdr:to>
      <xdr:col>71</xdr:col>
      <xdr:colOff>177800</xdr:colOff>
      <xdr:row>79</xdr:row>
      <xdr:rowOff>91086</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615634"/>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30882</xdr:rowOff>
    </xdr:from>
    <xdr:to>
      <xdr:col>85</xdr:col>
      <xdr:colOff>177800</xdr:colOff>
      <xdr:row>79</xdr:row>
      <xdr:rowOff>132482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469744"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32116</xdr:rowOff>
    </xdr:from>
    <xdr:to>
      <xdr:col>81</xdr:col>
      <xdr:colOff>101600</xdr:colOff>
      <xdr:row>79</xdr:row>
      <xdr:rowOff>133716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7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124843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8" y="1366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44990</xdr:rowOff>
    </xdr:from>
    <xdr:to>
      <xdr:col>76</xdr:col>
      <xdr:colOff>165100</xdr:colOff>
      <xdr:row>79</xdr:row>
      <xdr:rowOff>146590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137717</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17" y="13682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40286</xdr:rowOff>
    </xdr:from>
    <xdr:to>
      <xdr:col>72</xdr:col>
      <xdr:colOff>38100</xdr:colOff>
      <xdr:row>79</xdr:row>
      <xdr:rowOff>141886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133013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68428" y="1367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20284</xdr:rowOff>
    </xdr:from>
    <xdr:to>
      <xdr:col>67</xdr:col>
      <xdr:colOff>101600</xdr:colOff>
      <xdr:row>79</xdr:row>
      <xdr:rowOff>121884</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6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113011</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79428" y="1365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13170</xdr:rowOff>
    </xdr:from>
    <xdr:to>
      <xdr:col>85</xdr:col>
      <xdr:colOff>127000</xdr:colOff>
      <xdr:row>98</xdr:row>
      <xdr:rowOff>18329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15270"/>
          <a:ext cx="8382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170993</xdr:rowOff>
    </xdr:from>
    <xdr:to>
      <xdr:col>81</xdr:col>
      <xdr:colOff>50800</xdr:colOff>
      <xdr:row>98</xdr:row>
      <xdr:rowOff>13170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801643"/>
          <a:ext cx="8890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166421</xdr:rowOff>
    </xdr:from>
    <xdr:to>
      <xdr:col>76</xdr:col>
      <xdr:colOff>114300</xdr:colOff>
      <xdr:row>97</xdr:row>
      <xdr:rowOff>170993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79707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166421</xdr:rowOff>
    </xdr:from>
    <xdr:to>
      <xdr:col>71</xdr:col>
      <xdr:colOff>177800</xdr:colOff>
      <xdr:row>97</xdr:row>
      <xdr:rowOff>170605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97071"/>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138979</xdr:rowOff>
    </xdr:from>
    <xdr:to>
      <xdr:col>85</xdr:col>
      <xdr:colOff>177800</xdr:colOff>
      <xdr:row>98</xdr:row>
      <xdr:rowOff>69129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6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133820</xdr:rowOff>
    </xdr:from>
    <xdr:to>
      <xdr:col>81</xdr:col>
      <xdr:colOff>101600</xdr:colOff>
      <xdr:row>98</xdr:row>
      <xdr:rowOff>63970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55097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120193</xdr:rowOff>
    </xdr:from>
    <xdr:to>
      <xdr:col>76</xdr:col>
      <xdr:colOff>165100</xdr:colOff>
      <xdr:row>98</xdr:row>
      <xdr:rowOff>50343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5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41470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4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115621</xdr:rowOff>
    </xdr:from>
    <xdr:to>
      <xdr:col>72</xdr:col>
      <xdr:colOff>38100</xdr:colOff>
      <xdr:row>98</xdr:row>
      <xdr:rowOff>45771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36898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119805</xdr:rowOff>
    </xdr:from>
    <xdr:to>
      <xdr:col>67</xdr:col>
      <xdr:colOff>101600</xdr:colOff>
      <xdr:row>98</xdr:row>
      <xdr:rowOff>49955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5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41082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類似団体と比較し高くなっている主な構成項目としては、農林水産業費、土木費及び教育費が挙げられる。</a:t>
          </a:r>
        </a:p>
        <a:p>
          <a:r>
            <a:rPr kumimoji="1" lang="ja-JP" altLang="en-US" sz="1300">
              <a:latin typeface="ＭＳ Ｐゴシック" panose="020B0600070205080204" pitchFamily="50" charset="-128"/>
              <a:ea typeface="ＭＳ Ｐゴシック" panose="020B0600070205080204" pitchFamily="50" charset="-128"/>
            </a:rPr>
            <a:t>農林水産業費は、下水道事業会計への負担金補助金の支出や、特産農産物生産支援整備事業費や森林病害虫等防除対策事業費が増加したことにより、類似団体と比較して住民一人あたりのコストが高い状況である。今後も下水道事業会計については自主財源の確保を促し、普通会計の負担軽減を図る。</a:t>
          </a:r>
        </a:p>
        <a:p>
          <a:r>
            <a:rPr kumimoji="1" lang="ja-JP" altLang="en-US" sz="1300">
              <a:latin typeface="ＭＳ Ｐゴシック" panose="020B0600070205080204" pitchFamily="50" charset="-128"/>
              <a:ea typeface="ＭＳ Ｐゴシック" panose="020B0600070205080204" pitchFamily="50" charset="-128"/>
            </a:rPr>
            <a:t>土木費は、下水道事業会計への負担金補助金の支出や、市営住宅等改修事業、橋梁長寿命化修繕計画や舗装長寿命化計画に基づいた道路等の修繕工事を実施しているため、類似団体を上回っている状況である。</a:t>
          </a:r>
        </a:p>
        <a:p>
          <a:r>
            <a:rPr kumimoji="1" lang="ja-JP" altLang="en-US" sz="1300">
              <a:latin typeface="ＭＳ Ｐゴシック" panose="020B0600070205080204" pitchFamily="50" charset="-128"/>
              <a:ea typeface="ＭＳ Ｐゴシック" panose="020B0600070205080204" pitchFamily="50" charset="-128"/>
            </a:rPr>
            <a:t>教育費は、小学校大規模改修事業、中学校長寿命化改修事業、スケートセンター改修事業を実施しているため、類似団体を上回っている状況である。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山梨県北杜市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実質単年度収支は、今年度も市債の繰上償還を実施した一方で、単年度収支が前年に比べ減少したため、実質単年度収支は、</a:t>
          </a:r>
          <a:r>
            <a:rPr kumimoji="1" lang="en-US" altLang="ja-JP" sz="1400">
              <a:latin typeface="ＭＳ ゴシック" pitchFamily="49" charset="-128"/>
              <a:ea typeface="ＭＳ ゴシック" pitchFamily="49" charset="-128"/>
            </a:rPr>
            <a:t>0.47</a:t>
          </a:r>
          <a:r>
            <a:rPr kumimoji="1" lang="ja-JP" altLang="en-US" sz="1400">
              <a:latin typeface="ＭＳ ゴシック" pitchFamily="49" charset="-128"/>
              <a:ea typeface="ＭＳ ゴシック" pitchFamily="49" charset="-128"/>
            </a:rPr>
            <a:t>ポイント減となっている。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山梨県北杜市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連結実質赤字比率は、今年度も全会計において赤字額は算出されなかった。</a:t>
          </a:r>
        </a:p>
        <a:p>
          <a:r>
            <a:rPr kumimoji="1" lang="ja-JP" altLang="en-US" sz="1400">
              <a:latin typeface="ＭＳ ゴシック" pitchFamily="49" charset="-128"/>
              <a:ea typeface="ＭＳ ゴシック" pitchFamily="49" charset="-128"/>
            </a:rPr>
            <a:t>病院事業会計において、収支が赤字であることや新型コロナウイルス感染症に係る補助金が終了したことにより現金預金が減少したため、黒字幅が減少している。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34788457</v>
      </c>
      <c r="BO4" s="436"/>
      <c r="BP4" s="436"/>
      <c r="BQ4" s="436"/>
      <c r="BR4" s="436"/>
      <c r="BS4" s="436"/>
      <c r="BT4" s="436"/>
      <c r="BU4" s="437"/>
      <c r="BV4" s="435">
        <v>32421820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6.7</v>
      </c>
      <c r="CU4" s="576"/>
      <c r="CV4" s="576"/>
      <c r="CW4" s="576"/>
      <c r="CX4" s="576"/>
      <c r="CY4" s="576"/>
      <c r="CZ4" s="576"/>
      <c r="DA4" s="577"/>
      <c r="DB4" s="575">
        <v>6.3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33223756</v>
      </c>
      <c r="BO5" s="407"/>
      <c r="BP5" s="407"/>
      <c r="BQ5" s="407"/>
      <c r="BR5" s="407"/>
      <c r="BS5" s="407"/>
      <c r="BT5" s="407"/>
      <c r="BU5" s="408"/>
      <c r="BV5" s="406">
        <v>30788473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90.3</v>
      </c>
      <c r="CU5" s="404"/>
      <c r="CV5" s="404"/>
      <c r="CW5" s="404"/>
      <c r="CX5" s="404"/>
      <c r="CY5" s="404"/>
      <c r="CZ5" s="404"/>
      <c r="DA5" s="405"/>
      <c r="DB5" s="403">
        <v>85.9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1564701</v>
      </c>
      <c r="BO6" s="407"/>
      <c r="BP6" s="407"/>
      <c r="BQ6" s="407"/>
      <c r="BR6" s="407"/>
      <c r="BS6" s="407"/>
      <c r="BT6" s="407"/>
      <c r="BU6" s="408"/>
      <c r="BV6" s="406">
        <v>1633347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90.3</v>
      </c>
      <c r="CU6" s="550"/>
      <c r="CV6" s="550"/>
      <c r="CW6" s="550"/>
      <c r="CX6" s="550"/>
      <c r="CY6" s="550"/>
      <c r="CZ6" s="550"/>
      <c r="DA6" s="551"/>
      <c r="DB6" s="549">
        <v>85.9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253330</v>
      </c>
      <c r="BO7" s="407"/>
      <c r="BP7" s="407"/>
      <c r="BQ7" s="407"/>
      <c r="BR7" s="407"/>
      <c r="BS7" s="407"/>
      <c r="BT7" s="407"/>
      <c r="BU7" s="408"/>
      <c r="BV7" s="406">
        <v>385240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19704533</v>
      </c>
      <c r="CU7" s="407"/>
      <c r="CV7" s="407"/>
      <c r="CW7" s="407"/>
      <c r="CX7" s="407"/>
      <c r="CY7" s="407"/>
      <c r="CZ7" s="407"/>
      <c r="DA7" s="408"/>
      <c r="DB7" s="406">
        <v>19796731</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1311371</v>
      </c>
      <c r="BO8" s="407"/>
      <c r="BP8" s="407"/>
      <c r="BQ8" s="407"/>
      <c r="BR8" s="407"/>
      <c r="BS8" s="407"/>
      <c r="BT8" s="407"/>
      <c r="BU8" s="408"/>
      <c r="BV8" s="406">
        <v>1248107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0.42</v>
      </c>
      <c r="CU8" s="510"/>
      <c r="CV8" s="510"/>
      <c r="CW8" s="510"/>
      <c r="CX8" s="510"/>
      <c r="CY8" s="510"/>
      <c r="CZ8" s="510"/>
      <c r="DA8" s="511"/>
      <c r="DB8" s="509">
        <v>0.41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44053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63264</v>
      </c>
      <c r="BO9" s="407"/>
      <c r="BP9" s="407"/>
      <c r="BQ9" s="407"/>
      <c r="BR9" s="407"/>
      <c r="BS9" s="407"/>
      <c r="BT9" s="407"/>
      <c r="BU9" s="408"/>
      <c r="BV9" s="406">
        <v>165884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9.6</v>
      </c>
      <c r="CU9" s="404"/>
      <c r="CV9" s="404"/>
      <c r="CW9" s="404"/>
      <c r="CX9" s="404"/>
      <c r="CY9" s="404"/>
      <c r="CZ9" s="404"/>
      <c r="DA9" s="405"/>
      <c r="DB9" s="403">
        <v>10.199999999999999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45111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3887</v>
      </c>
      <c r="BO10" s="407"/>
      <c r="BP10" s="407"/>
      <c r="BQ10" s="407"/>
      <c r="BR10" s="407"/>
      <c r="BS10" s="407"/>
      <c r="BT10" s="407"/>
      <c r="BU10" s="408"/>
      <c r="BV10" s="406">
        <v>3209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104900</v>
      </c>
      <c r="BO11" s="407"/>
      <c r="BP11" s="407"/>
      <c r="BQ11" s="407"/>
      <c r="BR11" s="407"/>
      <c r="BS11" s="407"/>
      <c r="BT11" s="407"/>
      <c r="BU11" s="408"/>
      <c r="BV11" s="406">
        <v>95795</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45380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44512</v>
      </c>
      <c r="S13" s="494"/>
      <c r="T13" s="494"/>
      <c r="U13" s="494"/>
      <c r="V13" s="495"/>
      <c r="W13" s="496" t="s">
        <v>131</v>
      </c>
      <c r="X13" s="392"/>
      <c r="Y13" s="392"/>
      <c r="Z13" s="392"/>
      <c r="AA13" s="392"/>
      <c r="AB13" s="393"/>
      <c r="AC13" s="359">
        <v>3140</v>
      </c>
      <c r="AD13" s="360"/>
      <c r="AE13" s="360"/>
      <c r="AF13" s="360"/>
      <c r="AG13" s="361"/>
      <c r="AH13" s="359">
        <v>3597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172051</v>
      </c>
      <c r="BO13" s="407"/>
      <c r="BP13" s="407"/>
      <c r="BQ13" s="407"/>
      <c r="BR13" s="407"/>
      <c r="BS13" s="407"/>
      <c r="BT13" s="407"/>
      <c r="BU13" s="408"/>
      <c r="BV13" s="406">
        <v>264888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5.3</v>
      </c>
      <c r="CU13" s="404"/>
      <c r="CV13" s="404"/>
      <c r="CW13" s="404"/>
      <c r="CX13" s="404"/>
      <c r="CY13" s="404"/>
      <c r="CZ13" s="404"/>
      <c r="DA13" s="405"/>
      <c r="DB13" s="403">
        <v>5.8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45533</v>
      </c>
      <c r="S14" s="494"/>
      <c r="T14" s="494"/>
      <c r="U14" s="494"/>
      <c r="V14" s="495"/>
      <c r="W14" s="497"/>
      <c r="X14" s="395"/>
      <c r="Y14" s="395"/>
      <c r="Z14" s="395"/>
      <c r="AA14" s="395"/>
      <c r="AB14" s="396"/>
      <c r="AC14" s="486">
        <v>14.8</v>
      </c>
      <c r="AD14" s="487"/>
      <c r="AE14" s="487"/>
      <c r="AF14" s="487"/>
      <c r="AG14" s="488"/>
      <c r="AH14" s="486">
        <v>16.2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44746</v>
      </c>
      <c r="S15" s="494"/>
      <c r="T15" s="494"/>
      <c r="U15" s="494"/>
      <c r="V15" s="495"/>
      <c r="W15" s="496" t="s">
        <v>137</v>
      </c>
      <c r="X15" s="392"/>
      <c r="Y15" s="392"/>
      <c r="Z15" s="392"/>
      <c r="AA15" s="392"/>
      <c r="AB15" s="393"/>
      <c r="AC15" s="359">
        <v>5285</v>
      </c>
      <c r="AD15" s="360"/>
      <c r="AE15" s="360"/>
      <c r="AF15" s="360"/>
      <c r="AG15" s="361"/>
      <c r="AH15" s="359">
        <v>5571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7522071</v>
      </c>
      <c r="BO15" s="436"/>
      <c r="BP15" s="436"/>
      <c r="BQ15" s="436"/>
      <c r="BR15" s="436"/>
      <c r="BS15" s="436"/>
      <c r="BT15" s="436"/>
      <c r="BU15" s="437"/>
      <c r="BV15" s="435">
        <v>7422347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24.9</v>
      </c>
      <c r="AD16" s="487"/>
      <c r="AE16" s="487"/>
      <c r="AF16" s="487"/>
      <c r="AG16" s="488"/>
      <c r="AH16" s="486">
        <v>25.1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17575916</v>
      </c>
      <c r="BO16" s="407"/>
      <c r="BP16" s="407"/>
      <c r="BQ16" s="407"/>
      <c r="BR16" s="407"/>
      <c r="BS16" s="407"/>
      <c r="BT16" s="407"/>
      <c r="BU16" s="408"/>
      <c r="BV16" s="406">
        <v>17640452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12814</v>
      </c>
      <c r="AD17" s="360"/>
      <c r="AE17" s="360"/>
      <c r="AF17" s="360"/>
      <c r="AG17" s="361"/>
      <c r="AH17" s="359">
        <v>13028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9598506</v>
      </c>
      <c r="BO17" s="407"/>
      <c r="BP17" s="407"/>
      <c r="BQ17" s="407"/>
      <c r="BR17" s="407"/>
      <c r="BS17" s="407"/>
      <c r="BT17" s="407"/>
      <c r="BU17" s="408"/>
      <c r="BV17" s="406">
        <v>9454047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602.48</v>
      </c>
      <c r="M18" s="459"/>
      <c r="N18" s="459"/>
      <c r="O18" s="459"/>
      <c r="P18" s="459"/>
      <c r="Q18" s="459"/>
      <c r="R18" s="460"/>
      <c r="S18" s="460"/>
      <c r="T18" s="460"/>
      <c r="U18" s="460"/>
      <c r="V18" s="461"/>
      <c r="W18" s="477"/>
      <c r="X18" s="478"/>
      <c r="Y18" s="478"/>
      <c r="Z18" s="478"/>
      <c r="AA18" s="478"/>
      <c r="AB18" s="502"/>
      <c r="AC18" s="376">
        <v>60.3</v>
      </c>
      <c r="AD18" s="377"/>
      <c r="AE18" s="377"/>
      <c r="AF18" s="377"/>
      <c r="AG18" s="462"/>
      <c r="AH18" s="376">
        <v>58.7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18021050</v>
      </c>
      <c r="BO18" s="407"/>
      <c r="BP18" s="407"/>
      <c r="BQ18" s="407"/>
      <c r="BR18" s="407"/>
      <c r="BS18" s="407"/>
      <c r="BT18" s="407"/>
      <c r="BU18" s="408"/>
      <c r="BV18" s="406">
        <v>17140516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73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24128475</v>
      </c>
      <c r="BO19" s="407"/>
      <c r="BP19" s="407"/>
      <c r="BQ19" s="407"/>
      <c r="BR19" s="407"/>
      <c r="BS19" s="407"/>
      <c r="BT19" s="407"/>
      <c r="BU19" s="408"/>
      <c r="BV19" s="406">
        <v>23562111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18893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19430732</v>
      </c>
      <c r="BO22" s="436"/>
      <c r="BP22" s="436"/>
      <c r="BQ22" s="436"/>
      <c r="BR22" s="436"/>
      <c r="BS22" s="436"/>
      <c r="BT22" s="436"/>
      <c r="BU22" s="437"/>
      <c r="BV22" s="435">
        <v>18890537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6123313</v>
      </c>
      <c r="BO23" s="407"/>
      <c r="BP23" s="407"/>
      <c r="BQ23" s="407"/>
      <c r="BR23" s="407"/>
      <c r="BS23" s="407"/>
      <c r="BT23" s="407"/>
      <c r="BU23" s="408"/>
      <c r="BV23" s="406">
        <v>6212693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8000</v>
      </c>
      <c r="R24" s="360"/>
      <c r="S24" s="360"/>
      <c r="T24" s="360"/>
      <c r="U24" s="360"/>
      <c r="V24" s="361"/>
      <c r="W24" s="449"/>
      <c r="X24" s="386"/>
      <c r="Y24" s="387"/>
      <c r="Z24" s="362" t="s">
        <v>162</v>
      </c>
      <c r="AA24" s="363"/>
      <c r="AB24" s="363"/>
      <c r="AC24" s="363"/>
      <c r="AD24" s="363"/>
      <c r="AE24" s="363"/>
      <c r="AF24" s="363"/>
      <c r="AG24" s="364"/>
      <c r="AH24" s="359">
        <v>469</v>
      </c>
      <c r="AI24" s="360"/>
      <c r="AJ24" s="360"/>
      <c r="AK24" s="360"/>
      <c r="AL24" s="361"/>
      <c r="AM24" s="359">
        <v>1470784</v>
      </c>
      <c r="AN24" s="360"/>
      <c r="AO24" s="360"/>
      <c r="AP24" s="360"/>
      <c r="AQ24" s="360"/>
      <c r="AR24" s="361"/>
      <c r="AS24" s="359">
        <v>3136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18334987</v>
      </c>
      <c r="BO24" s="407"/>
      <c r="BP24" s="407"/>
      <c r="BQ24" s="407"/>
      <c r="BR24" s="407"/>
      <c r="BS24" s="407"/>
      <c r="BT24" s="407"/>
      <c r="BU24" s="408"/>
      <c r="BV24" s="406">
        <v>17397537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6300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667746</v>
      </c>
      <c r="BO25" s="436"/>
      <c r="BP25" s="436"/>
      <c r="BQ25" s="436"/>
      <c r="BR25" s="436"/>
      <c r="BS25" s="436"/>
      <c r="BT25" s="436"/>
      <c r="BU25" s="437"/>
      <c r="BV25" s="435">
        <v>681430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5700</v>
      </c>
      <c r="R26" s="360"/>
      <c r="S26" s="360"/>
      <c r="T26" s="360"/>
      <c r="U26" s="360"/>
      <c r="V26" s="361"/>
      <c r="W26" s="449"/>
      <c r="X26" s="386"/>
      <c r="Y26" s="387"/>
      <c r="Z26" s="362" t="s">
        <v>168</v>
      </c>
      <c r="AA26" s="417"/>
      <c r="AB26" s="417"/>
      <c r="AC26" s="417"/>
      <c r="AD26" s="417"/>
      <c r="AE26" s="417"/>
      <c r="AF26" s="417"/>
      <c r="AG26" s="418"/>
      <c r="AH26" s="359">
        <v>5</v>
      </c>
      <c r="AI26" s="360"/>
      <c r="AJ26" s="360"/>
      <c r="AK26" s="360"/>
      <c r="AL26" s="361"/>
      <c r="AM26" s="359">
        <v>13610</v>
      </c>
      <c r="AN26" s="360"/>
      <c r="AO26" s="360"/>
      <c r="AP26" s="360"/>
      <c r="AQ26" s="360"/>
      <c r="AR26" s="361"/>
      <c r="AS26" s="359">
        <v>2722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3700</v>
      </c>
      <c r="R27" s="360"/>
      <c r="S27" s="360"/>
      <c r="T27" s="360"/>
      <c r="U27" s="360"/>
      <c r="V27" s="361"/>
      <c r="W27" s="449"/>
      <c r="X27" s="386"/>
      <c r="Y27" s="387"/>
      <c r="Z27" s="362" t="s">
        <v>171</v>
      </c>
      <c r="AA27" s="363"/>
      <c r="AB27" s="363"/>
      <c r="AC27" s="363"/>
      <c r="AD27" s="363"/>
      <c r="AE27" s="363"/>
      <c r="AF27" s="363"/>
      <c r="AG27" s="364"/>
      <c r="AH27" s="359">
        <v>36</v>
      </c>
      <c r="AI27" s="360"/>
      <c r="AJ27" s="360"/>
      <c r="AK27" s="360"/>
      <c r="AL27" s="361"/>
      <c r="AM27" s="359">
        <v>130286</v>
      </c>
      <c r="AN27" s="360"/>
      <c r="AO27" s="360"/>
      <c r="AP27" s="360"/>
      <c r="AQ27" s="360"/>
      <c r="AR27" s="361"/>
      <c r="AS27" s="359">
        <v>3619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3400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4020800</v>
      </c>
      <c r="BO28" s="436"/>
      <c r="BP28" s="436"/>
      <c r="BQ28" s="436"/>
      <c r="BR28" s="436"/>
      <c r="BS28" s="436"/>
      <c r="BT28" s="436"/>
      <c r="BU28" s="437"/>
      <c r="BV28" s="435">
        <v>4016913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18</v>
      </c>
      <c r="M29" s="360"/>
      <c r="N29" s="360"/>
      <c r="O29" s="360"/>
      <c r="P29" s="361"/>
      <c r="Q29" s="359">
        <v>3300</v>
      </c>
      <c r="R29" s="360"/>
      <c r="S29" s="360"/>
      <c r="T29" s="360"/>
      <c r="U29" s="360"/>
      <c r="V29" s="361"/>
      <c r="W29" s="450"/>
      <c r="X29" s="451"/>
      <c r="Y29" s="452"/>
      <c r="Z29" s="362" t="s">
        <v>177</v>
      </c>
      <c r="AA29" s="363"/>
      <c r="AB29" s="363"/>
      <c r="AC29" s="363"/>
      <c r="AD29" s="363"/>
      <c r="AE29" s="363"/>
      <c r="AF29" s="363"/>
      <c r="AG29" s="364"/>
      <c r="AH29" s="359">
        <v>505</v>
      </c>
      <c r="AI29" s="360"/>
      <c r="AJ29" s="360"/>
      <c r="AK29" s="360"/>
      <c r="AL29" s="361"/>
      <c r="AM29" s="359">
        <v>1601070</v>
      </c>
      <c r="AN29" s="360"/>
      <c r="AO29" s="360"/>
      <c r="AP29" s="360"/>
      <c r="AQ29" s="360"/>
      <c r="AR29" s="361"/>
      <c r="AS29" s="359">
        <v>3170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1162972</v>
      </c>
      <c r="BO29" s="407"/>
      <c r="BP29" s="407"/>
      <c r="BQ29" s="407"/>
      <c r="BR29" s="407"/>
      <c r="BS29" s="407"/>
      <c r="BT29" s="407"/>
      <c r="BU29" s="408"/>
      <c r="BV29" s="406">
        <v>1162388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14499777</v>
      </c>
      <c r="BO30" s="441"/>
      <c r="BP30" s="441"/>
      <c r="BQ30" s="441"/>
      <c r="BR30" s="441"/>
      <c r="BS30" s="441"/>
      <c r="BT30" s="441"/>
      <c r="BU30" s="442"/>
      <c r="BV30" s="440">
        <v>14296612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IF('各会計、関係団体の財政状況及び健全化判断比率'!B34="","",'各会計、関係団体の財政状況及び健全化判断比率'!B34)</f>
        <v>病院事業特別会計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IF('各会計、関係団体の財政状況及び健全化判断比率'!B37="","",'各会計、関係団体の財政状況及び健全化判断比率'!B37)</f>
        <v>新エネルギー事業特別会計</v>
      </c>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山梨県市町村総合事務組合（一般会計）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22</v>
      </c>
      <c r="CP34" s="354"/>
      <c r="CQ34" s="355" t="str">
        <f>IF('各会計、関係団体の財政状況及び健全化判断比率'!BS7="","",'各会計、関係団体の財政状況及び健全化判断比率'!BS7)</f>
        <v>北杜市農業振興公社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辺見診療所特別会計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IF('各会計、関係団体の財政状況及び健全化判断比率'!B35="","",'各会計、関係団体の財政状況及び健全化判断比率'!B35)</f>
        <v>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山梨県市町村総合事務組合（電子化事業及び会館管理・研修事業特別会計）</v>
      </c>
      <c r="BZ35" s="355"/>
      <c r="CA35" s="355"/>
      <c r="CB35" s="355"/>
      <c r="CC35" s="355"/>
      <c r="CD35" s="355"/>
      <c r="CE35" s="355"/>
      <c r="CF35" s="355"/>
      <c r="CG35" s="355"/>
      <c r="CH35" s="355"/>
      <c r="CI35" s="355"/>
      <c r="CJ35" s="355"/>
      <c r="CK35" s="355"/>
      <c r="CL35" s="355"/>
      <c r="CM35" s="355"/>
      <c r="CN35" s="163"/>
      <c r="CO35" s="354">
        <f t="shared" ref="CO35:CO43" si="3">IF(CQ35="","",CO34+1)</f>
        <v>23</v>
      </c>
      <c r="CP35" s="354"/>
      <c r="CQ35" s="355" t="str">
        <f>IF('各会計、関係団体の財政状況及び健全化判断比率'!BS8="","",'各会計、関係団体の財政状況及び健全化判断比率'!BS8)</f>
        <v>スパティオ小淵沢</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白州診療所特別会計</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IF('各会計、関係団体の財政状況及び健全化判断比率'!B36="","",'各会計、関係団体の財政状況及び健全化判断比率'!B36)</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山梨県市町村総合事務組合（一般廃棄物最終処分場事業特別会計）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山梨県市町村総合事務組合（入札参加資格審査事業費特別会計）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居宅介護支援事業特別会計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山梨県市町村総合事務組合（交通災害共済事業特別会計）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f t="shared" si="4"/>
        <v>7</v>
      </c>
      <c r="V39" s="354"/>
      <c r="W39" s="355" t="str">
        <f>IF('各会計、関係団体の財政状況及び健全化判断比率'!B33="","",'各会計、関係団体の財政状況及び健全化判断比率'!B33)</f>
        <v>後期高齢者医療特別会計</v>
      </c>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17</v>
      </c>
      <c r="BX39" s="354"/>
      <c r="BY39" s="355" t="str">
        <f>IF('各会計、関係団体の財政状況及び健全化判断比率'!B73="","",'各会計、関係団体の財政状況及び健全化判断比率'!B73)</f>
        <v>山梨県後期高齢者広域連合（一般会計）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18</v>
      </c>
      <c r="BX40" s="354"/>
      <c r="BY40" s="355" t="str">
        <f>IF('各会計、関係団体の財政状況及び健全化判断比率'!B74="","",'各会計、関係団体の財政状況及び健全化判断比率'!B74)</f>
        <v>山梨県後期高齢者広域連合（特別会計）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19</v>
      </c>
      <c r="BX41" s="354"/>
      <c r="BY41" s="355" t="str">
        <f>IF('各会計、関係団体の財政状況及び健全化判断比率'!B75="","",'各会計、関係団体の財政状況及び健全化判断比率'!B75)</f>
        <v>峡北広域行政事務組合（一般会計）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20</v>
      </c>
      <c r="BX42" s="354"/>
      <c r="BY42" s="355" t="str">
        <f>IF('各会計、関係団体の財政状況及び健全化判断比率'!B76="","",'各会計、関係団体の財政状況及び健全化判断比率'!B76)</f>
        <v>峡北広域行政事務組合（常備消防特別会計）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21</v>
      </c>
      <c r="BX43" s="354"/>
      <c r="BY43" s="355" t="str">
        <f>IF('各会計、関係団体の財政状況及び健全化判断比率'!B77="","",'各会計、関係団体の財政状況及び健全化判断比率'!B77)</f>
        <v>峡北広域行政事務組合（ごみ処理特別会計）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xOFJfM7LfKJA+rHSBtKDcWGp23tYqSE5/8QL/kERJ+Ba1UjsabbjcZV0rx5qbLv1718krXU0j2czDW5/YDO/mg==" saltValue="BNyWaMOf5A3fESB+Liqn7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537</v>
      </c>
      <c r="D34" s="1136"/>
      <c r="E34" s="1137"/>
      <c r="F34" s="32">
        <v>9.93</v>
      </c>
      <c r="G34" s="33">
        <v>12.85</v>
      </c>
      <c r="H34" s="33">
        <v>16.670000000000002</v>
      </c>
      <c r="I34" s="33">
        <v>15.78</v>
      </c>
      <c r="J34" s="34">
        <v>11.04</v>
      </c>
      <c r="K34" s="22"/>
      <c r="L34" s="22"/>
      <c r="M34" s="22"/>
      <c r="N34" s="22"/>
      <c r="O34" s="22"/>
      <c r="P34" s="22"/>
    </row>
    <row r="35" spans="1:16" ht="39" customHeight="1" x14ac:dyDescent="0.2">
      <c r="A35" s="22"/>
      <c r="B35" s="35"/>
      <c r="C35" s="1132" t="s">
        <v>538</v>
      </c>
      <c r="D35" s="1132"/>
      <c r="E35" s="1133"/>
      <c r="F35" s="36">
        <v>5.92</v>
      </c>
      <c r="G35" s="37">
        <v>7.26</v>
      </c>
      <c r="H35" s="37">
        <v>5.45</v>
      </c>
      <c r="I35" s="37">
        <v>6.3</v>
      </c>
      <c r="J35" s="38">
        <v>6.65</v>
      </c>
      <c r="K35" s="22"/>
      <c r="L35" s="22"/>
      <c r="M35" s="22"/>
      <c r="N35" s="22"/>
      <c r="O35" s="22"/>
      <c r="P35" s="22"/>
    </row>
    <row r="36" spans="1:16" ht="39" customHeight="1" x14ac:dyDescent="0.2">
      <c r="A36" s="22"/>
      <c r="B36" s="35"/>
      <c r="C36" s="1132" t="s">
        <v>539</v>
      </c>
      <c r="D36" s="1132"/>
      <c r="E36" s="1133"/>
      <c r="F36" s="36">
        <v>0</v>
      </c>
      <c r="G36" s="37">
        <v>1.29</v>
      </c>
      <c r="H36" s="37">
        <v>1.85</v>
      </c>
      <c r="I36" s="37">
        <v>2.16</v>
      </c>
      <c r="J36" s="38">
        <v>2.65</v>
      </c>
      <c r="K36" s="22"/>
      <c r="L36" s="22"/>
      <c r="M36" s="22"/>
      <c r="N36" s="22"/>
      <c r="O36" s="22"/>
      <c r="P36" s="22"/>
    </row>
    <row r="37" spans="1:16" ht="39" customHeight="1" x14ac:dyDescent="0.2">
      <c r="A37" s="22"/>
      <c r="B37" s="35"/>
      <c r="C37" s="1132" t="s">
        <v>540</v>
      </c>
      <c r="D37" s="1132"/>
      <c r="E37" s="1133"/>
      <c r="F37" s="36">
        <v>0.17</v>
      </c>
      <c r="G37" s="37">
        <v>0.75</v>
      </c>
      <c r="H37" s="37">
        <v>1.1000000000000001</v>
      </c>
      <c r="I37" s="37">
        <v>1.62</v>
      </c>
      <c r="J37" s="38">
        <v>1.96</v>
      </c>
      <c r="K37" s="22"/>
      <c r="L37" s="22"/>
      <c r="M37" s="22"/>
      <c r="N37" s="22"/>
      <c r="O37" s="22"/>
      <c r="P37" s="22"/>
    </row>
    <row r="38" spans="1:16" ht="39" customHeight="1" x14ac:dyDescent="0.2">
      <c r="A38" s="22"/>
      <c r="B38" s="35"/>
      <c r="C38" s="1132" t="s">
        <v>541</v>
      </c>
      <c r="D38" s="1132"/>
      <c r="E38" s="1133"/>
      <c r="F38" s="36">
        <v>1.36</v>
      </c>
      <c r="G38" s="37">
        <v>0.43</v>
      </c>
      <c r="H38" s="37">
        <v>0.6</v>
      </c>
      <c r="I38" s="37">
        <v>0.44</v>
      </c>
      <c r="J38" s="38">
        <v>0.39</v>
      </c>
      <c r="K38" s="22"/>
      <c r="L38" s="22"/>
      <c r="M38" s="22"/>
      <c r="N38" s="22"/>
      <c r="O38" s="22"/>
      <c r="P38" s="22"/>
    </row>
    <row r="39" spans="1:16" ht="39" customHeight="1" x14ac:dyDescent="0.2">
      <c r="A39" s="22"/>
      <c r="B39" s="35"/>
      <c r="C39" s="1132" t="s">
        <v>542</v>
      </c>
      <c r="D39" s="1132"/>
      <c r="E39" s="1133"/>
      <c r="F39" s="36">
        <v>7.0000000000000007E-2</v>
      </c>
      <c r="G39" s="37">
        <v>0.05</v>
      </c>
      <c r="H39" s="37">
        <v>0.11</v>
      </c>
      <c r="I39" s="37">
        <v>0.02</v>
      </c>
      <c r="J39" s="38">
        <v>0.06</v>
      </c>
      <c r="K39" s="22"/>
      <c r="L39" s="22"/>
      <c r="M39" s="22"/>
      <c r="N39" s="22"/>
      <c r="O39" s="22"/>
      <c r="P39" s="22"/>
    </row>
    <row r="40" spans="1:16" ht="39" customHeight="1" x14ac:dyDescent="0.2">
      <c r="A40" s="22"/>
      <c r="B40" s="35"/>
      <c r="C40" s="1132" t="s">
        <v>543</v>
      </c>
      <c r="D40" s="1132"/>
      <c r="E40" s="1133"/>
      <c r="F40" s="36">
        <v>0.01</v>
      </c>
      <c r="G40" s="37">
        <v>0.01</v>
      </c>
      <c r="H40" s="37">
        <v>0.01</v>
      </c>
      <c r="I40" s="37">
        <v>0.01</v>
      </c>
      <c r="J40" s="38">
        <v>0.02</v>
      </c>
      <c r="K40" s="22"/>
      <c r="L40" s="22"/>
      <c r="M40" s="22"/>
      <c r="N40" s="22"/>
      <c r="O40" s="22"/>
      <c r="P40" s="22"/>
    </row>
    <row r="41" spans="1:16" ht="39" customHeight="1" x14ac:dyDescent="0.2">
      <c r="A41" s="22"/>
      <c r="B41" s="35"/>
      <c r="C41" s="1132" t="s">
        <v>544</v>
      </c>
      <c r="D41" s="1132"/>
      <c r="E41" s="1133"/>
      <c r="F41" s="36">
        <v>0.02</v>
      </c>
      <c r="G41" s="37">
        <v>0.01</v>
      </c>
      <c r="H41" s="37">
        <v>0.01</v>
      </c>
      <c r="I41" s="37">
        <v>0.02</v>
      </c>
      <c r="J41" s="38">
        <v>0.02</v>
      </c>
      <c r="K41" s="22"/>
      <c r="L41" s="22"/>
      <c r="M41" s="22"/>
      <c r="N41" s="22"/>
      <c r="O41" s="22"/>
      <c r="P41" s="22"/>
    </row>
    <row r="42" spans="1:16" ht="39" customHeight="1" x14ac:dyDescent="0.2">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546</v>
      </c>
      <c r="D43" s="1134"/>
      <c r="E43" s="1135"/>
      <c r="F43" s="41">
        <v>0.28000000000000003</v>
      </c>
      <c r="G43" s="42">
        <v>0.56000000000000005</v>
      </c>
      <c r="H43" s="42">
        <v>0.05</v>
      </c>
      <c r="I43" s="42">
        <v>0.01</v>
      </c>
      <c r="J43" s="43">
        <v>0.02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nBYOV5YpAALcghVpZB8mCzkYCFKtQXZsvRehu/KvfETvh/p/KhUjoGlDkM8gyNppsXy78SU9N3EQAlzh9cRRQ==" saltValue="AAdsdVtBE4rbS1de6JgJ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2629</v>
      </c>
      <c r="L45" s="58">
        <v>2703</v>
      </c>
      <c r="M45" s="58">
        <v>2563</v>
      </c>
      <c r="N45" s="58">
        <v>2424</v>
      </c>
      <c r="O45" s="59">
        <v>2304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2">
      <c r="A48" s="46"/>
      <c r="B48" s="1163"/>
      <c r="C48" s="1164"/>
      <c r="D48" s="60"/>
      <c r="E48" s="1140" t="s">
        <v>13</v>
      </c>
      <c r="F48" s="1140"/>
      <c r="G48" s="1140"/>
      <c r="H48" s="1140"/>
      <c r="I48" s="1140"/>
      <c r="J48" s="1141"/>
      <c r="K48" s="61">
        <v>2833</v>
      </c>
      <c r="L48" s="62">
        <v>3089</v>
      </c>
      <c r="M48" s="62">
        <v>3133</v>
      </c>
      <c r="N48" s="62">
        <v>3010</v>
      </c>
      <c r="O48" s="63">
        <v>2451</v>
      </c>
      <c r="P48" s="46"/>
      <c r="Q48" s="46"/>
      <c r="R48" s="46"/>
      <c r="S48" s="46"/>
      <c r="T48" s="46"/>
      <c r="U48" s="46"/>
    </row>
    <row r="49" spans="1:21" ht="30.75" customHeight="1" x14ac:dyDescent="0.2">
      <c r="A49" s="46"/>
      <c r="B49" s="1163"/>
      <c r="C49" s="1164"/>
      <c r="D49" s="60"/>
      <c r="E49" s="1140" t="s">
        <v>14</v>
      </c>
      <c r="F49" s="1140"/>
      <c r="G49" s="1140"/>
      <c r="H49" s="1140"/>
      <c r="I49" s="1140"/>
      <c r="J49" s="1141"/>
      <c r="K49" s="61">
        <v>17</v>
      </c>
      <c r="L49" s="62">
        <v>19</v>
      </c>
      <c r="M49" s="62">
        <v>33</v>
      </c>
      <c r="N49" s="62">
        <v>40</v>
      </c>
      <c r="O49" s="63">
        <v>53</v>
      </c>
      <c r="P49" s="46"/>
      <c r="Q49" s="46"/>
      <c r="R49" s="46"/>
      <c r="S49" s="46"/>
      <c r="T49" s="46"/>
      <c r="U49" s="46"/>
    </row>
    <row r="50" spans="1:21" ht="30.75" customHeight="1" x14ac:dyDescent="0.2">
      <c r="A50" s="46"/>
      <c r="B50" s="1163"/>
      <c r="C50" s="1164"/>
      <c r="D50" s="60"/>
      <c r="E50" s="1140" t="s">
        <v>15</v>
      </c>
      <c r="F50" s="1140"/>
      <c r="G50" s="1140"/>
      <c r="H50" s="1140"/>
      <c r="I50" s="1140"/>
      <c r="J50" s="1141"/>
      <c r="K50" s="61">
        <v>1</v>
      </c>
      <c r="L50" s="62">
        <v>1</v>
      </c>
      <c r="M50" s="62">
        <v>1</v>
      </c>
      <c r="N50" s="62">
        <v>1</v>
      </c>
      <c r="O50" s="63">
        <v>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4715</v>
      </c>
      <c r="L52" s="62">
        <v>4852</v>
      </c>
      <c r="M52" s="62">
        <v>4870</v>
      </c>
      <c r="N52" s="62">
        <v>4631</v>
      </c>
      <c r="O52" s="63">
        <v>4030</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765</v>
      </c>
      <c r="L53" s="67">
        <v>960</v>
      </c>
      <c r="M53" s="67">
        <v>860</v>
      </c>
      <c r="N53" s="67">
        <v>844</v>
      </c>
      <c r="O53" s="68">
        <v>779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mHZsWFgiMxjWoqd6BzCv5na30B7OLmKT6AVesmhNi5PFNPQgy66xFwuBNI7OhE9GNSX5KfQn7E+p/clmLzi6w==" saltValue="TX5n8HzdDYtbw7F2Ipxmg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81" t="s">
        <v>30</v>
      </c>
      <c r="C41" s="1182"/>
      <c r="D41" s="103"/>
      <c r="E41" s="1183" t="s">
        <v>31</v>
      </c>
      <c r="F41" s="1183"/>
      <c r="G41" s="1183"/>
      <c r="H41" s="1184"/>
      <c r="I41" s="330">
        <v>21710</v>
      </c>
      <c r="J41" s="331">
        <v>20471</v>
      </c>
      <c r="K41" s="331">
        <v>19213</v>
      </c>
      <c r="L41" s="331">
        <v>18891</v>
      </c>
      <c r="M41" s="332">
        <v>19431</v>
      </c>
    </row>
    <row r="42" spans="2:13" ht="27.75" customHeight="1" x14ac:dyDescent="0.2">
      <c r="B42" s="1171"/>
      <c r="C42" s="1172"/>
      <c r="D42" s="104"/>
      <c r="E42" s="1175" t="s">
        <v>32</v>
      </c>
      <c r="F42" s="1175"/>
      <c r="G42" s="1175"/>
      <c r="H42" s="1176"/>
      <c r="I42" s="333" t="s">
        <v>491</v>
      </c>
      <c r="J42" s="334" t="s">
        <v>491</v>
      </c>
      <c r="K42" s="334" t="s">
        <v>491</v>
      </c>
      <c r="L42" s="334" t="s">
        <v>491</v>
      </c>
      <c r="M42" s="335" t="s">
        <v>491</v>
      </c>
    </row>
    <row r="43" spans="2:13" ht="27.75" customHeight="1" x14ac:dyDescent="0.2">
      <c r="B43" s="1171"/>
      <c r="C43" s="1172"/>
      <c r="D43" s="104"/>
      <c r="E43" s="1175" t="s">
        <v>33</v>
      </c>
      <c r="F43" s="1175"/>
      <c r="G43" s="1175"/>
      <c r="H43" s="1176"/>
      <c r="I43" s="333">
        <v>30049</v>
      </c>
      <c r="J43" s="334">
        <v>28393</v>
      </c>
      <c r="K43" s="334">
        <v>25940</v>
      </c>
      <c r="L43" s="334">
        <v>22773</v>
      </c>
      <c r="M43" s="335">
        <v>20385</v>
      </c>
    </row>
    <row r="44" spans="2:13" ht="27.75" customHeight="1" x14ac:dyDescent="0.2">
      <c r="B44" s="1171"/>
      <c r="C44" s="1172"/>
      <c r="D44" s="104"/>
      <c r="E44" s="1175" t="s">
        <v>34</v>
      </c>
      <c r="F44" s="1175"/>
      <c r="G44" s="1175"/>
      <c r="H44" s="1176"/>
      <c r="I44" s="333">
        <v>782</v>
      </c>
      <c r="J44" s="334">
        <v>573</v>
      </c>
      <c r="K44" s="334">
        <v>458</v>
      </c>
      <c r="L44" s="334">
        <v>491</v>
      </c>
      <c r="M44" s="335">
        <v>575</v>
      </c>
    </row>
    <row r="45" spans="2:13" ht="27.75" customHeight="1" x14ac:dyDescent="0.2">
      <c r="B45" s="1171"/>
      <c r="C45" s="1172"/>
      <c r="D45" s="104"/>
      <c r="E45" s="1175" t="s">
        <v>35</v>
      </c>
      <c r="F45" s="1175"/>
      <c r="G45" s="1175"/>
      <c r="H45" s="1176"/>
      <c r="I45" s="333">
        <v>3768</v>
      </c>
      <c r="J45" s="334">
        <v>3699</v>
      </c>
      <c r="K45" s="334">
        <v>3583</v>
      </c>
      <c r="L45" s="334">
        <v>3931</v>
      </c>
      <c r="M45" s="335">
        <v>3751</v>
      </c>
    </row>
    <row r="46" spans="2:13" ht="27.75" customHeight="1" x14ac:dyDescent="0.2">
      <c r="B46" s="1171"/>
      <c r="C46" s="1172"/>
      <c r="D46" s="105"/>
      <c r="E46" s="1175" t="s">
        <v>36</v>
      </c>
      <c r="F46" s="1175"/>
      <c r="G46" s="1175"/>
      <c r="H46" s="1176"/>
      <c r="I46" s="333" t="s">
        <v>491</v>
      </c>
      <c r="J46" s="334" t="s">
        <v>491</v>
      </c>
      <c r="K46" s="334" t="s">
        <v>491</v>
      </c>
      <c r="L46" s="334" t="s">
        <v>491</v>
      </c>
      <c r="M46" s="335" t="s">
        <v>491</v>
      </c>
    </row>
    <row r="47" spans="2:13" ht="27.75" customHeight="1" x14ac:dyDescent="0.2">
      <c r="B47" s="1171"/>
      <c r="C47" s="1172"/>
      <c r="D47" s="106"/>
      <c r="E47" s="1185" t="s">
        <v>37</v>
      </c>
      <c r="F47" s="1186"/>
      <c r="G47" s="1186"/>
      <c r="H47" s="1187"/>
      <c r="I47" s="333" t="s">
        <v>491</v>
      </c>
      <c r="J47" s="334" t="s">
        <v>491</v>
      </c>
      <c r="K47" s="334" t="s">
        <v>491</v>
      </c>
      <c r="L47" s="334" t="s">
        <v>491</v>
      </c>
      <c r="M47" s="335" t="s">
        <v>491</v>
      </c>
    </row>
    <row r="48" spans="2:13" ht="27.75" customHeight="1" x14ac:dyDescent="0.2">
      <c r="B48" s="1171"/>
      <c r="C48" s="1172"/>
      <c r="D48" s="104"/>
      <c r="E48" s="1175" t="s">
        <v>38</v>
      </c>
      <c r="F48" s="1175"/>
      <c r="G48" s="1175"/>
      <c r="H48" s="1176"/>
      <c r="I48" s="333" t="s">
        <v>491</v>
      </c>
      <c r="J48" s="334" t="s">
        <v>491</v>
      </c>
      <c r="K48" s="334" t="s">
        <v>491</v>
      </c>
      <c r="L48" s="334" t="s">
        <v>491</v>
      </c>
      <c r="M48" s="335" t="s">
        <v>491</v>
      </c>
    </row>
    <row r="49" spans="2:13" ht="27.75" customHeight="1" x14ac:dyDescent="0.2">
      <c r="B49" s="1173"/>
      <c r="C49" s="1174"/>
      <c r="D49" s="104"/>
      <c r="E49" s="1175" t="s">
        <v>39</v>
      </c>
      <c r="F49" s="1175"/>
      <c r="G49" s="1175"/>
      <c r="H49" s="1176"/>
      <c r="I49" s="333" t="s">
        <v>491</v>
      </c>
      <c r="J49" s="334" t="s">
        <v>491</v>
      </c>
      <c r="K49" s="334" t="s">
        <v>491</v>
      </c>
      <c r="L49" s="334" t="s">
        <v>491</v>
      </c>
      <c r="M49" s="335" t="s">
        <v>491</v>
      </c>
    </row>
    <row r="50" spans="2:13" ht="27.75" customHeight="1" x14ac:dyDescent="0.2">
      <c r="B50" s="1169" t="s">
        <v>40</v>
      </c>
      <c r="C50" s="1170"/>
      <c r="D50" s="107"/>
      <c r="E50" s="1175" t="s">
        <v>41</v>
      </c>
      <c r="F50" s="1175"/>
      <c r="G50" s="1175"/>
      <c r="H50" s="1176"/>
      <c r="I50" s="333">
        <v>14067</v>
      </c>
      <c r="J50" s="334">
        <v>15404</v>
      </c>
      <c r="K50" s="334">
        <v>17351</v>
      </c>
      <c r="L50" s="334">
        <v>17973</v>
      </c>
      <c r="M50" s="335">
        <v>18472</v>
      </c>
    </row>
    <row r="51" spans="2:13" ht="27.75" customHeight="1" x14ac:dyDescent="0.2">
      <c r="B51" s="1171"/>
      <c r="C51" s="1172"/>
      <c r="D51" s="104"/>
      <c r="E51" s="1175" t="s">
        <v>42</v>
      </c>
      <c r="F51" s="1175"/>
      <c r="G51" s="1175"/>
      <c r="H51" s="1176"/>
      <c r="I51" s="333">
        <v>1310</v>
      </c>
      <c r="J51" s="334">
        <v>1177</v>
      </c>
      <c r="K51" s="334">
        <v>1068</v>
      </c>
      <c r="L51" s="334">
        <v>957</v>
      </c>
      <c r="M51" s="335">
        <v>872</v>
      </c>
    </row>
    <row r="52" spans="2:13" ht="27.75" customHeight="1" x14ac:dyDescent="0.2">
      <c r="B52" s="1173"/>
      <c r="C52" s="1174"/>
      <c r="D52" s="104"/>
      <c r="E52" s="1175" t="s">
        <v>43</v>
      </c>
      <c r="F52" s="1175"/>
      <c r="G52" s="1175"/>
      <c r="H52" s="1176"/>
      <c r="I52" s="333">
        <v>42626</v>
      </c>
      <c r="J52" s="334">
        <v>39057</v>
      </c>
      <c r="K52" s="334">
        <v>36616</v>
      </c>
      <c r="L52" s="334">
        <v>34507</v>
      </c>
      <c r="M52" s="335">
        <v>32923</v>
      </c>
    </row>
    <row r="53" spans="2:13" ht="27.75" customHeight="1" thickBot="1" x14ac:dyDescent="0.25">
      <c r="B53" s="1177" t="s">
        <v>19</v>
      </c>
      <c r="C53" s="1178"/>
      <c r="D53" s="108"/>
      <c r="E53" s="1179" t="s">
        <v>44</v>
      </c>
      <c r="F53" s="1179"/>
      <c r="G53" s="1179"/>
      <c r="H53" s="1180"/>
      <c r="I53" s="336">
        <v>-1695</v>
      </c>
      <c r="J53" s="337">
        <v>-2502</v>
      </c>
      <c r="K53" s="337">
        <v>-5841</v>
      </c>
      <c r="L53" s="337">
        <v>-7351</v>
      </c>
      <c r="M53" s="338">
        <v>-8125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T5wJANxZ+Io3XapaRd9qlsfFQSo48bDUXQXfdE5JyGgB7ZksX7LTMeIBF6wbGJfZ78BIPGTbAblxlmkrDRa2uw==" saltValue="Tn+ia8yjM4PUToDuDi9X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532</v>
      </c>
      <c r="G54" s="117" t="s">
        <v>533</v>
      </c>
      <c r="H54" s="118" t="s">
        <v>534</v>
      </c>
    </row>
    <row r="55" spans="2:8" ht="52.5" customHeight="1" x14ac:dyDescent="0.2">
      <c r="B55" s="119"/>
      <c r="C55" s="1196" t="s">
        <v>46</v>
      </c>
      <c r="D55" s="1196"/>
      <c r="E55" s="1197"/>
      <c r="F55" s="339">
        <v>4014</v>
      </c>
      <c r="G55" s="339">
        <v>4017</v>
      </c>
      <c r="H55" s="340">
        <v>4021</v>
      </c>
    </row>
    <row r="56" spans="2:8" ht="52.5" customHeight="1" x14ac:dyDescent="0.2">
      <c r="B56" s="120"/>
      <c r="C56" s="1198" t="s">
        <v>47</v>
      </c>
      <c r="D56" s="1198"/>
      <c r="E56" s="1199"/>
      <c r="F56" s="341">
        <v>1162</v>
      </c>
      <c r="G56" s="341">
        <v>1162</v>
      </c>
      <c r="H56" s="342">
        <v>1163</v>
      </c>
    </row>
    <row r="57" spans="2:8" ht="53.25" customHeight="1" x14ac:dyDescent="0.2">
      <c r="B57" s="120"/>
      <c r="C57" s="1200" t="s">
        <v>48</v>
      </c>
      <c r="D57" s="1200"/>
      <c r="E57" s="1201"/>
      <c r="F57" s="343">
        <v>13725</v>
      </c>
      <c r="G57" s="343">
        <v>14297</v>
      </c>
      <c r="H57" s="344">
        <v>14500</v>
      </c>
    </row>
    <row r="58" spans="2:8" ht="45.75" customHeight="1" x14ac:dyDescent="0.2">
      <c r="B58" s="121"/>
      <c r="C58" s="1188" t="s">
        <v>568</v>
      </c>
      <c r="D58" s="1189"/>
      <c r="E58" s="1190"/>
      <c r="F58" s="345">
        <v>5304</v>
      </c>
      <c r="G58" s="345">
        <v>5297</v>
      </c>
      <c r="H58" s="346">
        <v>5430</v>
      </c>
    </row>
    <row r="59" spans="2:8" ht="45.75" customHeight="1" x14ac:dyDescent="0.2">
      <c r="B59" s="121"/>
      <c r="C59" s="1188" t="s">
        <v>569</v>
      </c>
      <c r="D59" s="1189"/>
      <c r="E59" s="1190"/>
      <c r="F59" s="345">
        <v>2722</v>
      </c>
      <c r="G59" s="345">
        <v>3223</v>
      </c>
      <c r="H59" s="346">
        <v>3625</v>
      </c>
    </row>
    <row r="60" spans="2:8" ht="45.75" customHeight="1" x14ac:dyDescent="0.2">
      <c r="B60" s="121"/>
      <c r="C60" s="1188" t="s">
        <v>570</v>
      </c>
      <c r="D60" s="1189"/>
      <c r="E60" s="1190"/>
      <c r="F60" s="345">
        <v>3769</v>
      </c>
      <c r="G60" s="345">
        <v>3499</v>
      </c>
      <c r="H60" s="346">
        <v>3051</v>
      </c>
    </row>
    <row r="61" spans="2:8" ht="45.75" customHeight="1" x14ac:dyDescent="0.2">
      <c r="B61" s="121"/>
      <c r="C61" s="1188" t="s">
        <v>571</v>
      </c>
      <c r="D61" s="1189"/>
      <c r="E61" s="1190"/>
      <c r="F61" s="345">
        <v>408</v>
      </c>
      <c r="G61" s="345">
        <v>408</v>
      </c>
      <c r="H61" s="346">
        <v>402</v>
      </c>
    </row>
    <row r="62" spans="2:8" ht="45.75" customHeight="1" thickBot="1" x14ac:dyDescent="0.25">
      <c r="B62" s="122"/>
      <c r="C62" s="1191" t="s">
        <v>572</v>
      </c>
      <c r="D62" s="1192"/>
      <c r="E62" s="1193"/>
      <c r="F62" s="347">
        <v>295</v>
      </c>
      <c r="G62" s="347">
        <v>389</v>
      </c>
      <c r="H62" s="348">
        <v>376</v>
      </c>
    </row>
    <row r="63" spans="2:8" ht="52.5" customHeight="1" thickBot="1" x14ac:dyDescent="0.25">
      <c r="B63" s="123"/>
      <c r="C63" s="1194" t="s">
        <v>49</v>
      </c>
      <c r="D63" s="1194"/>
      <c r="E63" s="1195"/>
      <c r="F63" s="349">
        <v>18900</v>
      </c>
      <c r="G63" s="349">
        <v>19476</v>
      </c>
      <c r="H63" s="350">
        <v>19684</v>
      </c>
    </row>
    <row r="64" spans="2:8" ht="13.2" x14ac:dyDescent="0.2"/>
  </sheetData>
  <sheetProtection algorithmName="SHA-512" hashValue="Y6mQOqLHAJKmdzktTEJX43kY92noOdfiqFVjbBjDM0GCaQbWvbyZcK6PSWbCdcIs5U4JeeG68+dDFE+XF3PWmA==" saltValue="sYhpNl3VwUvzBw7r4CkX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76581</v>
      </c>
      <c r="E3" s="142"/>
      <c r="F3" s="143">
        <v>92632</v>
      </c>
      <c r="G3" s="144"/>
      <c r="H3" s="145"/>
    </row>
    <row r="4" spans="1:8" x14ac:dyDescent="0.2">
      <c r="A4" s="146"/>
      <c r="B4" s="147"/>
      <c r="C4" s="148"/>
      <c r="D4" s="149">
        <v>42464</v>
      </c>
      <c r="E4" s="150"/>
      <c r="F4" s="151">
        <v>47978</v>
      </c>
      <c r="G4" s="152"/>
      <c r="H4" s="153"/>
    </row>
    <row r="5" spans="1:8" x14ac:dyDescent="0.2">
      <c r="A5" s="134" t="s">
        <v>524</v>
      </c>
      <c r="B5" s="139"/>
      <c r="C5" s="140"/>
      <c r="D5" s="141">
        <v>57150</v>
      </c>
      <c r="E5" s="142"/>
      <c r="F5" s="143">
        <v>96469</v>
      </c>
      <c r="G5" s="144"/>
      <c r="H5" s="145"/>
    </row>
    <row r="6" spans="1:8" x14ac:dyDescent="0.2">
      <c r="A6" s="146"/>
      <c r="B6" s="147"/>
      <c r="C6" s="148"/>
      <c r="D6" s="149">
        <v>33113</v>
      </c>
      <c r="E6" s="150"/>
      <c r="F6" s="151">
        <v>49775</v>
      </c>
      <c r="G6" s="152"/>
      <c r="H6" s="153"/>
    </row>
    <row r="7" spans="1:8" x14ac:dyDescent="0.2">
      <c r="A7" s="134" t="s">
        <v>525</v>
      </c>
      <c r="B7" s="139"/>
      <c r="C7" s="140"/>
      <c r="D7" s="141">
        <v>46927</v>
      </c>
      <c r="E7" s="142"/>
      <c r="F7" s="143">
        <v>85743</v>
      </c>
      <c r="G7" s="144"/>
      <c r="H7" s="145"/>
    </row>
    <row r="8" spans="1:8" x14ac:dyDescent="0.2">
      <c r="A8" s="146"/>
      <c r="B8" s="147"/>
      <c r="C8" s="148"/>
      <c r="D8" s="149">
        <v>29238</v>
      </c>
      <c r="E8" s="150"/>
      <c r="F8" s="151">
        <v>45231</v>
      </c>
      <c r="G8" s="152"/>
      <c r="H8" s="153"/>
    </row>
    <row r="9" spans="1:8" x14ac:dyDescent="0.2">
      <c r="A9" s="134" t="s">
        <v>526</v>
      </c>
      <c r="B9" s="139"/>
      <c r="C9" s="140"/>
      <c r="D9" s="141">
        <v>62689</v>
      </c>
      <c r="E9" s="142"/>
      <c r="F9" s="143">
        <v>92509</v>
      </c>
      <c r="G9" s="144"/>
      <c r="H9" s="145"/>
    </row>
    <row r="10" spans="1:8" x14ac:dyDescent="0.2">
      <c r="A10" s="146"/>
      <c r="B10" s="147"/>
      <c r="C10" s="148"/>
      <c r="D10" s="149">
        <v>44409</v>
      </c>
      <c r="E10" s="150"/>
      <c r="F10" s="151">
        <v>52274</v>
      </c>
      <c r="G10" s="152"/>
      <c r="H10" s="153"/>
    </row>
    <row r="11" spans="1:8" x14ac:dyDescent="0.2">
      <c r="A11" s="134" t="s">
        <v>527</v>
      </c>
      <c r="B11" s="139"/>
      <c r="C11" s="140"/>
      <c r="D11" s="141">
        <v>86273</v>
      </c>
      <c r="E11" s="142"/>
      <c r="F11" s="143">
        <v>98544</v>
      </c>
      <c r="G11" s="144"/>
      <c r="H11" s="145"/>
    </row>
    <row r="12" spans="1:8" x14ac:dyDescent="0.2">
      <c r="A12" s="146"/>
      <c r="B12" s="147"/>
      <c r="C12" s="154"/>
      <c r="D12" s="149">
        <v>62079</v>
      </c>
      <c r="E12" s="150"/>
      <c r="F12" s="151">
        <v>55816</v>
      </c>
      <c r="G12" s="152"/>
      <c r="H12" s="153"/>
    </row>
    <row r="13" spans="1:8" x14ac:dyDescent="0.2">
      <c r="A13" s="134"/>
      <c r="B13" s="139"/>
      <c r="C13" s="140"/>
      <c r="D13" s="141">
        <v>65924</v>
      </c>
      <c r="E13" s="142"/>
      <c r="F13" s="143">
        <v>93179</v>
      </c>
      <c r="G13" s="155"/>
      <c r="H13" s="145"/>
    </row>
    <row r="14" spans="1:8" x14ac:dyDescent="0.2">
      <c r="A14" s="146"/>
      <c r="B14" s="147"/>
      <c r="C14" s="148"/>
      <c r="D14" s="149">
        <v>42261</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5.92</v>
      </c>
      <c r="C19" s="156">
        <f>ROUND(VALUE(SUBSTITUTE(実質収支比率等に係る経年分析!G$48,"▲","-")),2)</f>
        <v>7.26</v>
      </c>
      <c r="D19" s="156">
        <f>ROUND(VALUE(SUBSTITUTE(実質収支比率等に係る経年分析!H$48,"▲","-")),2)</f>
        <v>5.46</v>
      </c>
      <c r="E19" s="156">
        <f>ROUND(VALUE(SUBSTITUTE(実質収支比率等に係る経年分析!I$48,"▲","-")),2)</f>
        <v>6.3</v>
      </c>
      <c r="F19" s="156">
        <f>ROUND(VALUE(SUBSTITUTE(実質収支比率等に係る経年分析!J$48,"▲","-")),2)</f>
        <v>6.66</v>
      </c>
    </row>
    <row r="20" spans="1:11" x14ac:dyDescent="0.2">
      <c r="A20" s="156" t="s">
        <v>53</v>
      </c>
      <c r="B20" s="156">
        <f>ROUND(VALUE(SUBSTITUTE(実質収支比率等に係る経年分析!F$47,"▲","-")),2)</f>
        <v>22.17</v>
      </c>
      <c r="C20" s="156">
        <f>ROUND(VALUE(SUBSTITUTE(実質収支比率等に係る経年分析!G$47,"▲","-")),2)</f>
        <v>20.73</v>
      </c>
      <c r="D20" s="156">
        <f>ROUND(VALUE(SUBSTITUTE(実質収支比率等に係る経年分析!H$47,"▲","-")),2)</f>
        <v>20.25</v>
      </c>
      <c r="E20" s="156">
        <f>ROUND(VALUE(SUBSTITUTE(実質収支比率等に係る経年分析!I$47,"▲","-")),2)</f>
        <v>20.29</v>
      </c>
      <c r="F20" s="156">
        <f>ROUND(VALUE(SUBSTITUTE(実質収支比率等に係る経年分析!J$47,"▲","-")),2)</f>
        <v>20.41</v>
      </c>
    </row>
    <row r="21" spans="1:11" x14ac:dyDescent="0.2">
      <c r="A21" s="156" t="s">
        <v>54</v>
      </c>
      <c r="B21" s="156">
        <f>IF(ISNUMBER(VALUE(SUBSTITUTE(実質収支比率等に係る経年分析!F$49,"▲","-"))),ROUND(VALUE(SUBSTITUTE(実質収支比率等に係る経年分析!F$49,"▲","-")),2),NA())</f>
        <v>-1.22</v>
      </c>
      <c r="C21" s="156">
        <f>IF(ISNUMBER(VALUE(SUBSTITUTE(実質収支比率等に係る経年分析!G$49,"▲","-"))),ROUND(VALUE(SUBSTITUTE(実質収支比率等に係る経年分析!G$49,"▲","-")),2),NA())</f>
        <v>2.1800000000000002</v>
      </c>
      <c r="D21" s="156">
        <f>IF(ISNUMBER(VALUE(SUBSTITUTE(実質収支比率等に係る経年分析!H$49,"▲","-"))),ROUND(VALUE(SUBSTITUTE(実質収支比率等に係る経年分析!H$49,"▲","-")),2),NA())</f>
        <v>-1.45</v>
      </c>
      <c r="E21" s="156">
        <f>IF(ISNUMBER(VALUE(SUBSTITUTE(実質収支比率等に係る経年分析!I$49,"▲","-"))),ROUND(VALUE(SUBSTITUTE(実質収支比率等に係る経年分析!I$49,"▲","-")),2),NA())</f>
        <v>1.34</v>
      </c>
      <c r="F21" s="156">
        <f>IF(ISNUMBER(VALUE(SUBSTITUTE(実質収支比率等に係る経年分析!J$49,"▲","-"))),ROUND(VALUE(SUBSTITUTE(実質収支比率等に係る経年分析!J$49,"▲","-")),2),NA())</f>
        <v>0.87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0.28000000000000003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0.56000000000000005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居宅介護支援事業特別会計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新エネルギー事業特別会計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0.39</v>
      </c>
    </row>
    <row r="33" spans="1:16" x14ac:dyDescent="0.2">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1.1000000000000001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1.96</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5.92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7.26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5.45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6.65</v>
      </c>
    </row>
    <row r="36" spans="1:16" x14ac:dyDescent="0.2">
      <c r="A36" s="157" t="str">
        <f>IF(連結実質赤字比率に係る赤字・黒字の構成分析!C$34="",NA(),連結実質赤字比率に係る赤字・黒字の構成分析!C$34)</f>
        <v>病院事業特別会計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12.85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16.670000000000002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15.78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11.04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4715</v>
      </c>
      <c r="E42" s="158"/>
      <c r="F42" s="158"/>
      <c r="G42" s="158">
        <f>'実質公債費比率（分子）の構造'!L$52</f>
        <v>4852</v>
      </c>
      <c r="H42" s="158"/>
      <c r="I42" s="158"/>
      <c r="J42" s="158">
        <f>'実質公債費比率（分子）の構造'!M$52</f>
        <v>4870</v>
      </c>
      <c r="K42" s="158"/>
      <c r="L42" s="158"/>
      <c r="M42" s="158">
        <f>'実質公債費比率（分子）の構造'!N$52</f>
        <v>4631</v>
      </c>
      <c r="N42" s="158"/>
      <c r="O42" s="158"/>
      <c r="P42" s="158">
        <f>'実質公債費比率（分子）の構造'!O$52</f>
        <v>4030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2">
      <c r="A45" s="158" t="s">
        <v>63</v>
      </c>
      <c r="B45" s="158">
        <f>'実質公債費比率（分子）の構造'!K$49</f>
        <v>17</v>
      </c>
      <c r="C45" s="158"/>
      <c r="D45" s="158"/>
      <c r="E45" s="158">
        <f>'実質公債費比率（分子）の構造'!L$49</f>
        <v>19</v>
      </c>
      <c r="F45" s="158"/>
      <c r="G45" s="158"/>
      <c r="H45" s="158">
        <f>'実質公債費比率（分子）の構造'!M$49</f>
        <v>33</v>
      </c>
      <c r="I45" s="158"/>
      <c r="J45" s="158"/>
      <c r="K45" s="158">
        <f>'実質公債費比率（分子）の構造'!N$49</f>
        <v>40</v>
      </c>
      <c r="L45" s="158"/>
      <c r="M45" s="158"/>
      <c r="N45" s="158">
        <f>'実質公債費比率（分子）の構造'!O$49</f>
        <v>53</v>
      </c>
      <c r="O45" s="158"/>
      <c r="P45" s="158"/>
    </row>
    <row r="46" spans="1:16" x14ac:dyDescent="0.2">
      <c r="A46" s="158" t="s">
        <v>64</v>
      </c>
      <c r="B46" s="158">
        <f>'実質公債費比率（分子）の構造'!K$48</f>
        <v>2833</v>
      </c>
      <c r="C46" s="158"/>
      <c r="D46" s="158"/>
      <c r="E46" s="158">
        <f>'実質公債費比率（分子）の構造'!L$48</f>
        <v>3089</v>
      </c>
      <c r="F46" s="158"/>
      <c r="G46" s="158"/>
      <c r="H46" s="158">
        <f>'実質公債費比率（分子）の構造'!M$48</f>
        <v>3133</v>
      </c>
      <c r="I46" s="158"/>
      <c r="J46" s="158"/>
      <c r="K46" s="158">
        <f>'実質公債費比率（分子）の構造'!N$48</f>
        <v>3010</v>
      </c>
      <c r="L46" s="158"/>
      <c r="M46" s="158"/>
      <c r="N46" s="158">
        <f>'実質公債費比率（分子）の構造'!O$48</f>
        <v>2451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2629</v>
      </c>
      <c r="C49" s="158"/>
      <c r="D49" s="158"/>
      <c r="E49" s="158">
        <f>'実質公債費比率（分子）の構造'!L$45</f>
        <v>2703</v>
      </c>
      <c r="F49" s="158"/>
      <c r="G49" s="158"/>
      <c r="H49" s="158">
        <f>'実質公債費比率（分子）の構造'!M$45</f>
        <v>2563</v>
      </c>
      <c r="I49" s="158"/>
      <c r="J49" s="158"/>
      <c r="K49" s="158">
        <f>'実質公債費比率（分子）の構造'!N$45</f>
        <v>2424</v>
      </c>
      <c r="L49" s="158"/>
      <c r="M49" s="158"/>
      <c r="N49" s="158">
        <f>'実質公債費比率（分子）の構造'!O$45</f>
        <v>2304</v>
      </c>
      <c r="O49" s="158"/>
      <c r="P49" s="158"/>
    </row>
    <row r="50" spans="1:16" x14ac:dyDescent="0.2">
      <c r="A50" s="158" t="s">
        <v>67</v>
      </c>
      <c r="B50" s="158" t="e">
        <f>NA()</f>
        <v>#N/A</v>
      </c>
      <c r="C50" s="158">
        <f>IF(ISNUMBER('実質公債費比率（分子）の構造'!K$53),'実質公債費比率（分子）の構造'!K$53,NA())</f>
        <v>765</v>
      </c>
      <c r="D50" s="158" t="e">
        <f>NA()</f>
        <v>#N/A</v>
      </c>
      <c r="E50" s="158" t="e">
        <f>NA()</f>
        <v>#N/A</v>
      </c>
      <c r="F50" s="158">
        <f>IF(ISNUMBER('実質公債費比率（分子）の構造'!L$53),'実質公債費比率（分子）の構造'!L$53,NA())</f>
        <v>960</v>
      </c>
      <c r="G50" s="158" t="e">
        <f>NA()</f>
        <v>#N/A</v>
      </c>
      <c r="H50" s="158" t="e">
        <f>NA()</f>
        <v>#N/A</v>
      </c>
      <c r="I50" s="158">
        <f>IF(ISNUMBER('実質公債費比率（分子）の構造'!M$53),'実質公債費比率（分子）の構造'!M$53,NA())</f>
        <v>860</v>
      </c>
      <c r="J50" s="158" t="e">
        <f>NA()</f>
        <v>#N/A</v>
      </c>
      <c r="K50" s="158" t="e">
        <f>NA()</f>
        <v>#N/A</v>
      </c>
      <c r="L50" s="158">
        <f>IF(ISNUMBER('実質公債費比率（分子）の構造'!N$53),'実質公債費比率（分子）の構造'!N$53,NA())</f>
        <v>844</v>
      </c>
      <c r="M50" s="158" t="e">
        <f>NA()</f>
        <v>#N/A</v>
      </c>
      <c r="N50" s="158" t="e">
        <f>NA()</f>
        <v>#N/A</v>
      </c>
      <c r="O50" s="158">
        <f>IF(ISNUMBER('実質公債費比率（分子）の構造'!O$53),'実質公債費比率（分子）の構造'!O$53,NA())</f>
        <v>779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42626</v>
      </c>
      <c r="E56" s="157"/>
      <c r="F56" s="157"/>
      <c r="G56" s="157">
        <f>'将来負担比率（分子）の構造'!J$52</f>
        <v>39057</v>
      </c>
      <c r="H56" s="157"/>
      <c r="I56" s="157"/>
      <c r="J56" s="157">
        <f>'将来負担比率（分子）の構造'!K$52</f>
        <v>36616</v>
      </c>
      <c r="K56" s="157"/>
      <c r="L56" s="157"/>
      <c r="M56" s="157">
        <f>'将来負担比率（分子）の構造'!L$52</f>
        <v>34507</v>
      </c>
      <c r="N56" s="157"/>
      <c r="O56" s="157"/>
      <c r="P56" s="157">
        <f>'将来負担比率（分子）の構造'!M$52</f>
        <v>32923</v>
      </c>
    </row>
    <row r="57" spans="1:16" x14ac:dyDescent="0.2">
      <c r="A57" s="157" t="s">
        <v>42</v>
      </c>
      <c r="B57" s="157"/>
      <c r="C57" s="157"/>
      <c r="D57" s="157">
        <f>'将来負担比率（分子）の構造'!I$51</f>
        <v>1310</v>
      </c>
      <c r="E57" s="157"/>
      <c r="F57" s="157"/>
      <c r="G57" s="157">
        <f>'将来負担比率（分子）の構造'!J$51</f>
        <v>1177</v>
      </c>
      <c r="H57" s="157"/>
      <c r="I57" s="157"/>
      <c r="J57" s="157">
        <f>'将来負担比率（分子）の構造'!K$51</f>
        <v>1068</v>
      </c>
      <c r="K57" s="157"/>
      <c r="L57" s="157"/>
      <c r="M57" s="157">
        <f>'将来負担比率（分子）の構造'!L$51</f>
        <v>957</v>
      </c>
      <c r="N57" s="157"/>
      <c r="O57" s="157"/>
      <c r="P57" s="157">
        <f>'将来負担比率（分子）の構造'!M$51</f>
        <v>872</v>
      </c>
    </row>
    <row r="58" spans="1:16" x14ac:dyDescent="0.2">
      <c r="A58" s="157" t="s">
        <v>41</v>
      </c>
      <c r="B58" s="157"/>
      <c r="C58" s="157"/>
      <c r="D58" s="157">
        <f>'将来負担比率（分子）の構造'!I$50</f>
        <v>14067</v>
      </c>
      <c r="E58" s="157"/>
      <c r="F58" s="157"/>
      <c r="G58" s="157">
        <f>'将来負担比率（分子）の構造'!J$50</f>
        <v>15404</v>
      </c>
      <c r="H58" s="157"/>
      <c r="I58" s="157"/>
      <c r="J58" s="157">
        <f>'将来負担比率（分子）の構造'!K$50</f>
        <v>17351</v>
      </c>
      <c r="K58" s="157"/>
      <c r="L58" s="157"/>
      <c r="M58" s="157">
        <f>'将来負担比率（分子）の構造'!L$50</f>
        <v>17973</v>
      </c>
      <c r="N58" s="157"/>
      <c r="O58" s="157"/>
      <c r="P58" s="157">
        <f>'将来負担比率（分子）の構造'!M$50</f>
        <v>18472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3768</v>
      </c>
      <c r="C62" s="157"/>
      <c r="D62" s="157"/>
      <c r="E62" s="157">
        <f>'将来負担比率（分子）の構造'!J$45</f>
        <v>3699</v>
      </c>
      <c r="F62" s="157"/>
      <c r="G62" s="157"/>
      <c r="H62" s="157">
        <f>'将来負担比率（分子）の構造'!K$45</f>
        <v>3583</v>
      </c>
      <c r="I62" s="157"/>
      <c r="J62" s="157"/>
      <c r="K62" s="157">
        <f>'将来負担比率（分子）の構造'!L$45</f>
        <v>3931</v>
      </c>
      <c r="L62" s="157"/>
      <c r="M62" s="157"/>
      <c r="N62" s="157">
        <f>'将来負担比率（分子）の構造'!M$45</f>
        <v>3751</v>
      </c>
      <c r="O62" s="157"/>
      <c r="P62" s="157"/>
    </row>
    <row r="63" spans="1:16" x14ac:dyDescent="0.2">
      <c r="A63" s="157" t="s">
        <v>34</v>
      </c>
      <c r="B63" s="157">
        <f>'将来負担比率（分子）の構造'!I$44</f>
        <v>782</v>
      </c>
      <c r="C63" s="157"/>
      <c r="D63" s="157"/>
      <c r="E63" s="157">
        <f>'将来負担比率（分子）の構造'!J$44</f>
        <v>573</v>
      </c>
      <c r="F63" s="157"/>
      <c r="G63" s="157"/>
      <c r="H63" s="157">
        <f>'将来負担比率（分子）の構造'!K$44</f>
        <v>458</v>
      </c>
      <c r="I63" s="157"/>
      <c r="J63" s="157"/>
      <c r="K63" s="157">
        <f>'将来負担比率（分子）の構造'!L$44</f>
        <v>491</v>
      </c>
      <c r="L63" s="157"/>
      <c r="M63" s="157"/>
      <c r="N63" s="157">
        <f>'将来負担比率（分子）の構造'!M$44</f>
        <v>575</v>
      </c>
      <c r="O63" s="157"/>
      <c r="P63" s="157"/>
    </row>
    <row r="64" spans="1:16" x14ac:dyDescent="0.2">
      <c r="A64" s="157" t="s">
        <v>33</v>
      </c>
      <c r="B64" s="157">
        <f>'将来負担比率（分子）の構造'!I$43</f>
        <v>30049</v>
      </c>
      <c r="C64" s="157"/>
      <c r="D64" s="157"/>
      <c r="E64" s="157">
        <f>'将来負担比率（分子）の構造'!J$43</f>
        <v>28393</v>
      </c>
      <c r="F64" s="157"/>
      <c r="G64" s="157"/>
      <c r="H64" s="157">
        <f>'将来負担比率（分子）の構造'!K$43</f>
        <v>25940</v>
      </c>
      <c r="I64" s="157"/>
      <c r="J64" s="157"/>
      <c r="K64" s="157">
        <f>'将来負担比率（分子）の構造'!L$43</f>
        <v>22773</v>
      </c>
      <c r="L64" s="157"/>
      <c r="M64" s="157"/>
      <c r="N64" s="157">
        <f>'将来負担比率（分子）の構造'!M$43</f>
        <v>20385</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21710</v>
      </c>
      <c r="C66" s="157"/>
      <c r="D66" s="157"/>
      <c r="E66" s="157">
        <f>'将来負担比率（分子）の構造'!J$41</f>
        <v>20471</v>
      </c>
      <c r="F66" s="157"/>
      <c r="G66" s="157"/>
      <c r="H66" s="157">
        <f>'将来負担比率（分子）の構造'!K$41</f>
        <v>19213</v>
      </c>
      <c r="I66" s="157"/>
      <c r="J66" s="157"/>
      <c r="K66" s="157">
        <f>'将来負担比率（分子）の構造'!L$41</f>
        <v>18891</v>
      </c>
      <c r="L66" s="157"/>
      <c r="M66" s="157"/>
      <c r="N66" s="157">
        <f>'将来負担比率（分子）の構造'!M$41</f>
        <v>19431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4014</v>
      </c>
      <c r="C72" s="161">
        <f>基金残高に係る経年分析!G55</f>
        <v>4017</v>
      </c>
      <c r="D72" s="161">
        <f>基金残高に係る経年分析!H55</f>
        <v>4021</v>
      </c>
    </row>
    <row r="73" spans="1:16" x14ac:dyDescent="0.2">
      <c r="A73" s="160" t="s">
        <v>74</v>
      </c>
      <c r="B73" s="161">
        <f>基金残高に係る経年分析!F56</f>
        <v>1162</v>
      </c>
      <c r="C73" s="161">
        <f>基金残高に係る経年分析!G56</f>
        <v>1162</v>
      </c>
      <c r="D73" s="161">
        <f>基金残高に係る経年分析!H56</f>
        <v>1163</v>
      </c>
    </row>
    <row r="74" spans="1:16" x14ac:dyDescent="0.2">
      <c r="A74" s="160" t="s">
        <v>75</v>
      </c>
      <c r="B74" s="161">
        <f>基金残高に係る経年分析!F57</f>
        <v>13725</v>
      </c>
      <c r="C74" s="161">
        <f>基金残高に係る経年分析!G57</f>
        <v>14297</v>
      </c>
      <c r="D74" s="161">
        <f>基金残高に係る経年分析!H57</f>
        <v>14500</v>
      </c>
    </row>
  </sheetData>
  <sheetProtection algorithmName="SHA-512" hashValue="Gfw0mynmMUM/lhrGE2ajnQ8P2P2hWyAx2Q6lxFS1G4jK6Obya6O9qz78TQYVaXzUX7UkvbUtFYJeSzKFx3RSDg==" saltValue="pm8zWv5o2QGtofmWsRzQa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7730502</v>
      </c>
      <c r="S5" s="664"/>
      <c r="T5" s="664"/>
      <c r="U5" s="664"/>
      <c r="V5" s="664"/>
      <c r="W5" s="664"/>
      <c r="X5" s="664"/>
      <c r="Y5" s="689"/>
      <c r="Z5" s="702">
        <v>22.2</v>
      </c>
      <c r="AA5" s="702"/>
      <c r="AB5" s="702"/>
      <c r="AC5" s="702"/>
      <c r="AD5" s="703">
        <v>7730502</v>
      </c>
      <c r="AE5" s="703"/>
      <c r="AF5" s="703"/>
      <c r="AG5" s="703"/>
      <c r="AH5" s="703"/>
      <c r="AI5" s="703"/>
      <c r="AJ5" s="703"/>
      <c r="AK5" s="703"/>
      <c r="AL5" s="690">
        <v>38.700000000000003</v>
      </c>
      <c r="AM5" s="672"/>
      <c r="AN5" s="672"/>
      <c r="AO5" s="691"/>
      <c r="AP5" s="666" t="s">
        <v>216</v>
      </c>
      <c r="AQ5" s="667"/>
      <c r="AR5" s="667"/>
      <c r="AS5" s="667"/>
      <c r="AT5" s="667"/>
      <c r="AU5" s="667"/>
      <c r="AV5" s="667"/>
      <c r="AW5" s="667"/>
      <c r="AX5" s="667"/>
      <c r="AY5" s="667"/>
      <c r="AZ5" s="667"/>
      <c r="BA5" s="667"/>
      <c r="BB5" s="667"/>
      <c r="BC5" s="667"/>
      <c r="BD5" s="667"/>
      <c r="BE5" s="667"/>
      <c r="BF5" s="668"/>
      <c r="BG5" s="608">
        <v>7635762</v>
      </c>
      <c r="BH5" s="609"/>
      <c r="BI5" s="609"/>
      <c r="BJ5" s="609"/>
      <c r="BK5" s="609"/>
      <c r="BL5" s="609"/>
      <c r="BM5" s="609"/>
      <c r="BN5" s="610"/>
      <c r="BO5" s="646">
        <v>98.8</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319927</v>
      </c>
      <c r="S6" s="609"/>
      <c r="T6" s="609"/>
      <c r="U6" s="609"/>
      <c r="V6" s="609"/>
      <c r="W6" s="609"/>
      <c r="X6" s="609"/>
      <c r="Y6" s="610"/>
      <c r="Z6" s="646">
        <v>0.9</v>
      </c>
      <c r="AA6" s="646"/>
      <c r="AB6" s="646"/>
      <c r="AC6" s="646"/>
      <c r="AD6" s="647">
        <v>319927</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7635762</v>
      </c>
      <c r="BH6" s="609"/>
      <c r="BI6" s="609"/>
      <c r="BJ6" s="609"/>
      <c r="BK6" s="609"/>
      <c r="BL6" s="609"/>
      <c r="BM6" s="609"/>
      <c r="BN6" s="610"/>
      <c r="BO6" s="646">
        <v>98.8</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196792</v>
      </c>
      <c r="CS6" s="609"/>
      <c r="CT6" s="609"/>
      <c r="CU6" s="609"/>
      <c r="CV6" s="609"/>
      <c r="CW6" s="609"/>
      <c r="CX6" s="609"/>
      <c r="CY6" s="610"/>
      <c r="CZ6" s="690">
        <v>0.6</v>
      </c>
      <c r="DA6" s="672"/>
      <c r="DB6" s="672"/>
      <c r="DC6" s="692"/>
      <c r="DD6" s="614">
        <v>5500</v>
      </c>
      <c r="DE6" s="609"/>
      <c r="DF6" s="609"/>
      <c r="DG6" s="609"/>
      <c r="DH6" s="609"/>
      <c r="DI6" s="609"/>
      <c r="DJ6" s="609"/>
      <c r="DK6" s="609"/>
      <c r="DL6" s="609"/>
      <c r="DM6" s="609"/>
      <c r="DN6" s="609"/>
      <c r="DO6" s="609"/>
      <c r="DP6" s="610"/>
      <c r="DQ6" s="614">
        <v>196782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2498</v>
      </c>
      <c r="S7" s="609"/>
      <c r="T7" s="609"/>
      <c r="U7" s="609"/>
      <c r="V7" s="609"/>
      <c r="W7" s="609"/>
      <c r="X7" s="609"/>
      <c r="Y7" s="610"/>
      <c r="Z7" s="646">
        <v>0</v>
      </c>
      <c r="AA7" s="646"/>
      <c r="AB7" s="646"/>
      <c r="AC7" s="646"/>
      <c r="AD7" s="647">
        <v>2498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2599360</v>
      </c>
      <c r="BH7" s="609"/>
      <c r="BI7" s="609"/>
      <c r="BJ7" s="609"/>
      <c r="BK7" s="609"/>
      <c r="BL7" s="609"/>
      <c r="BM7" s="609"/>
      <c r="BN7" s="610"/>
      <c r="BO7" s="646">
        <v>33.6</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5123723</v>
      </c>
      <c r="CS7" s="609"/>
      <c r="CT7" s="609"/>
      <c r="CU7" s="609"/>
      <c r="CV7" s="609"/>
      <c r="CW7" s="609"/>
      <c r="CX7" s="609"/>
      <c r="CY7" s="610"/>
      <c r="CZ7" s="646">
        <v>15.4</v>
      </c>
      <c r="DA7" s="646"/>
      <c r="DB7" s="646"/>
      <c r="DC7" s="646"/>
      <c r="DD7" s="614">
        <v>159816</v>
      </c>
      <c r="DE7" s="609"/>
      <c r="DF7" s="609"/>
      <c r="DG7" s="609"/>
      <c r="DH7" s="609"/>
      <c r="DI7" s="609"/>
      <c r="DJ7" s="609"/>
      <c r="DK7" s="609"/>
      <c r="DL7" s="609"/>
      <c r="DM7" s="609"/>
      <c r="DN7" s="609"/>
      <c r="DO7" s="609"/>
      <c r="DP7" s="610"/>
      <c r="DQ7" s="614">
        <v>3224891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45206</v>
      </c>
      <c r="S8" s="609"/>
      <c r="T8" s="609"/>
      <c r="U8" s="609"/>
      <c r="V8" s="609"/>
      <c r="W8" s="609"/>
      <c r="X8" s="609"/>
      <c r="Y8" s="610"/>
      <c r="Z8" s="646">
        <v>0.1</v>
      </c>
      <c r="AA8" s="646"/>
      <c r="AB8" s="646"/>
      <c r="AC8" s="646"/>
      <c r="AD8" s="647">
        <v>45206</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103225</v>
      </c>
      <c r="BH8" s="609"/>
      <c r="BI8" s="609"/>
      <c r="BJ8" s="609"/>
      <c r="BK8" s="609"/>
      <c r="BL8" s="609"/>
      <c r="BM8" s="609"/>
      <c r="BN8" s="610"/>
      <c r="BO8" s="646">
        <v>1.3</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8654805</v>
      </c>
      <c r="CS8" s="609"/>
      <c r="CT8" s="609"/>
      <c r="CU8" s="609"/>
      <c r="CV8" s="609"/>
      <c r="CW8" s="609"/>
      <c r="CX8" s="609"/>
      <c r="CY8" s="610"/>
      <c r="CZ8" s="646">
        <v>26.1</v>
      </c>
      <c r="DA8" s="646"/>
      <c r="DB8" s="646"/>
      <c r="DC8" s="646"/>
      <c r="DD8" s="614">
        <v>786742</v>
      </c>
      <c r="DE8" s="609"/>
      <c r="DF8" s="609"/>
      <c r="DG8" s="609"/>
      <c r="DH8" s="609"/>
      <c r="DI8" s="609"/>
      <c r="DJ8" s="609"/>
      <c r="DK8" s="609"/>
      <c r="DL8" s="609"/>
      <c r="DM8" s="609"/>
      <c r="DN8" s="609"/>
      <c r="DO8" s="609"/>
      <c r="DP8" s="610"/>
      <c r="DQ8" s="614">
        <v>5214990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62786</v>
      </c>
      <c r="S9" s="609"/>
      <c r="T9" s="609"/>
      <c r="U9" s="609"/>
      <c r="V9" s="609"/>
      <c r="W9" s="609"/>
      <c r="X9" s="609"/>
      <c r="Y9" s="610"/>
      <c r="Z9" s="646">
        <v>0.2</v>
      </c>
      <c r="AA9" s="646"/>
      <c r="AB9" s="646"/>
      <c r="AC9" s="646"/>
      <c r="AD9" s="647">
        <v>62786</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2074521</v>
      </c>
      <c r="BH9" s="609"/>
      <c r="BI9" s="609"/>
      <c r="BJ9" s="609"/>
      <c r="BK9" s="609"/>
      <c r="BL9" s="609"/>
      <c r="BM9" s="609"/>
      <c r="BN9" s="610"/>
      <c r="BO9" s="646">
        <v>26.8</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3465085</v>
      </c>
      <c r="CS9" s="609"/>
      <c r="CT9" s="609"/>
      <c r="CU9" s="609"/>
      <c r="CV9" s="609"/>
      <c r="CW9" s="609"/>
      <c r="CX9" s="609"/>
      <c r="CY9" s="610"/>
      <c r="CZ9" s="646">
        <v>10.4</v>
      </c>
      <c r="DA9" s="646"/>
      <c r="DB9" s="646"/>
      <c r="DC9" s="646"/>
      <c r="DD9" s="614">
        <v>51647</v>
      </c>
      <c r="DE9" s="609"/>
      <c r="DF9" s="609"/>
      <c r="DG9" s="609"/>
      <c r="DH9" s="609"/>
      <c r="DI9" s="609"/>
      <c r="DJ9" s="609"/>
      <c r="DK9" s="609"/>
      <c r="DL9" s="609"/>
      <c r="DM9" s="609"/>
      <c r="DN9" s="609"/>
      <c r="DO9" s="609"/>
      <c r="DP9" s="610"/>
      <c r="DQ9" s="614">
        <v>3134278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169446</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27868</v>
      </c>
      <c r="CS10" s="609"/>
      <c r="CT10" s="609"/>
      <c r="CU10" s="609"/>
      <c r="CV10" s="609"/>
      <c r="CW10" s="609"/>
      <c r="CX10" s="609"/>
      <c r="CY10" s="610"/>
      <c r="CZ10" s="646">
        <v>0.1</v>
      </c>
      <c r="DA10" s="646"/>
      <c r="DB10" s="646"/>
      <c r="DC10" s="646"/>
      <c r="DD10" s="614">
        <v>11442</v>
      </c>
      <c r="DE10" s="609"/>
      <c r="DF10" s="609"/>
      <c r="DG10" s="609"/>
      <c r="DH10" s="609"/>
      <c r="DI10" s="609"/>
      <c r="DJ10" s="609"/>
      <c r="DK10" s="609"/>
      <c r="DL10" s="609"/>
      <c r="DM10" s="609"/>
      <c r="DN10" s="609"/>
      <c r="DO10" s="609"/>
      <c r="DP10" s="610"/>
      <c r="DQ10" s="614">
        <v>22601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1204545</v>
      </c>
      <c r="S11" s="609"/>
      <c r="T11" s="609"/>
      <c r="U11" s="609"/>
      <c r="V11" s="609"/>
      <c r="W11" s="609"/>
      <c r="X11" s="609"/>
      <c r="Y11" s="610"/>
      <c r="Z11" s="611">
        <v>3.5</v>
      </c>
      <c r="AA11" s="612"/>
      <c r="AB11" s="612"/>
      <c r="AC11" s="613"/>
      <c r="AD11" s="614">
        <v>1204545</v>
      </c>
      <c r="AE11" s="609"/>
      <c r="AF11" s="609"/>
      <c r="AG11" s="609"/>
      <c r="AH11" s="609"/>
      <c r="AI11" s="609"/>
      <c r="AJ11" s="609"/>
      <c r="AK11" s="610"/>
      <c r="AL11" s="611">
        <v>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252168</v>
      </c>
      <c r="BH11" s="609"/>
      <c r="BI11" s="609"/>
      <c r="BJ11" s="609"/>
      <c r="BK11" s="609"/>
      <c r="BL11" s="609"/>
      <c r="BM11" s="609"/>
      <c r="BN11" s="610"/>
      <c r="BO11" s="646">
        <v>3.3</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2593909</v>
      </c>
      <c r="CS11" s="609"/>
      <c r="CT11" s="609"/>
      <c r="CU11" s="609"/>
      <c r="CV11" s="609"/>
      <c r="CW11" s="609"/>
      <c r="CX11" s="609"/>
      <c r="CY11" s="610"/>
      <c r="CZ11" s="646">
        <v>7.8</v>
      </c>
      <c r="DA11" s="646"/>
      <c r="DB11" s="646"/>
      <c r="DC11" s="646"/>
      <c r="DD11" s="614">
        <v>512574</v>
      </c>
      <c r="DE11" s="609"/>
      <c r="DF11" s="609"/>
      <c r="DG11" s="609"/>
      <c r="DH11" s="609"/>
      <c r="DI11" s="609"/>
      <c r="DJ11" s="609"/>
      <c r="DK11" s="609"/>
      <c r="DL11" s="609"/>
      <c r="DM11" s="609"/>
      <c r="DN11" s="609"/>
      <c r="DO11" s="609"/>
      <c r="DP11" s="610"/>
      <c r="DQ11" s="614">
        <v>1536151</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57600</v>
      </c>
      <c r="S12" s="609"/>
      <c r="T12" s="609"/>
      <c r="U12" s="609"/>
      <c r="V12" s="609"/>
      <c r="W12" s="609"/>
      <c r="X12" s="609"/>
      <c r="Y12" s="610"/>
      <c r="Z12" s="646">
        <v>0.2</v>
      </c>
      <c r="AA12" s="646"/>
      <c r="AB12" s="646"/>
      <c r="AC12" s="646"/>
      <c r="AD12" s="647">
        <v>57600</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4531131</v>
      </c>
      <c r="BH12" s="609"/>
      <c r="BI12" s="609"/>
      <c r="BJ12" s="609"/>
      <c r="BK12" s="609"/>
      <c r="BL12" s="609"/>
      <c r="BM12" s="609"/>
      <c r="BN12" s="610"/>
      <c r="BO12" s="646">
        <v>58.6</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1579967</v>
      </c>
      <c r="CS12" s="609"/>
      <c r="CT12" s="609"/>
      <c r="CU12" s="609"/>
      <c r="CV12" s="609"/>
      <c r="CW12" s="609"/>
      <c r="CX12" s="609"/>
      <c r="CY12" s="610"/>
      <c r="CZ12" s="646">
        <v>4.8</v>
      </c>
      <c r="DA12" s="646"/>
      <c r="DB12" s="646"/>
      <c r="DC12" s="646"/>
      <c r="DD12" s="614">
        <v>204731</v>
      </c>
      <c r="DE12" s="609"/>
      <c r="DF12" s="609"/>
      <c r="DG12" s="609"/>
      <c r="DH12" s="609"/>
      <c r="DI12" s="609"/>
      <c r="DJ12" s="609"/>
      <c r="DK12" s="609"/>
      <c r="DL12" s="609"/>
      <c r="DM12" s="609"/>
      <c r="DN12" s="609"/>
      <c r="DO12" s="609"/>
      <c r="DP12" s="610"/>
      <c r="DQ12" s="614">
        <v>774117</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4444583</v>
      </c>
      <c r="BH13" s="609"/>
      <c r="BI13" s="609"/>
      <c r="BJ13" s="609"/>
      <c r="BK13" s="609"/>
      <c r="BL13" s="609"/>
      <c r="BM13" s="609"/>
      <c r="BN13" s="610"/>
      <c r="BO13" s="646">
        <v>57.5</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3674249</v>
      </c>
      <c r="CS13" s="609"/>
      <c r="CT13" s="609"/>
      <c r="CU13" s="609"/>
      <c r="CV13" s="609"/>
      <c r="CW13" s="609"/>
      <c r="CX13" s="609"/>
      <c r="CY13" s="610"/>
      <c r="CZ13" s="646">
        <v>11.1</v>
      </c>
      <c r="DA13" s="646"/>
      <c r="DB13" s="646"/>
      <c r="DC13" s="646"/>
      <c r="DD13" s="614">
        <v>1385492</v>
      </c>
      <c r="DE13" s="609"/>
      <c r="DF13" s="609"/>
      <c r="DG13" s="609"/>
      <c r="DH13" s="609"/>
      <c r="DI13" s="609"/>
      <c r="DJ13" s="609"/>
      <c r="DK13" s="609"/>
      <c r="DL13" s="609"/>
      <c r="DM13" s="609"/>
      <c r="DN13" s="609"/>
      <c r="DO13" s="609"/>
      <c r="DP13" s="610"/>
      <c r="DQ13" s="614">
        <v>2176746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232684</v>
      </c>
      <c r="BH14" s="609"/>
      <c r="BI14" s="609"/>
      <c r="BJ14" s="609"/>
      <c r="BK14" s="609"/>
      <c r="BL14" s="609"/>
      <c r="BM14" s="609"/>
      <c r="BN14" s="610"/>
      <c r="BO14" s="646">
        <v>3</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1282440</v>
      </c>
      <c r="CS14" s="609"/>
      <c r="CT14" s="609"/>
      <c r="CU14" s="609"/>
      <c r="CV14" s="609"/>
      <c r="CW14" s="609"/>
      <c r="CX14" s="609"/>
      <c r="CY14" s="610"/>
      <c r="CZ14" s="646">
        <v>3.9</v>
      </c>
      <c r="DA14" s="646"/>
      <c r="DB14" s="646"/>
      <c r="DC14" s="646"/>
      <c r="DD14" s="614">
        <v>56010</v>
      </c>
      <c r="DE14" s="609"/>
      <c r="DF14" s="609"/>
      <c r="DG14" s="609"/>
      <c r="DH14" s="609"/>
      <c r="DI14" s="609"/>
      <c r="DJ14" s="609"/>
      <c r="DK14" s="609"/>
      <c r="DL14" s="609"/>
      <c r="DM14" s="609"/>
      <c r="DN14" s="609"/>
      <c r="DO14" s="609"/>
      <c r="DP14" s="610"/>
      <c r="DQ14" s="614">
        <v>1044279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43551</v>
      </c>
      <c r="S15" s="609"/>
      <c r="T15" s="609"/>
      <c r="U15" s="609"/>
      <c r="V15" s="609"/>
      <c r="W15" s="609"/>
      <c r="X15" s="609"/>
      <c r="Y15" s="610"/>
      <c r="Z15" s="646">
        <v>0.1</v>
      </c>
      <c r="AA15" s="646"/>
      <c r="AB15" s="646"/>
      <c r="AC15" s="646"/>
      <c r="AD15" s="647">
        <v>43551</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272587</v>
      </c>
      <c r="BH15" s="609"/>
      <c r="BI15" s="609"/>
      <c r="BJ15" s="609"/>
      <c r="BK15" s="609"/>
      <c r="BL15" s="609"/>
      <c r="BM15" s="609"/>
      <c r="BN15" s="610"/>
      <c r="BO15" s="646">
        <v>3.5</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3976595</v>
      </c>
      <c r="CS15" s="609"/>
      <c r="CT15" s="609"/>
      <c r="CU15" s="609"/>
      <c r="CV15" s="609"/>
      <c r="CW15" s="609"/>
      <c r="CX15" s="609"/>
      <c r="CY15" s="610"/>
      <c r="CZ15" s="646">
        <v>12</v>
      </c>
      <c r="DA15" s="646"/>
      <c r="DB15" s="646"/>
      <c r="DC15" s="646"/>
      <c r="DD15" s="614">
        <v>741132</v>
      </c>
      <c r="DE15" s="609"/>
      <c r="DF15" s="609"/>
      <c r="DG15" s="609"/>
      <c r="DH15" s="609"/>
      <c r="DI15" s="609"/>
      <c r="DJ15" s="609"/>
      <c r="DK15" s="609"/>
      <c r="DL15" s="609"/>
      <c r="DM15" s="609"/>
      <c r="DN15" s="609"/>
      <c r="DO15" s="609"/>
      <c r="DP15" s="610"/>
      <c r="DQ15" s="614">
        <v>2895052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122151</v>
      </c>
      <c r="S16" s="609"/>
      <c r="T16" s="609"/>
      <c r="U16" s="609"/>
      <c r="V16" s="609"/>
      <c r="W16" s="609"/>
      <c r="X16" s="609"/>
      <c r="Y16" s="610"/>
      <c r="Z16" s="646">
        <v>0.4</v>
      </c>
      <c r="AA16" s="646"/>
      <c r="AB16" s="646"/>
      <c r="AC16" s="646"/>
      <c r="AD16" s="647">
        <v>122151</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238976</v>
      </c>
      <c r="CS16" s="609"/>
      <c r="CT16" s="609"/>
      <c r="CU16" s="609"/>
      <c r="CV16" s="609"/>
      <c r="CW16" s="609"/>
      <c r="CX16" s="609"/>
      <c r="CY16" s="610"/>
      <c r="CZ16" s="646">
        <v>0.7</v>
      </c>
      <c r="DA16" s="646"/>
      <c r="DB16" s="646"/>
      <c r="DC16" s="646"/>
      <c r="DD16" s="614" t="s">
        <v>122</v>
      </c>
      <c r="DE16" s="609"/>
      <c r="DF16" s="609"/>
      <c r="DG16" s="609"/>
      <c r="DH16" s="609"/>
      <c r="DI16" s="609"/>
      <c r="DJ16" s="609"/>
      <c r="DK16" s="609"/>
      <c r="DL16" s="609"/>
      <c r="DM16" s="609"/>
      <c r="DN16" s="609"/>
      <c r="DO16" s="609"/>
      <c r="DP16" s="610"/>
      <c r="DQ16" s="614">
        <v>28029</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211450</v>
      </c>
      <c r="S17" s="609"/>
      <c r="T17" s="609"/>
      <c r="U17" s="609"/>
      <c r="V17" s="609"/>
      <c r="W17" s="609"/>
      <c r="X17" s="609"/>
      <c r="Y17" s="610"/>
      <c r="Z17" s="646">
        <v>0.6</v>
      </c>
      <c r="AA17" s="646"/>
      <c r="AB17" s="646"/>
      <c r="AC17" s="646"/>
      <c r="AD17" s="647">
        <v>211450</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2409347</v>
      </c>
      <c r="CS17" s="609"/>
      <c r="CT17" s="609"/>
      <c r="CU17" s="609"/>
      <c r="CV17" s="609"/>
      <c r="CW17" s="609"/>
      <c r="CX17" s="609"/>
      <c r="CY17" s="610"/>
      <c r="CZ17" s="646">
        <v>7.3</v>
      </c>
      <c r="DA17" s="646"/>
      <c r="DB17" s="646"/>
      <c r="DC17" s="646"/>
      <c r="DD17" s="614" t="s">
        <v>122</v>
      </c>
      <c r="DE17" s="609"/>
      <c r="DF17" s="609"/>
      <c r="DG17" s="609"/>
      <c r="DH17" s="609"/>
      <c r="DI17" s="609"/>
      <c r="DJ17" s="609"/>
      <c r="DK17" s="609"/>
      <c r="DL17" s="609"/>
      <c r="DM17" s="609"/>
      <c r="DN17" s="609"/>
      <c r="DO17" s="609"/>
      <c r="DP17" s="610"/>
      <c r="DQ17" s="614">
        <v>2315858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24013</v>
      </c>
      <c r="S18" s="609"/>
      <c r="T18" s="609"/>
      <c r="U18" s="609"/>
      <c r="V18" s="609"/>
      <c r="W18" s="609"/>
      <c r="X18" s="609"/>
      <c r="Y18" s="610"/>
      <c r="Z18" s="646">
        <v>0.1</v>
      </c>
      <c r="AA18" s="646"/>
      <c r="AB18" s="646"/>
      <c r="AC18" s="646"/>
      <c r="AD18" s="647">
        <v>24013</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181804</v>
      </c>
      <c r="S19" s="609"/>
      <c r="T19" s="609"/>
      <c r="U19" s="609"/>
      <c r="V19" s="609"/>
      <c r="W19" s="609"/>
      <c r="X19" s="609"/>
      <c r="Y19" s="610"/>
      <c r="Z19" s="646">
        <v>0.5</v>
      </c>
      <c r="AA19" s="646"/>
      <c r="AB19" s="646"/>
      <c r="AC19" s="646"/>
      <c r="AD19" s="647">
        <v>181804</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94740</v>
      </c>
      <c r="BH19" s="609"/>
      <c r="BI19" s="609"/>
      <c r="BJ19" s="609"/>
      <c r="BK19" s="609"/>
      <c r="BL19" s="609"/>
      <c r="BM19" s="609"/>
      <c r="BN19" s="610"/>
      <c r="BO19" s="646">
        <v>1.2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5633</v>
      </c>
      <c r="S20" s="609"/>
      <c r="T20" s="609"/>
      <c r="U20" s="609"/>
      <c r="V20" s="609"/>
      <c r="W20" s="609"/>
      <c r="X20" s="609"/>
      <c r="Y20" s="610"/>
      <c r="Z20" s="646">
        <v>0</v>
      </c>
      <c r="AA20" s="646"/>
      <c r="AB20" s="646"/>
      <c r="AC20" s="646"/>
      <c r="AD20" s="647">
        <v>5633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94740</v>
      </c>
      <c r="BH20" s="609"/>
      <c r="BI20" s="609"/>
      <c r="BJ20" s="609"/>
      <c r="BK20" s="609"/>
      <c r="BL20" s="609"/>
      <c r="BM20" s="609"/>
      <c r="BN20" s="610"/>
      <c r="BO20" s="646">
        <v>1.2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33223756</v>
      </c>
      <c r="CS20" s="609"/>
      <c r="CT20" s="609"/>
      <c r="CU20" s="609"/>
      <c r="CV20" s="609"/>
      <c r="CW20" s="609"/>
      <c r="CX20" s="609"/>
      <c r="CY20" s="610"/>
      <c r="CZ20" s="646">
        <v>100</v>
      </c>
      <c r="DA20" s="646"/>
      <c r="DB20" s="646"/>
      <c r="DC20" s="646"/>
      <c r="DD20" s="614">
        <v>3915086</v>
      </c>
      <c r="DE20" s="609"/>
      <c r="DF20" s="609"/>
      <c r="DG20" s="609"/>
      <c r="DH20" s="609"/>
      <c r="DI20" s="609"/>
      <c r="DJ20" s="609"/>
      <c r="DK20" s="609"/>
      <c r="DL20" s="609"/>
      <c r="DM20" s="609"/>
      <c r="DN20" s="609"/>
      <c r="DO20" s="609"/>
      <c r="DP20" s="610"/>
      <c r="DQ20" s="614">
        <v>22563774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11166704</v>
      </c>
      <c r="S21" s="609"/>
      <c r="T21" s="609"/>
      <c r="U21" s="609"/>
      <c r="V21" s="609"/>
      <c r="W21" s="609"/>
      <c r="X21" s="609"/>
      <c r="Y21" s="610"/>
      <c r="Z21" s="646">
        <v>32.1</v>
      </c>
      <c r="AA21" s="646"/>
      <c r="AB21" s="646"/>
      <c r="AC21" s="646"/>
      <c r="AD21" s="647">
        <v>10053845</v>
      </c>
      <c r="AE21" s="647"/>
      <c r="AF21" s="647"/>
      <c r="AG21" s="647"/>
      <c r="AH21" s="647"/>
      <c r="AI21" s="647"/>
      <c r="AJ21" s="647"/>
      <c r="AK21" s="647"/>
      <c r="AL21" s="611">
        <v>50.4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94740</v>
      </c>
      <c r="BH21" s="609"/>
      <c r="BI21" s="609"/>
      <c r="BJ21" s="609"/>
      <c r="BK21" s="609"/>
      <c r="BL21" s="609"/>
      <c r="BM21" s="609"/>
      <c r="BN21" s="610"/>
      <c r="BO21" s="646">
        <v>1.2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10053845</v>
      </c>
      <c r="S22" s="609"/>
      <c r="T22" s="609"/>
      <c r="U22" s="609"/>
      <c r="V22" s="609"/>
      <c r="W22" s="609"/>
      <c r="X22" s="609"/>
      <c r="Y22" s="610"/>
      <c r="Z22" s="646">
        <v>28.9</v>
      </c>
      <c r="AA22" s="646"/>
      <c r="AB22" s="646"/>
      <c r="AC22" s="646"/>
      <c r="AD22" s="647">
        <v>10053845</v>
      </c>
      <c r="AE22" s="647"/>
      <c r="AF22" s="647"/>
      <c r="AG22" s="647"/>
      <c r="AH22" s="647"/>
      <c r="AI22" s="647"/>
      <c r="AJ22" s="647"/>
      <c r="AK22" s="647"/>
      <c r="AL22" s="611">
        <v>50.4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1112859</v>
      </c>
      <c r="S23" s="609"/>
      <c r="T23" s="609"/>
      <c r="U23" s="609"/>
      <c r="V23" s="609"/>
      <c r="W23" s="609"/>
      <c r="X23" s="609"/>
      <c r="Y23" s="610"/>
      <c r="Z23" s="646">
        <v>3.2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12225026</v>
      </c>
      <c r="CS24" s="664"/>
      <c r="CT24" s="664"/>
      <c r="CU24" s="664"/>
      <c r="CV24" s="664"/>
      <c r="CW24" s="664"/>
      <c r="CX24" s="664"/>
      <c r="CY24" s="689"/>
      <c r="CZ24" s="690">
        <v>36.799999999999997</v>
      </c>
      <c r="DA24" s="672"/>
      <c r="DB24" s="672"/>
      <c r="DC24" s="692"/>
      <c r="DD24" s="688">
        <v>9617114</v>
      </c>
      <c r="DE24" s="664"/>
      <c r="DF24" s="664"/>
      <c r="DG24" s="664"/>
      <c r="DH24" s="664"/>
      <c r="DI24" s="664"/>
      <c r="DJ24" s="664"/>
      <c r="DK24" s="689"/>
      <c r="DL24" s="688">
        <v>8842603</v>
      </c>
      <c r="DM24" s="664"/>
      <c r="DN24" s="664"/>
      <c r="DO24" s="664"/>
      <c r="DP24" s="664"/>
      <c r="DQ24" s="664"/>
      <c r="DR24" s="664"/>
      <c r="DS24" s="664"/>
      <c r="DT24" s="664"/>
      <c r="DU24" s="664"/>
      <c r="DV24" s="689"/>
      <c r="DW24" s="690">
        <v>44.3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20966920</v>
      </c>
      <c r="S25" s="609"/>
      <c r="T25" s="609"/>
      <c r="U25" s="609"/>
      <c r="V25" s="609"/>
      <c r="W25" s="609"/>
      <c r="X25" s="609"/>
      <c r="Y25" s="610"/>
      <c r="Z25" s="646">
        <v>60.3</v>
      </c>
      <c r="AA25" s="646"/>
      <c r="AB25" s="646"/>
      <c r="AC25" s="646"/>
      <c r="AD25" s="647">
        <v>19854061</v>
      </c>
      <c r="AE25" s="647"/>
      <c r="AF25" s="647"/>
      <c r="AG25" s="647"/>
      <c r="AH25" s="647"/>
      <c r="AI25" s="647"/>
      <c r="AJ25" s="647"/>
      <c r="AK25" s="647"/>
      <c r="AL25" s="611">
        <v>99.4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6041441</v>
      </c>
      <c r="CS25" s="621"/>
      <c r="CT25" s="621"/>
      <c r="CU25" s="621"/>
      <c r="CV25" s="621"/>
      <c r="CW25" s="621"/>
      <c r="CX25" s="621"/>
      <c r="CY25" s="622"/>
      <c r="CZ25" s="611">
        <v>18.2</v>
      </c>
      <c r="DA25" s="623"/>
      <c r="DB25" s="623"/>
      <c r="DC25" s="624"/>
      <c r="DD25" s="614">
        <v>5623553</v>
      </c>
      <c r="DE25" s="621"/>
      <c r="DF25" s="621"/>
      <c r="DG25" s="621"/>
      <c r="DH25" s="621"/>
      <c r="DI25" s="621"/>
      <c r="DJ25" s="621"/>
      <c r="DK25" s="622"/>
      <c r="DL25" s="614">
        <v>5535296</v>
      </c>
      <c r="DM25" s="621"/>
      <c r="DN25" s="621"/>
      <c r="DO25" s="621"/>
      <c r="DP25" s="621"/>
      <c r="DQ25" s="621"/>
      <c r="DR25" s="621"/>
      <c r="DS25" s="621"/>
      <c r="DT25" s="621"/>
      <c r="DU25" s="621"/>
      <c r="DV25" s="622"/>
      <c r="DW25" s="611">
        <v>27.7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4631</v>
      </c>
      <c r="S26" s="609"/>
      <c r="T26" s="609"/>
      <c r="U26" s="609"/>
      <c r="V26" s="609"/>
      <c r="W26" s="609"/>
      <c r="X26" s="609"/>
      <c r="Y26" s="610"/>
      <c r="Z26" s="646">
        <v>0</v>
      </c>
      <c r="AA26" s="646"/>
      <c r="AB26" s="646"/>
      <c r="AC26" s="646"/>
      <c r="AD26" s="647">
        <v>4631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3236308</v>
      </c>
      <c r="CS26" s="609"/>
      <c r="CT26" s="609"/>
      <c r="CU26" s="609"/>
      <c r="CV26" s="609"/>
      <c r="CW26" s="609"/>
      <c r="CX26" s="609"/>
      <c r="CY26" s="610"/>
      <c r="CZ26" s="611">
        <v>9.6999999999999993</v>
      </c>
      <c r="DA26" s="623"/>
      <c r="DB26" s="623"/>
      <c r="DC26" s="624"/>
      <c r="DD26" s="614">
        <v>3072321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50589</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7730502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3774238</v>
      </c>
      <c r="CS27" s="621"/>
      <c r="CT27" s="621"/>
      <c r="CU27" s="621"/>
      <c r="CV27" s="621"/>
      <c r="CW27" s="621"/>
      <c r="CX27" s="621"/>
      <c r="CY27" s="622"/>
      <c r="CZ27" s="611">
        <v>11.4</v>
      </c>
      <c r="DA27" s="623"/>
      <c r="DB27" s="623"/>
      <c r="DC27" s="624"/>
      <c r="DD27" s="614">
        <v>1677703</v>
      </c>
      <c r="DE27" s="621"/>
      <c r="DF27" s="621"/>
      <c r="DG27" s="621"/>
      <c r="DH27" s="621"/>
      <c r="DI27" s="621"/>
      <c r="DJ27" s="621"/>
      <c r="DK27" s="622"/>
      <c r="DL27" s="614">
        <v>1096349</v>
      </c>
      <c r="DM27" s="621"/>
      <c r="DN27" s="621"/>
      <c r="DO27" s="621"/>
      <c r="DP27" s="621"/>
      <c r="DQ27" s="621"/>
      <c r="DR27" s="621"/>
      <c r="DS27" s="621"/>
      <c r="DT27" s="621"/>
      <c r="DU27" s="621"/>
      <c r="DV27" s="622"/>
      <c r="DW27" s="611">
        <v>5.5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509976</v>
      </c>
      <c r="S28" s="609"/>
      <c r="T28" s="609"/>
      <c r="U28" s="609"/>
      <c r="V28" s="609"/>
      <c r="W28" s="609"/>
      <c r="X28" s="609"/>
      <c r="Y28" s="610"/>
      <c r="Z28" s="646">
        <v>1.5</v>
      </c>
      <c r="AA28" s="646"/>
      <c r="AB28" s="646"/>
      <c r="AC28" s="646"/>
      <c r="AD28" s="647">
        <v>83587</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2409347</v>
      </c>
      <c r="CS28" s="609"/>
      <c r="CT28" s="609"/>
      <c r="CU28" s="609"/>
      <c r="CV28" s="609"/>
      <c r="CW28" s="609"/>
      <c r="CX28" s="609"/>
      <c r="CY28" s="610"/>
      <c r="CZ28" s="611">
        <v>7.3</v>
      </c>
      <c r="DA28" s="623"/>
      <c r="DB28" s="623"/>
      <c r="DC28" s="624"/>
      <c r="DD28" s="614">
        <v>2315858</v>
      </c>
      <c r="DE28" s="609"/>
      <c r="DF28" s="609"/>
      <c r="DG28" s="609"/>
      <c r="DH28" s="609"/>
      <c r="DI28" s="609"/>
      <c r="DJ28" s="609"/>
      <c r="DK28" s="610"/>
      <c r="DL28" s="614">
        <v>2210958</v>
      </c>
      <c r="DM28" s="609"/>
      <c r="DN28" s="609"/>
      <c r="DO28" s="609"/>
      <c r="DP28" s="609"/>
      <c r="DQ28" s="609"/>
      <c r="DR28" s="609"/>
      <c r="DS28" s="609"/>
      <c r="DT28" s="609"/>
      <c r="DU28" s="609"/>
      <c r="DV28" s="610"/>
      <c r="DW28" s="611">
        <v>11.1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33201</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2409347</v>
      </c>
      <c r="CS29" s="621"/>
      <c r="CT29" s="621"/>
      <c r="CU29" s="621"/>
      <c r="CV29" s="621"/>
      <c r="CW29" s="621"/>
      <c r="CX29" s="621"/>
      <c r="CY29" s="622"/>
      <c r="CZ29" s="611">
        <v>7.3</v>
      </c>
      <c r="DA29" s="623"/>
      <c r="DB29" s="623"/>
      <c r="DC29" s="624"/>
      <c r="DD29" s="614">
        <v>2315858</v>
      </c>
      <c r="DE29" s="621"/>
      <c r="DF29" s="621"/>
      <c r="DG29" s="621"/>
      <c r="DH29" s="621"/>
      <c r="DI29" s="621"/>
      <c r="DJ29" s="621"/>
      <c r="DK29" s="622"/>
      <c r="DL29" s="614">
        <v>2210958</v>
      </c>
      <c r="DM29" s="621"/>
      <c r="DN29" s="621"/>
      <c r="DO29" s="621"/>
      <c r="DP29" s="621"/>
      <c r="DQ29" s="621"/>
      <c r="DR29" s="621"/>
      <c r="DS29" s="621"/>
      <c r="DT29" s="621"/>
      <c r="DU29" s="621"/>
      <c r="DV29" s="622"/>
      <c r="DW29" s="611">
        <v>11.1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3089987</v>
      </c>
      <c r="S30" s="609"/>
      <c r="T30" s="609"/>
      <c r="U30" s="609"/>
      <c r="V30" s="609"/>
      <c r="W30" s="609"/>
      <c r="X30" s="609"/>
      <c r="Y30" s="610"/>
      <c r="Z30" s="646">
        <v>8.9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2326206</v>
      </c>
      <c r="CS30" s="609"/>
      <c r="CT30" s="609"/>
      <c r="CU30" s="609"/>
      <c r="CV30" s="609"/>
      <c r="CW30" s="609"/>
      <c r="CX30" s="609"/>
      <c r="CY30" s="610"/>
      <c r="CZ30" s="611">
        <v>7</v>
      </c>
      <c r="DA30" s="623"/>
      <c r="DB30" s="623"/>
      <c r="DC30" s="624"/>
      <c r="DD30" s="614">
        <v>2241078</v>
      </c>
      <c r="DE30" s="609"/>
      <c r="DF30" s="609"/>
      <c r="DG30" s="609"/>
      <c r="DH30" s="609"/>
      <c r="DI30" s="609"/>
      <c r="DJ30" s="609"/>
      <c r="DK30" s="610"/>
      <c r="DL30" s="614">
        <v>2136178</v>
      </c>
      <c r="DM30" s="609"/>
      <c r="DN30" s="609"/>
      <c r="DO30" s="609"/>
      <c r="DP30" s="609"/>
      <c r="DQ30" s="609"/>
      <c r="DR30" s="609"/>
      <c r="DS30" s="609"/>
      <c r="DT30" s="609"/>
      <c r="DU30" s="609"/>
      <c r="DV30" s="610"/>
      <c r="DW30" s="611">
        <v>10.7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98.3</v>
      </c>
      <c r="BN31" s="671"/>
      <c r="BO31" s="671"/>
      <c r="BP31" s="671"/>
      <c r="BQ31" s="673"/>
      <c r="BR31" s="670">
        <v>99.4</v>
      </c>
      <c r="BS31" s="671"/>
      <c r="BT31" s="671"/>
      <c r="BU31" s="671"/>
      <c r="BV31" s="671"/>
      <c r="BW31" s="671"/>
      <c r="BX31" s="672">
        <v>97.2</v>
      </c>
      <c r="BY31" s="671"/>
      <c r="BZ31" s="671"/>
      <c r="CA31" s="671"/>
      <c r="CB31" s="673"/>
      <c r="CD31" s="629"/>
      <c r="CE31" s="630"/>
      <c r="CF31" s="605" t="s">
        <v>300</v>
      </c>
      <c r="CG31" s="606"/>
      <c r="CH31" s="606"/>
      <c r="CI31" s="606"/>
      <c r="CJ31" s="606"/>
      <c r="CK31" s="606"/>
      <c r="CL31" s="606"/>
      <c r="CM31" s="606"/>
      <c r="CN31" s="606"/>
      <c r="CO31" s="606"/>
      <c r="CP31" s="606"/>
      <c r="CQ31" s="607"/>
      <c r="CR31" s="608">
        <v>83141</v>
      </c>
      <c r="CS31" s="621"/>
      <c r="CT31" s="621"/>
      <c r="CU31" s="621"/>
      <c r="CV31" s="621"/>
      <c r="CW31" s="621"/>
      <c r="CX31" s="621"/>
      <c r="CY31" s="622"/>
      <c r="CZ31" s="611">
        <v>0.3</v>
      </c>
      <c r="DA31" s="623"/>
      <c r="DB31" s="623"/>
      <c r="DC31" s="624"/>
      <c r="DD31" s="614">
        <v>74780</v>
      </c>
      <c r="DE31" s="621"/>
      <c r="DF31" s="621"/>
      <c r="DG31" s="621"/>
      <c r="DH31" s="621"/>
      <c r="DI31" s="621"/>
      <c r="DJ31" s="621"/>
      <c r="DK31" s="622"/>
      <c r="DL31" s="614">
        <v>74780</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2140580</v>
      </c>
      <c r="S32" s="609"/>
      <c r="T32" s="609"/>
      <c r="U32" s="609"/>
      <c r="V32" s="609"/>
      <c r="W32" s="609"/>
      <c r="X32" s="609"/>
      <c r="Y32" s="610"/>
      <c r="Z32" s="646">
        <v>6.2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99.7</v>
      </c>
      <c r="BH32" s="621"/>
      <c r="BI32" s="621"/>
      <c r="BJ32" s="621"/>
      <c r="BK32" s="621"/>
      <c r="BL32" s="621"/>
      <c r="BM32" s="612">
        <v>99.2</v>
      </c>
      <c r="BN32" s="621"/>
      <c r="BO32" s="621"/>
      <c r="BP32" s="621"/>
      <c r="BQ32" s="644"/>
      <c r="BR32" s="674">
        <v>99.6</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83204</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99.6</v>
      </c>
      <c r="BH33" s="593"/>
      <c r="BI33" s="593"/>
      <c r="BJ33" s="593"/>
      <c r="BK33" s="593"/>
      <c r="BL33" s="593"/>
      <c r="BM33" s="639">
        <v>97.6</v>
      </c>
      <c r="BN33" s="593"/>
      <c r="BO33" s="593"/>
      <c r="BP33" s="593"/>
      <c r="BQ33" s="656"/>
      <c r="BR33" s="669">
        <v>99.2</v>
      </c>
      <c r="BS33" s="593"/>
      <c r="BT33" s="593"/>
      <c r="BU33" s="593"/>
      <c r="BV33" s="593"/>
      <c r="BW33" s="593"/>
      <c r="BX33" s="639">
        <v>96</v>
      </c>
      <c r="BY33" s="593"/>
      <c r="BZ33" s="593"/>
      <c r="CA33" s="593"/>
      <c r="CB33" s="656"/>
      <c r="CD33" s="605" t="s">
        <v>307</v>
      </c>
      <c r="CE33" s="606"/>
      <c r="CF33" s="606"/>
      <c r="CG33" s="606"/>
      <c r="CH33" s="606"/>
      <c r="CI33" s="606"/>
      <c r="CJ33" s="606"/>
      <c r="CK33" s="606"/>
      <c r="CL33" s="606"/>
      <c r="CM33" s="606"/>
      <c r="CN33" s="606"/>
      <c r="CO33" s="606"/>
      <c r="CP33" s="606"/>
      <c r="CQ33" s="607"/>
      <c r="CR33" s="608">
        <v>16844668</v>
      </c>
      <c r="CS33" s="621"/>
      <c r="CT33" s="621"/>
      <c r="CU33" s="621"/>
      <c r="CV33" s="621"/>
      <c r="CW33" s="621"/>
      <c r="CX33" s="621"/>
      <c r="CY33" s="622"/>
      <c r="CZ33" s="611">
        <v>50.7</v>
      </c>
      <c r="DA33" s="623"/>
      <c r="DB33" s="623"/>
      <c r="DC33" s="624"/>
      <c r="DD33" s="614">
        <v>12496761</v>
      </c>
      <c r="DE33" s="621"/>
      <c r="DF33" s="621"/>
      <c r="DG33" s="621"/>
      <c r="DH33" s="621"/>
      <c r="DI33" s="621"/>
      <c r="DJ33" s="621"/>
      <c r="DK33" s="622"/>
      <c r="DL33" s="614">
        <v>9178447</v>
      </c>
      <c r="DM33" s="621"/>
      <c r="DN33" s="621"/>
      <c r="DO33" s="621"/>
      <c r="DP33" s="621"/>
      <c r="DQ33" s="621"/>
      <c r="DR33" s="621"/>
      <c r="DS33" s="621"/>
      <c r="DT33" s="621"/>
      <c r="DU33" s="621"/>
      <c r="DV33" s="622"/>
      <c r="DW33" s="611">
        <v>46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2207458</v>
      </c>
      <c r="S34" s="609"/>
      <c r="T34" s="609"/>
      <c r="U34" s="609"/>
      <c r="V34" s="609"/>
      <c r="W34" s="609"/>
      <c r="X34" s="609"/>
      <c r="Y34" s="610"/>
      <c r="Z34" s="646">
        <v>6.3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5249963</v>
      </c>
      <c r="CS34" s="609"/>
      <c r="CT34" s="609"/>
      <c r="CU34" s="609"/>
      <c r="CV34" s="609"/>
      <c r="CW34" s="609"/>
      <c r="CX34" s="609"/>
      <c r="CY34" s="610"/>
      <c r="CZ34" s="611">
        <v>15.8</v>
      </c>
      <c r="DA34" s="623"/>
      <c r="DB34" s="623"/>
      <c r="DC34" s="624"/>
      <c r="DD34" s="614">
        <v>3391468</v>
      </c>
      <c r="DE34" s="609"/>
      <c r="DF34" s="609"/>
      <c r="DG34" s="609"/>
      <c r="DH34" s="609"/>
      <c r="DI34" s="609"/>
      <c r="DJ34" s="609"/>
      <c r="DK34" s="610"/>
      <c r="DL34" s="614">
        <v>2687589</v>
      </c>
      <c r="DM34" s="609"/>
      <c r="DN34" s="609"/>
      <c r="DO34" s="609"/>
      <c r="DP34" s="609"/>
      <c r="DQ34" s="609"/>
      <c r="DR34" s="609"/>
      <c r="DS34" s="609"/>
      <c r="DT34" s="609"/>
      <c r="DU34" s="609"/>
      <c r="DV34" s="610"/>
      <c r="DW34" s="611">
        <v>13.5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841128</v>
      </c>
      <c r="S35" s="609"/>
      <c r="T35" s="609"/>
      <c r="U35" s="609"/>
      <c r="V35" s="609"/>
      <c r="W35" s="609"/>
      <c r="X35" s="609"/>
      <c r="Y35" s="610"/>
      <c r="Z35" s="646">
        <v>2.4</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798862</v>
      </c>
      <c r="CS35" s="621"/>
      <c r="CT35" s="621"/>
      <c r="CU35" s="621"/>
      <c r="CV35" s="621"/>
      <c r="CW35" s="621"/>
      <c r="CX35" s="621"/>
      <c r="CY35" s="622"/>
      <c r="CZ35" s="611">
        <v>2.4</v>
      </c>
      <c r="DA35" s="623"/>
      <c r="DB35" s="623"/>
      <c r="DC35" s="624"/>
      <c r="DD35" s="614">
        <v>623036</v>
      </c>
      <c r="DE35" s="621"/>
      <c r="DF35" s="621"/>
      <c r="DG35" s="621"/>
      <c r="DH35" s="621"/>
      <c r="DI35" s="621"/>
      <c r="DJ35" s="621"/>
      <c r="DK35" s="622"/>
      <c r="DL35" s="614">
        <v>540696</v>
      </c>
      <c r="DM35" s="621"/>
      <c r="DN35" s="621"/>
      <c r="DO35" s="621"/>
      <c r="DP35" s="621"/>
      <c r="DQ35" s="621"/>
      <c r="DR35" s="621"/>
      <c r="DS35" s="621"/>
      <c r="DT35" s="621"/>
      <c r="DU35" s="621"/>
      <c r="DV35" s="622"/>
      <c r="DW35" s="611">
        <v>2.7</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1633347</v>
      </c>
      <c r="S36" s="609"/>
      <c r="T36" s="609"/>
      <c r="U36" s="609"/>
      <c r="V36" s="609"/>
      <c r="W36" s="609"/>
      <c r="X36" s="609"/>
      <c r="Y36" s="610"/>
      <c r="Z36" s="646">
        <v>4.7</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5545227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4244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7704979</v>
      </c>
      <c r="CS36" s="609"/>
      <c r="CT36" s="609"/>
      <c r="CU36" s="609"/>
      <c r="CV36" s="609"/>
      <c r="CW36" s="609"/>
      <c r="CX36" s="609"/>
      <c r="CY36" s="610"/>
      <c r="CZ36" s="611">
        <v>23.2</v>
      </c>
      <c r="DA36" s="623"/>
      <c r="DB36" s="623"/>
      <c r="DC36" s="624"/>
      <c r="DD36" s="614">
        <v>6302637</v>
      </c>
      <c r="DE36" s="609"/>
      <c r="DF36" s="609"/>
      <c r="DG36" s="609"/>
      <c r="DH36" s="609"/>
      <c r="DI36" s="609"/>
      <c r="DJ36" s="609"/>
      <c r="DK36" s="610"/>
      <c r="DL36" s="614">
        <v>4376381</v>
      </c>
      <c r="DM36" s="609"/>
      <c r="DN36" s="609"/>
      <c r="DO36" s="609"/>
      <c r="DP36" s="609"/>
      <c r="DQ36" s="609"/>
      <c r="DR36" s="609"/>
      <c r="DS36" s="609"/>
      <c r="DT36" s="609"/>
      <c r="DU36" s="609"/>
      <c r="DV36" s="610"/>
      <c r="DW36" s="611">
        <v>21.9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361036</v>
      </c>
      <c r="S37" s="609"/>
      <c r="T37" s="609"/>
      <c r="U37" s="609"/>
      <c r="V37" s="609"/>
      <c r="W37" s="609"/>
      <c r="X37" s="609"/>
      <c r="Y37" s="610"/>
      <c r="Z37" s="646">
        <v>1</v>
      </c>
      <c r="AA37" s="646"/>
      <c r="AB37" s="646"/>
      <c r="AC37" s="646"/>
      <c r="AD37" s="647">
        <v>22718</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2000738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-41841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1773971</v>
      </c>
      <c r="CS37" s="621"/>
      <c r="CT37" s="621"/>
      <c r="CU37" s="621"/>
      <c r="CV37" s="621"/>
      <c r="CW37" s="621"/>
      <c r="CX37" s="621"/>
      <c r="CY37" s="622"/>
      <c r="CZ37" s="611">
        <v>5.3</v>
      </c>
      <c r="DA37" s="623"/>
      <c r="DB37" s="623"/>
      <c r="DC37" s="624"/>
      <c r="DD37" s="614">
        <v>1597293</v>
      </c>
      <c r="DE37" s="621"/>
      <c r="DF37" s="621"/>
      <c r="DG37" s="621"/>
      <c r="DH37" s="621"/>
      <c r="DI37" s="621"/>
      <c r="DJ37" s="621"/>
      <c r="DK37" s="622"/>
      <c r="DL37" s="614">
        <v>1589693</v>
      </c>
      <c r="DM37" s="621"/>
      <c r="DN37" s="621"/>
      <c r="DO37" s="621"/>
      <c r="DP37" s="621"/>
      <c r="DQ37" s="621"/>
      <c r="DR37" s="621"/>
      <c r="DS37" s="621"/>
      <c r="DT37" s="621"/>
      <c r="DU37" s="621"/>
      <c r="DV37" s="622"/>
      <c r="DW37" s="611">
        <v>8</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2866400</v>
      </c>
      <c r="S38" s="609"/>
      <c r="T38" s="609"/>
      <c r="U38" s="609"/>
      <c r="V38" s="609"/>
      <c r="W38" s="609"/>
      <c r="X38" s="609"/>
      <c r="Y38" s="610"/>
      <c r="Z38" s="646">
        <v>8.1999999999999993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904404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7814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2054623</v>
      </c>
      <c r="CS38" s="609"/>
      <c r="CT38" s="609"/>
      <c r="CU38" s="609"/>
      <c r="CV38" s="609"/>
      <c r="CW38" s="609"/>
      <c r="CX38" s="609"/>
      <c r="CY38" s="610"/>
      <c r="CZ38" s="611">
        <v>6.2</v>
      </c>
      <c r="DA38" s="623"/>
      <c r="DB38" s="623"/>
      <c r="DC38" s="624"/>
      <c r="DD38" s="614">
        <v>1632641</v>
      </c>
      <c r="DE38" s="609"/>
      <c r="DF38" s="609"/>
      <c r="DG38" s="609"/>
      <c r="DH38" s="609"/>
      <c r="DI38" s="609"/>
      <c r="DJ38" s="609"/>
      <c r="DK38" s="610"/>
      <c r="DL38" s="614">
        <v>1573781</v>
      </c>
      <c r="DM38" s="609"/>
      <c r="DN38" s="609"/>
      <c r="DO38" s="609"/>
      <c r="DP38" s="609"/>
      <c r="DQ38" s="609"/>
      <c r="DR38" s="609"/>
      <c r="DS38" s="609"/>
      <c r="DT38" s="609"/>
      <c r="DU38" s="609"/>
      <c r="DV38" s="610"/>
      <c r="DW38" s="611">
        <v>7.9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585462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11919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1036241</v>
      </c>
      <c r="CS39" s="621"/>
      <c r="CT39" s="621"/>
      <c r="CU39" s="621"/>
      <c r="CV39" s="621"/>
      <c r="CW39" s="621"/>
      <c r="CX39" s="621"/>
      <c r="CY39" s="622"/>
      <c r="CZ39" s="611">
        <v>3.1</v>
      </c>
      <c r="DA39" s="623"/>
      <c r="DB39" s="623"/>
      <c r="DC39" s="624"/>
      <c r="DD39" s="614">
        <v>546979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34788457</v>
      </c>
      <c r="S41" s="633"/>
      <c r="T41" s="633"/>
      <c r="U41" s="633"/>
      <c r="V41" s="633"/>
      <c r="W41" s="633"/>
      <c r="X41" s="633"/>
      <c r="Y41" s="636"/>
      <c r="Z41" s="637">
        <v>100</v>
      </c>
      <c r="AA41" s="637"/>
      <c r="AB41" s="637"/>
      <c r="AC41" s="637"/>
      <c r="AD41" s="638">
        <v>19964997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430212</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1624411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309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4154062</v>
      </c>
      <c r="CS42" s="621"/>
      <c r="CT42" s="621"/>
      <c r="CU42" s="621"/>
      <c r="CV42" s="621"/>
      <c r="CW42" s="621"/>
      <c r="CX42" s="621"/>
      <c r="CY42" s="622"/>
      <c r="CZ42" s="611">
        <v>12.5</v>
      </c>
      <c r="DA42" s="623"/>
      <c r="DB42" s="623"/>
      <c r="DC42" s="624"/>
      <c r="DD42" s="614">
        <v>449899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43280</v>
      </c>
      <c r="CS43" s="621"/>
      <c r="CT43" s="621"/>
      <c r="CU43" s="621"/>
      <c r="CV43" s="621"/>
      <c r="CW43" s="621"/>
      <c r="CX43" s="621"/>
      <c r="CY43" s="622"/>
      <c r="CZ43" s="611">
        <v>0.1</v>
      </c>
      <c r="DA43" s="623"/>
      <c r="DB43" s="623"/>
      <c r="DC43" s="624"/>
      <c r="DD43" s="614">
        <v>2770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3915086</v>
      </c>
      <c r="CS44" s="609"/>
      <c r="CT44" s="609"/>
      <c r="CU44" s="609"/>
      <c r="CV44" s="609"/>
      <c r="CW44" s="609"/>
      <c r="CX44" s="609"/>
      <c r="CY44" s="610"/>
      <c r="CZ44" s="611">
        <v>11.8</v>
      </c>
      <c r="DA44" s="612"/>
      <c r="DB44" s="612"/>
      <c r="DC44" s="613"/>
      <c r="DD44" s="614">
        <v>421870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844723</v>
      </c>
      <c r="CS45" s="621"/>
      <c r="CT45" s="621"/>
      <c r="CU45" s="621"/>
      <c r="CV45" s="621"/>
      <c r="CW45" s="621"/>
      <c r="CX45" s="621"/>
      <c r="CY45" s="622"/>
      <c r="CZ45" s="611">
        <v>2.5</v>
      </c>
      <c r="DA45" s="623"/>
      <c r="DB45" s="623"/>
      <c r="DC45" s="624"/>
      <c r="DD45" s="614">
        <v>51149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2817128</v>
      </c>
      <c r="CS46" s="609"/>
      <c r="CT46" s="609"/>
      <c r="CU46" s="609"/>
      <c r="CV46" s="609"/>
      <c r="CW46" s="609"/>
      <c r="CX46" s="609"/>
      <c r="CY46" s="610"/>
      <c r="CZ46" s="611">
        <v>8.5</v>
      </c>
      <c r="DA46" s="612"/>
      <c r="DB46" s="612"/>
      <c r="DC46" s="613"/>
      <c r="DD46" s="614">
        <v>341342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238976</v>
      </c>
      <c r="CS47" s="621"/>
      <c r="CT47" s="621"/>
      <c r="CU47" s="621"/>
      <c r="CV47" s="621"/>
      <c r="CW47" s="621"/>
      <c r="CX47" s="621"/>
      <c r="CY47" s="622"/>
      <c r="CZ47" s="611">
        <v>0.7</v>
      </c>
      <c r="DA47" s="623"/>
      <c r="DB47" s="623"/>
      <c r="DC47" s="624"/>
      <c r="DD47" s="614">
        <v>28029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33223756</v>
      </c>
      <c r="CS49" s="593"/>
      <c r="CT49" s="593"/>
      <c r="CU49" s="593"/>
      <c r="CV49" s="593"/>
      <c r="CW49" s="593"/>
      <c r="CX49" s="593"/>
      <c r="CY49" s="594"/>
      <c r="CZ49" s="595">
        <v>100</v>
      </c>
      <c r="DA49" s="596"/>
      <c r="DB49" s="596"/>
      <c r="DC49" s="597"/>
      <c r="DD49" s="598">
        <v>22563774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y+9H2ieVt5A1GVfZ3ZQ99c5cBmgyI98Xb64eJGs3UEOtj20NZ+3mzGgcjkD/C5YniAZBaEIVhOQPZfQuN0UGWQ==" saltValue="XDpXpVtrowQSNaH+xcTvl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34759</v>
      </c>
      <c r="R7" s="1090"/>
      <c r="S7" s="1090"/>
      <c r="T7" s="1090"/>
      <c r="U7" s="1090"/>
      <c r="V7" s="1090">
        <v>33194</v>
      </c>
      <c r="W7" s="1090"/>
      <c r="X7" s="1090"/>
      <c r="Y7" s="1090"/>
      <c r="Z7" s="1090"/>
      <c r="AA7" s="1090">
        <v>1565</v>
      </c>
      <c r="AB7" s="1090"/>
      <c r="AC7" s="1090"/>
      <c r="AD7" s="1090"/>
      <c r="AE7" s="1091"/>
      <c r="AF7" s="1092">
        <v>1311</v>
      </c>
      <c r="AG7" s="1093"/>
      <c r="AH7" s="1093"/>
      <c r="AI7" s="1093"/>
      <c r="AJ7" s="1094"/>
      <c r="AK7" s="1095">
        <v>841</v>
      </c>
      <c r="AL7" s="1096"/>
      <c r="AM7" s="1096"/>
      <c r="AN7" s="1096"/>
      <c r="AO7" s="1096"/>
      <c r="AP7" s="1096">
        <v>19431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566</v>
      </c>
      <c r="BT7" s="1087"/>
      <c r="BU7" s="1087"/>
      <c r="BV7" s="1087"/>
      <c r="BW7" s="1087"/>
      <c r="BX7" s="1087"/>
      <c r="BY7" s="1087"/>
      <c r="BZ7" s="1087"/>
      <c r="CA7" s="1087"/>
      <c r="CB7" s="1087"/>
      <c r="CC7" s="1087"/>
      <c r="CD7" s="1087"/>
      <c r="CE7" s="1087"/>
      <c r="CF7" s="1087"/>
      <c r="CG7" s="1099"/>
      <c r="CH7" s="1083">
        <v>14</v>
      </c>
      <c r="CI7" s="1084"/>
      <c r="CJ7" s="1084"/>
      <c r="CK7" s="1084"/>
      <c r="CL7" s="1085"/>
      <c r="CM7" s="1083">
        <v>245</v>
      </c>
      <c r="CN7" s="1084"/>
      <c r="CO7" s="1084"/>
      <c r="CP7" s="1084"/>
      <c r="CQ7" s="1085"/>
      <c r="CR7" s="1083">
        <v>27</v>
      </c>
      <c r="CS7" s="1084"/>
      <c r="CT7" s="1084"/>
      <c r="CU7" s="1084"/>
      <c r="CV7" s="1085"/>
      <c r="CW7" s="1083">
        <v>3</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567</v>
      </c>
      <c r="BT8" s="980"/>
      <c r="BU8" s="980"/>
      <c r="BV8" s="980"/>
      <c r="BW8" s="980"/>
      <c r="BX8" s="980"/>
      <c r="BY8" s="980"/>
      <c r="BZ8" s="980"/>
      <c r="CA8" s="980"/>
      <c r="CB8" s="980"/>
      <c r="CC8" s="980"/>
      <c r="CD8" s="980"/>
      <c r="CE8" s="980"/>
      <c r="CF8" s="980"/>
      <c r="CG8" s="1001"/>
      <c r="CH8" s="976">
        <v>9</v>
      </c>
      <c r="CI8" s="977"/>
      <c r="CJ8" s="977"/>
      <c r="CK8" s="977"/>
      <c r="CL8" s="978"/>
      <c r="CM8" s="976">
        <v>206</v>
      </c>
      <c r="CN8" s="977"/>
      <c r="CO8" s="977"/>
      <c r="CP8" s="977"/>
      <c r="CQ8" s="978"/>
      <c r="CR8" s="976">
        <v>32</v>
      </c>
      <c r="CS8" s="977"/>
      <c r="CT8" s="977"/>
      <c r="CU8" s="977"/>
      <c r="CV8" s="978"/>
      <c r="CW8" s="976" t="s">
        <v>552</v>
      </c>
      <c r="CX8" s="977"/>
      <c r="CY8" s="977"/>
      <c r="CZ8" s="977"/>
      <c r="DA8" s="978"/>
      <c r="DB8" s="976" t="s">
        <v>552</v>
      </c>
      <c r="DC8" s="977"/>
      <c r="DD8" s="977"/>
      <c r="DE8" s="977"/>
      <c r="DF8" s="978"/>
      <c r="DG8" s="976" t="s">
        <v>552</v>
      </c>
      <c r="DH8" s="977"/>
      <c r="DI8" s="977"/>
      <c r="DJ8" s="977"/>
      <c r="DK8" s="978"/>
      <c r="DL8" s="976" t="s">
        <v>552</v>
      </c>
      <c r="DM8" s="977"/>
      <c r="DN8" s="977"/>
      <c r="DO8" s="977"/>
      <c r="DP8" s="978"/>
      <c r="DQ8" s="976" t="s">
        <v>552</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34759</v>
      </c>
      <c r="R23" s="1048"/>
      <c r="S23" s="1048"/>
      <c r="T23" s="1048"/>
      <c r="U23" s="1048"/>
      <c r="V23" s="1048">
        <v>33194</v>
      </c>
      <c r="W23" s="1048"/>
      <c r="X23" s="1048"/>
      <c r="Y23" s="1048"/>
      <c r="Z23" s="1048"/>
      <c r="AA23" s="1048">
        <v>1565</v>
      </c>
      <c r="AB23" s="1048"/>
      <c r="AC23" s="1048"/>
      <c r="AD23" s="1048"/>
      <c r="AE23" s="1055"/>
      <c r="AF23" s="1056">
        <v>1311</v>
      </c>
      <c r="AG23" s="1048"/>
      <c r="AH23" s="1048"/>
      <c r="AI23" s="1048"/>
      <c r="AJ23" s="1057"/>
      <c r="AK23" s="1058"/>
      <c r="AL23" s="1059"/>
      <c r="AM23" s="1059"/>
      <c r="AN23" s="1059"/>
      <c r="AO23" s="1059"/>
      <c r="AP23" s="1048">
        <v>19431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5469</v>
      </c>
      <c r="R28" s="1038"/>
      <c r="S28" s="1038"/>
      <c r="T28" s="1038"/>
      <c r="U28" s="1038"/>
      <c r="V28" s="1038">
        <v>5465</v>
      </c>
      <c r="W28" s="1038"/>
      <c r="X28" s="1038"/>
      <c r="Y28" s="1038"/>
      <c r="Z28" s="1038"/>
      <c r="AA28" s="1038">
        <v>4</v>
      </c>
      <c r="AB28" s="1038"/>
      <c r="AC28" s="1038"/>
      <c r="AD28" s="1038"/>
      <c r="AE28" s="1039"/>
      <c r="AF28" s="1040">
        <v>4</v>
      </c>
      <c r="AG28" s="1038"/>
      <c r="AH28" s="1038"/>
      <c r="AI28" s="1038"/>
      <c r="AJ28" s="1041"/>
      <c r="AK28" s="1029">
        <v>513</v>
      </c>
      <c r="AL28" s="1030"/>
      <c r="AM28" s="1030"/>
      <c r="AN28" s="1030"/>
      <c r="AO28" s="1030"/>
      <c r="AP28" s="1030" t="s">
        <v>552</v>
      </c>
      <c r="AQ28" s="1030"/>
      <c r="AR28" s="1030"/>
      <c r="AS28" s="1030"/>
      <c r="AT28" s="1030"/>
      <c r="AU28" s="1030" t="s">
        <v>552</v>
      </c>
      <c r="AV28" s="1030"/>
      <c r="AW28" s="1030"/>
      <c r="AX28" s="1030"/>
      <c r="AY28" s="1030"/>
      <c r="AZ28" s="1031" t="s">
        <v>552</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106</v>
      </c>
      <c r="R29" s="1026"/>
      <c r="S29" s="1026"/>
      <c r="T29" s="1026"/>
      <c r="U29" s="1026"/>
      <c r="V29" s="1026">
        <v>106</v>
      </c>
      <c r="W29" s="1026"/>
      <c r="X29" s="1026"/>
      <c r="Y29" s="1026"/>
      <c r="Z29" s="1026"/>
      <c r="AA29" s="1026">
        <v>0</v>
      </c>
      <c r="AB29" s="1026"/>
      <c r="AC29" s="1026"/>
      <c r="AD29" s="1026"/>
      <c r="AE29" s="1027"/>
      <c r="AF29" s="1022">
        <v>0</v>
      </c>
      <c r="AG29" s="1023"/>
      <c r="AH29" s="1023"/>
      <c r="AI29" s="1023"/>
      <c r="AJ29" s="1024"/>
      <c r="AK29" s="967">
        <v>6</v>
      </c>
      <c r="AL29" s="958"/>
      <c r="AM29" s="958"/>
      <c r="AN29" s="958"/>
      <c r="AO29" s="958"/>
      <c r="AP29" s="958" t="s">
        <v>552</v>
      </c>
      <c r="AQ29" s="958"/>
      <c r="AR29" s="958"/>
      <c r="AS29" s="958"/>
      <c r="AT29" s="958"/>
      <c r="AU29" s="958" t="s">
        <v>552</v>
      </c>
      <c r="AV29" s="958"/>
      <c r="AW29" s="958"/>
      <c r="AX29" s="958"/>
      <c r="AY29" s="958"/>
      <c r="AZ29" s="1028" t="s">
        <v>552</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90</v>
      </c>
      <c r="R30" s="1026"/>
      <c r="S30" s="1026"/>
      <c r="T30" s="1026"/>
      <c r="U30" s="1026"/>
      <c r="V30" s="1026">
        <v>89</v>
      </c>
      <c r="W30" s="1026"/>
      <c r="X30" s="1026"/>
      <c r="Y30" s="1026"/>
      <c r="Z30" s="1026"/>
      <c r="AA30" s="1026">
        <v>1</v>
      </c>
      <c r="AB30" s="1026"/>
      <c r="AC30" s="1026"/>
      <c r="AD30" s="1026"/>
      <c r="AE30" s="1027"/>
      <c r="AF30" s="1022">
        <v>1</v>
      </c>
      <c r="AG30" s="1023"/>
      <c r="AH30" s="1023"/>
      <c r="AI30" s="1023"/>
      <c r="AJ30" s="1024"/>
      <c r="AK30" s="967">
        <v>13</v>
      </c>
      <c r="AL30" s="958"/>
      <c r="AM30" s="958"/>
      <c r="AN30" s="958"/>
      <c r="AO30" s="958"/>
      <c r="AP30" s="958">
        <v>13</v>
      </c>
      <c r="AQ30" s="958"/>
      <c r="AR30" s="958"/>
      <c r="AS30" s="958"/>
      <c r="AT30" s="958"/>
      <c r="AU30" s="958">
        <v>9</v>
      </c>
      <c r="AV30" s="958"/>
      <c r="AW30" s="958"/>
      <c r="AX30" s="958"/>
      <c r="AY30" s="958"/>
      <c r="AZ30" s="1028" t="s">
        <v>552</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5325</v>
      </c>
      <c r="R31" s="1026"/>
      <c r="S31" s="1026"/>
      <c r="T31" s="1026"/>
      <c r="U31" s="1026"/>
      <c r="V31" s="1026">
        <v>5246</v>
      </c>
      <c r="W31" s="1026"/>
      <c r="X31" s="1026"/>
      <c r="Y31" s="1026"/>
      <c r="Z31" s="1026"/>
      <c r="AA31" s="1026">
        <v>79</v>
      </c>
      <c r="AB31" s="1026"/>
      <c r="AC31" s="1026"/>
      <c r="AD31" s="1026"/>
      <c r="AE31" s="1027"/>
      <c r="AF31" s="1022">
        <v>79</v>
      </c>
      <c r="AG31" s="1023"/>
      <c r="AH31" s="1023"/>
      <c r="AI31" s="1023"/>
      <c r="AJ31" s="1024"/>
      <c r="AK31" s="967">
        <v>795</v>
      </c>
      <c r="AL31" s="958"/>
      <c r="AM31" s="958"/>
      <c r="AN31" s="958"/>
      <c r="AO31" s="958"/>
      <c r="AP31" s="958" t="s">
        <v>552</v>
      </c>
      <c r="AQ31" s="958"/>
      <c r="AR31" s="958"/>
      <c r="AS31" s="958"/>
      <c r="AT31" s="958"/>
      <c r="AU31" s="958" t="s">
        <v>552</v>
      </c>
      <c r="AV31" s="958"/>
      <c r="AW31" s="958"/>
      <c r="AX31" s="958"/>
      <c r="AY31" s="958"/>
      <c r="AZ31" s="1028" t="s">
        <v>552</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392</v>
      </c>
      <c r="C32" s="1018"/>
      <c r="D32" s="1018"/>
      <c r="E32" s="1018"/>
      <c r="F32" s="1018"/>
      <c r="G32" s="1018"/>
      <c r="H32" s="1018"/>
      <c r="I32" s="1018"/>
      <c r="J32" s="1018"/>
      <c r="K32" s="1018"/>
      <c r="L32" s="1018"/>
      <c r="M32" s="1018"/>
      <c r="N32" s="1018"/>
      <c r="O32" s="1018"/>
      <c r="P32" s="1019"/>
      <c r="Q32" s="1025">
        <v>21</v>
      </c>
      <c r="R32" s="1026"/>
      <c r="S32" s="1026"/>
      <c r="T32" s="1026"/>
      <c r="U32" s="1026"/>
      <c r="V32" s="1026">
        <v>16</v>
      </c>
      <c r="W32" s="1026"/>
      <c r="X32" s="1026"/>
      <c r="Y32" s="1026"/>
      <c r="Z32" s="1026"/>
      <c r="AA32" s="1026">
        <v>5</v>
      </c>
      <c r="AB32" s="1026"/>
      <c r="AC32" s="1026"/>
      <c r="AD32" s="1026"/>
      <c r="AE32" s="1027"/>
      <c r="AF32" s="1022">
        <v>5</v>
      </c>
      <c r="AG32" s="1023"/>
      <c r="AH32" s="1023"/>
      <c r="AI32" s="1023"/>
      <c r="AJ32" s="1024"/>
      <c r="AK32" s="967">
        <v>0</v>
      </c>
      <c r="AL32" s="958"/>
      <c r="AM32" s="958"/>
      <c r="AN32" s="958"/>
      <c r="AO32" s="958"/>
      <c r="AP32" s="958" t="s">
        <v>552</v>
      </c>
      <c r="AQ32" s="958"/>
      <c r="AR32" s="958"/>
      <c r="AS32" s="958"/>
      <c r="AT32" s="958"/>
      <c r="AU32" s="958" t="s">
        <v>552</v>
      </c>
      <c r="AV32" s="958"/>
      <c r="AW32" s="958"/>
      <c r="AX32" s="958"/>
      <c r="AY32" s="958"/>
      <c r="AZ32" s="1028" t="s">
        <v>552</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393</v>
      </c>
      <c r="C33" s="1018"/>
      <c r="D33" s="1018"/>
      <c r="E33" s="1018"/>
      <c r="F33" s="1018"/>
      <c r="G33" s="1018"/>
      <c r="H33" s="1018"/>
      <c r="I33" s="1018"/>
      <c r="J33" s="1018"/>
      <c r="K33" s="1018"/>
      <c r="L33" s="1018"/>
      <c r="M33" s="1018"/>
      <c r="N33" s="1018"/>
      <c r="O33" s="1018"/>
      <c r="P33" s="1019"/>
      <c r="Q33" s="1025">
        <v>1126</v>
      </c>
      <c r="R33" s="1026"/>
      <c r="S33" s="1026"/>
      <c r="T33" s="1026"/>
      <c r="U33" s="1026"/>
      <c r="V33" s="1026">
        <v>1121</v>
      </c>
      <c r="W33" s="1026"/>
      <c r="X33" s="1026"/>
      <c r="Y33" s="1026"/>
      <c r="Z33" s="1026"/>
      <c r="AA33" s="1026">
        <v>5</v>
      </c>
      <c r="AB33" s="1026"/>
      <c r="AC33" s="1026"/>
      <c r="AD33" s="1026"/>
      <c r="AE33" s="1027"/>
      <c r="AF33" s="1022">
        <v>5</v>
      </c>
      <c r="AG33" s="1023"/>
      <c r="AH33" s="1023"/>
      <c r="AI33" s="1023"/>
      <c r="AJ33" s="1024"/>
      <c r="AK33" s="967">
        <v>246</v>
      </c>
      <c r="AL33" s="958"/>
      <c r="AM33" s="958"/>
      <c r="AN33" s="958"/>
      <c r="AO33" s="958"/>
      <c r="AP33" s="958" t="s">
        <v>552</v>
      </c>
      <c r="AQ33" s="958"/>
      <c r="AR33" s="958"/>
      <c r="AS33" s="958"/>
      <c r="AT33" s="958"/>
      <c r="AU33" s="958" t="s">
        <v>552</v>
      </c>
      <c r="AV33" s="958"/>
      <c r="AW33" s="958"/>
      <c r="AX33" s="958"/>
      <c r="AY33" s="958"/>
      <c r="AZ33" s="1028" t="s">
        <v>552</v>
      </c>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394</v>
      </c>
      <c r="C34" s="1018"/>
      <c r="D34" s="1018"/>
      <c r="E34" s="1018"/>
      <c r="F34" s="1018"/>
      <c r="G34" s="1018"/>
      <c r="H34" s="1018"/>
      <c r="I34" s="1018"/>
      <c r="J34" s="1018"/>
      <c r="K34" s="1018"/>
      <c r="L34" s="1018"/>
      <c r="M34" s="1018"/>
      <c r="N34" s="1018"/>
      <c r="O34" s="1018"/>
      <c r="P34" s="1019"/>
      <c r="Q34" s="1025">
        <v>3679</v>
      </c>
      <c r="R34" s="1026"/>
      <c r="S34" s="1026"/>
      <c r="T34" s="1026"/>
      <c r="U34" s="1026"/>
      <c r="V34" s="1026">
        <v>3972</v>
      </c>
      <c r="W34" s="1026"/>
      <c r="X34" s="1026"/>
      <c r="Y34" s="1026"/>
      <c r="Z34" s="1026"/>
      <c r="AA34" s="1026">
        <v>-293</v>
      </c>
      <c r="AB34" s="1026"/>
      <c r="AC34" s="1026"/>
      <c r="AD34" s="1026"/>
      <c r="AE34" s="1027"/>
      <c r="AF34" s="1022">
        <v>2177</v>
      </c>
      <c r="AG34" s="1023"/>
      <c r="AH34" s="1023"/>
      <c r="AI34" s="1023"/>
      <c r="AJ34" s="1024"/>
      <c r="AK34" s="967">
        <v>585</v>
      </c>
      <c r="AL34" s="958"/>
      <c r="AM34" s="958"/>
      <c r="AN34" s="958"/>
      <c r="AO34" s="958"/>
      <c r="AP34" s="958">
        <v>2397</v>
      </c>
      <c r="AQ34" s="958"/>
      <c r="AR34" s="958"/>
      <c r="AS34" s="958"/>
      <c r="AT34" s="958"/>
      <c r="AU34" s="958">
        <v>1386</v>
      </c>
      <c r="AV34" s="958"/>
      <c r="AW34" s="958"/>
      <c r="AX34" s="958"/>
      <c r="AY34" s="958"/>
      <c r="AZ34" s="1028" t="s">
        <v>552</v>
      </c>
      <c r="BA34" s="1028"/>
      <c r="BB34" s="1028"/>
      <c r="BC34" s="1028"/>
      <c r="BD34" s="1028"/>
      <c r="BE34" s="959" t="s">
        <v>395</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396</v>
      </c>
      <c r="C35" s="1018"/>
      <c r="D35" s="1018"/>
      <c r="E35" s="1018"/>
      <c r="F35" s="1018"/>
      <c r="G35" s="1018"/>
      <c r="H35" s="1018"/>
      <c r="I35" s="1018"/>
      <c r="J35" s="1018"/>
      <c r="K35" s="1018"/>
      <c r="L35" s="1018"/>
      <c r="M35" s="1018"/>
      <c r="N35" s="1018"/>
      <c r="O35" s="1018"/>
      <c r="P35" s="1019"/>
      <c r="Q35" s="1025">
        <v>2166</v>
      </c>
      <c r="R35" s="1026"/>
      <c r="S35" s="1026"/>
      <c r="T35" s="1026"/>
      <c r="U35" s="1026"/>
      <c r="V35" s="1026">
        <v>2113</v>
      </c>
      <c r="W35" s="1026"/>
      <c r="X35" s="1026"/>
      <c r="Y35" s="1026"/>
      <c r="Z35" s="1026"/>
      <c r="AA35" s="1026">
        <v>53</v>
      </c>
      <c r="AB35" s="1026"/>
      <c r="AC35" s="1026"/>
      <c r="AD35" s="1026"/>
      <c r="AE35" s="1027"/>
      <c r="AF35" s="1022">
        <v>387</v>
      </c>
      <c r="AG35" s="1023"/>
      <c r="AH35" s="1023"/>
      <c r="AI35" s="1023"/>
      <c r="AJ35" s="1024"/>
      <c r="AK35" s="967">
        <v>904</v>
      </c>
      <c r="AL35" s="958"/>
      <c r="AM35" s="958"/>
      <c r="AN35" s="958"/>
      <c r="AO35" s="958"/>
      <c r="AP35" s="958">
        <v>5325</v>
      </c>
      <c r="AQ35" s="958"/>
      <c r="AR35" s="958"/>
      <c r="AS35" s="958"/>
      <c r="AT35" s="958"/>
      <c r="AU35" s="958">
        <v>4409</v>
      </c>
      <c r="AV35" s="958"/>
      <c r="AW35" s="958"/>
      <c r="AX35" s="958"/>
      <c r="AY35" s="958"/>
      <c r="AZ35" s="1028" t="s">
        <v>552</v>
      </c>
      <c r="BA35" s="1028"/>
      <c r="BB35" s="1028"/>
      <c r="BC35" s="1028"/>
      <c r="BD35" s="1028"/>
      <c r="BE35" s="959" t="s">
        <v>395</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t="s">
        <v>397</v>
      </c>
      <c r="C36" s="1018"/>
      <c r="D36" s="1018"/>
      <c r="E36" s="1018"/>
      <c r="F36" s="1018"/>
      <c r="G36" s="1018"/>
      <c r="H36" s="1018"/>
      <c r="I36" s="1018"/>
      <c r="J36" s="1018"/>
      <c r="K36" s="1018"/>
      <c r="L36" s="1018"/>
      <c r="M36" s="1018"/>
      <c r="N36" s="1018"/>
      <c r="O36" s="1018"/>
      <c r="P36" s="1019"/>
      <c r="Q36" s="1025">
        <v>2693</v>
      </c>
      <c r="R36" s="1026"/>
      <c r="S36" s="1026"/>
      <c r="T36" s="1026"/>
      <c r="U36" s="1026"/>
      <c r="V36" s="1026">
        <v>2551</v>
      </c>
      <c r="W36" s="1026"/>
      <c r="X36" s="1026"/>
      <c r="Y36" s="1026"/>
      <c r="Z36" s="1026"/>
      <c r="AA36" s="1026">
        <v>142</v>
      </c>
      <c r="AB36" s="1026"/>
      <c r="AC36" s="1026"/>
      <c r="AD36" s="1026"/>
      <c r="AE36" s="1027"/>
      <c r="AF36" s="1022">
        <v>523</v>
      </c>
      <c r="AG36" s="1023"/>
      <c r="AH36" s="1023"/>
      <c r="AI36" s="1023"/>
      <c r="AJ36" s="1024"/>
      <c r="AK36" s="967">
        <v>2001</v>
      </c>
      <c r="AL36" s="958"/>
      <c r="AM36" s="958"/>
      <c r="AN36" s="958"/>
      <c r="AO36" s="958"/>
      <c r="AP36" s="958">
        <v>16608</v>
      </c>
      <c r="AQ36" s="958"/>
      <c r="AR36" s="958"/>
      <c r="AS36" s="958"/>
      <c r="AT36" s="958"/>
      <c r="AU36" s="958">
        <v>14581</v>
      </c>
      <c r="AV36" s="958"/>
      <c r="AW36" s="958"/>
      <c r="AX36" s="958"/>
      <c r="AY36" s="958"/>
      <c r="AZ36" s="1028" t="s">
        <v>552</v>
      </c>
      <c r="BA36" s="1028"/>
      <c r="BB36" s="1028"/>
      <c r="BC36" s="1028"/>
      <c r="BD36" s="1028"/>
      <c r="BE36" s="959" t="s">
        <v>395</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t="s">
        <v>398</v>
      </c>
      <c r="C37" s="1018"/>
      <c r="D37" s="1018"/>
      <c r="E37" s="1018"/>
      <c r="F37" s="1018"/>
      <c r="G37" s="1018"/>
      <c r="H37" s="1018"/>
      <c r="I37" s="1018"/>
      <c r="J37" s="1018"/>
      <c r="K37" s="1018"/>
      <c r="L37" s="1018"/>
      <c r="M37" s="1018"/>
      <c r="N37" s="1018"/>
      <c r="O37" s="1018"/>
      <c r="P37" s="1019"/>
      <c r="Q37" s="1025">
        <v>137</v>
      </c>
      <c r="R37" s="1026"/>
      <c r="S37" s="1026"/>
      <c r="T37" s="1026"/>
      <c r="U37" s="1026"/>
      <c r="V37" s="1026">
        <v>125</v>
      </c>
      <c r="W37" s="1026"/>
      <c r="X37" s="1026"/>
      <c r="Y37" s="1026"/>
      <c r="Z37" s="1026"/>
      <c r="AA37" s="1026">
        <v>12</v>
      </c>
      <c r="AB37" s="1026"/>
      <c r="AC37" s="1026"/>
      <c r="AD37" s="1026"/>
      <c r="AE37" s="1027"/>
      <c r="AF37" s="1022">
        <v>12</v>
      </c>
      <c r="AG37" s="1023"/>
      <c r="AH37" s="1023"/>
      <c r="AI37" s="1023"/>
      <c r="AJ37" s="1024"/>
      <c r="AK37" s="967">
        <v>0</v>
      </c>
      <c r="AL37" s="958"/>
      <c r="AM37" s="958"/>
      <c r="AN37" s="958"/>
      <c r="AO37" s="958"/>
      <c r="AP37" s="958" t="s">
        <v>552</v>
      </c>
      <c r="AQ37" s="958"/>
      <c r="AR37" s="958"/>
      <c r="AS37" s="958"/>
      <c r="AT37" s="958"/>
      <c r="AU37" s="958" t="s">
        <v>552</v>
      </c>
      <c r="AV37" s="958"/>
      <c r="AW37" s="958"/>
      <c r="AX37" s="958"/>
      <c r="AY37" s="958"/>
      <c r="AZ37" s="1028" t="s">
        <v>552</v>
      </c>
      <c r="BA37" s="1028"/>
      <c r="BB37" s="1028"/>
      <c r="BC37" s="1028"/>
      <c r="BD37" s="1028"/>
      <c r="BE37" s="959" t="s">
        <v>399</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3193</v>
      </c>
      <c r="AG63" s="946"/>
      <c r="AH63" s="946"/>
      <c r="AI63" s="946"/>
      <c r="AJ63" s="1009"/>
      <c r="AK63" s="1010"/>
      <c r="AL63" s="950"/>
      <c r="AM63" s="950"/>
      <c r="AN63" s="950"/>
      <c r="AO63" s="950"/>
      <c r="AP63" s="946">
        <v>24343</v>
      </c>
      <c r="AQ63" s="946"/>
      <c r="AR63" s="946"/>
      <c r="AS63" s="946"/>
      <c r="AT63" s="946"/>
      <c r="AU63" s="946">
        <v>20385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403</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404</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553</v>
      </c>
      <c r="C68" s="973"/>
      <c r="D68" s="973"/>
      <c r="E68" s="973"/>
      <c r="F68" s="973"/>
      <c r="G68" s="973"/>
      <c r="H68" s="973"/>
      <c r="I68" s="973"/>
      <c r="J68" s="973"/>
      <c r="K68" s="973"/>
      <c r="L68" s="973"/>
      <c r="M68" s="973"/>
      <c r="N68" s="973"/>
      <c r="O68" s="973"/>
      <c r="P68" s="974"/>
      <c r="Q68" s="975">
        <v>4828</v>
      </c>
      <c r="R68" s="969"/>
      <c r="S68" s="969"/>
      <c r="T68" s="969"/>
      <c r="U68" s="969"/>
      <c r="V68" s="969">
        <v>4773</v>
      </c>
      <c r="W68" s="969"/>
      <c r="X68" s="969"/>
      <c r="Y68" s="969"/>
      <c r="Z68" s="969"/>
      <c r="AA68" s="969">
        <v>55</v>
      </c>
      <c r="AB68" s="969"/>
      <c r="AC68" s="969"/>
      <c r="AD68" s="969"/>
      <c r="AE68" s="969"/>
      <c r="AF68" s="969">
        <v>55</v>
      </c>
      <c r="AG68" s="969"/>
      <c r="AH68" s="969"/>
      <c r="AI68" s="969"/>
      <c r="AJ68" s="969"/>
      <c r="AK68" s="969">
        <v>68</v>
      </c>
      <c r="AL68" s="969"/>
      <c r="AM68" s="969"/>
      <c r="AN68" s="969"/>
      <c r="AO68" s="969"/>
      <c r="AP68" s="969" t="s">
        <v>552</v>
      </c>
      <c r="AQ68" s="969"/>
      <c r="AR68" s="969"/>
      <c r="AS68" s="969"/>
      <c r="AT68" s="969"/>
      <c r="AU68" s="969" t="s">
        <v>552</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554</v>
      </c>
      <c r="C69" s="962"/>
      <c r="D69" s="962"/>
      <c r="E69" s="962"/>
      <c r="F69" s="962"/>
      <c r="G69" s="962"/>
      <c r="H69" s="962"/>
      <c r="I69" s="962"/>
      <c r="J69" s="962"/>
      <c r="K69" s="962"/>
      <c r="L69" s="962"/>
      <c r="M69" s="962"/>
      <c r="N69" s="962"/>
      <c r="O69" s="962"/>
      <c r="P69" s="963"/>
      <c r="Q69" s="964">
        <v>902</v>
      </c>
      <c r="R69" s="958"/>
      <c r="S69" s="958"/>
      <c r="T69" s="958"/>
      <c r="U69" s="958"/>
      <c r="V69" s="958">
        <v>898</v>
      </c>
      <c r="W69" s="958"/>
      <c r="X69" s="958"/>
      <c r="Y69" s="958"/>
      <c r="Z69" s="958"/>
      <c r="AA69" s="958">
        <v>4</v>
      </c>
      <c r="AB69" s="958"/>
      <c r="AC69" s="958"/>
      <c r="AD69" s="958"/>
      <c r="AE69" s="958"/>
      <c r="AF69" s="958">
        <v>4</v>
      </c>
      <c r="AG69" s="958"/>
      <c r="AH69" s="958"/>
      <c r="AI69" s="958"/>
      <c r="AJ69" s="958"/>
      <c r="AK69" s="958">
        <v>9</v>
      </c>
      <c r="AL69" s="958"/>
      <c r="AM69" s="958"/>
      <c r="AN69" s="958"/>
      <c r="AO69" s="958"/>
      <c r="AP69" s="958" t="s">
        <v>552</v>
      </c>
      <c r="AQ69" s="958"/>
      <c r="AR69" s="958"/>
      <c r="AS69" s="958"/>
      <c r="AT69" s="958"/>
      <c r="AU69" s="958" t="s">
        <v>552</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555</v>
      </c>
      <c r="C70" s="962"/>
      <c r="D70" s="962"/>
      <c r="E70" s="962"/>
      <c r="F70" s="962"/>
      <c r="G70" s="962"/>
      <c r="H70" s="962"/>
      <c r="I70" s="962"/>
      <c r="J70" s="962"/>
      <c r="K70" s="962"/>
      <c r="L70" s="962"/>
      <c r="M70" s="962"/>
      <c r="N70" s="962"/>
      <c r="O70" s="962"/>
      <c r="P70" s="963"/>
      <c r="Q70" s="964">
        <v>521</v>
      </c>
      <c r="R70" s="958"/>
      <c r="S70" s="958"/>
      <c r="T70" s="958"/>
      <c r="U70" s="958"/>
      <c r="V70" s="958">
        <v>492</v>
      </c>
      <c r="W70" s="958"/>
      <c r="X70" s="958"/>
      <c r="Y70" s="958"/>
      <c r="Z70" s="958"/>
      <c r="AA70" s="958">
        <v>29</v>
      </c>
      <c r="AB70" s="958"/>
      <c r="AC70" s="958"/>
      <c r="AD70" s="958"/>
      <c r="AE70" s="958"/>
      <c r="AF70" s="958">
        <v>29</v>
      </c>
      <c r="AG70" s="958"/>
      <c r="AH70" s="958"/>
      <c r="AI70" s="958"/>
      <c r="AJ70" s="958"/>
      <c r="AK70" s="958" t="s">
        <v>552</v>
      </c>
      <c r="AL70" s="958"/>
      <c r="AM70" s="958"/>
      <c r="AN70" s="958"/>
      <c r="AO70" s="958"/>
      <c r="AP70" s="958">
        <v>2877</v>
      </c>
      <c r="AQ70" s="958"/>
      <c r="AR70" s="958"/>
      <c r="AS70" s="958"/>
      <c r="AT70" s="958"/>
      <c r="AU70" s="958" t="s">
        <v>552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556</v>
      </c>
      <c r="C71" s="962"/>
      <c r="D71" s="962"/>
      <c r="E71" s="962"/>
      <c r="F71" s="962"/>
      <c r="G71" s="962"/>
      <c r="H71" s="962"/>
      <c r="I71" s="962"/>
      <c r="J71" s="962"/>
      <c r="K71" s="962"/>
      <c r="L71" s="962"/>
      <c r="M71" s="962"/>
      <c r="N71" s="962"/>
      <c r="O71" s="962"/>
      <c r="P71" s="963"/>
      <c r="Q71" s="964">
        <v>14</v>
      </c>
      <c r="R71" s="958"/>
      <c r="S71" s="958"/>
      <c r="T71" s="958"/>
      <c r="U71" s="958"/>
      <c r="V71" s="958">
        <v>14</v>
      </c>
      <c r="W71" s="958"/>
      <c r="X71" s="958"/>
      <c r="Y71" s="958"/>
      <c r="Z71" s="958"/>
      <c r="AA71" s="958">
        <v>0</v>
      </c>
      <c r="AB71" s="958"/>
      <c r="AC71" s="958"/>
      <c r="AD71" s="958"/>
      <c r="AE71" s="958"/>
      <c r="AF71" s="958">
        <v>0</v>
      </c>
      <c r="AG71" s="958"/>
      <c r="AH71" s="958"/>
      <c r="AI71" s="958"/>
      <c r="AJ71" s="958"/>
      <c r="AK71" s="958" t="s">
        <v>552</v>
      </c>
      <c r="AL71" s="958"/>
      <c r="AM71" s="958"/>
      <c r="AN71" s="958"/>
      <c r="AO71" s="958"/>
      <c r="AP71" s="958" t="s">
        <v>552</v>
      </c>
      <c r="AQ71" s="958"/>
      <c r="AR71" s="958"/>
      <c r="AS71" s="958"/>
      <c r="AT71" s="958"/>
      <c r="AU71" s="958" t="s">
        <v>552</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557</v>
      </c>
      <c r="C72" s="962"/>
      <c r="D72" s="962"/>
      <c r="E72" s="962"/>
      <c r="F72" s="962"/>
      <c r="G72" s="962"/>
      <c r="H72" s="962"/>
      <c r="I72" s="962"/>
      <c r="J72" s="962"/>
      <c r="K72" s="962"/>
      <c r="L72" s="962"/>
      <c r="M72" s="962"/>
      <c r="N72" s="962"/>
      <c r="O72" s="962"/>
      <c r="P72" s="963"/>
      <c r="Q72" s="964">
        <v>54</v>
      </c>
      <c r="R72" s="958"/>
      <c r="S72" s="958"/>
      <c r="T72" s="958"/>
      <c r="U72" s="958"/>
      <c r="V72" s="958">
        <v>54</v>
      </c>
      <c r="W72" s="958"/>
      <c r="X72" s="958"/>
      <c r="Y72" s="958"/>
      <c r="Z72" s="958"/>
      <c r="AA72" s="958">
        <v>0</v>
      </c>
      <c r="AB72" s="958"/>
      <c r="AC72" s="958"/>
      <c r="AD72" s="958"/>
      <c r="AE72" s="958"/>
      <c r="AF72" s="958">
        <v>0</v>
      </c>
      <c r="AG72" s="958"/>
      <c r="AH72" s="958"/>
      <c r="AI72" s="958"/>
      <c r="AJ72" s="958"/>
      <c r="AK72" s="958" t="s">
        <v>552</v>
      </c>
      <c r="AL72" s="958"/>
      <c r="AM72" s="958"/>
      <c r="AN72" s="958"/>
      <c r="AO72" s="958"/>
      <c r="AP72" s="958" t="s">
        <v>552</v>
      </c>
      <c r="AQ72" s="958"/>
      <c r="AR72" s="958"/>
      <c r="AS72" s="958"/>
      <c r="AT72" s="958"/>
      <c r="AU72" s="958" t="s">
        <v>552</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558</v>
      </c>
      <c r="C73" s="962"/>
      <c r="D73" s="962"/>
      <c r="E73" s="962"/>
      <c r="F73" s="962"/>
      <c r="G73" s="962"/>
      <c r="H73" s="962"/>
      <c r="I73" s="962"/>
      <c r="J73" s="962"/>
      <c r="K73" s="962"/>
      <c r="L73" s="962"/>
      <c r="M73" s="962"/>
      <c r="N73" s="962"/>
      <c r="O73" s="962"/>
      <c r="P73" s="963"/>
      <c r="Q73" s="964">
        <v>726</v>
      </c>
      <c r="R73" s="958"/>
      <c r="S73" s="958"/>
      <c r="T73" s="958"/>
      <c r="U73" s="958"/>
      <c r="V73" s="958">
        <v>692</v>
      </c>
      <c r="W73" s="958"/>
      <c r="X73" s="958"/>
      <c r="Y73" s="958"/>
      <c r="Z73" s="958"/>
      <c r="AA73" s="958">
        <v>34</v>
      </c>
      <c r="AB73" s="958"/>
      <c r="AC73" s="958"/>
      <c r="AD73" s="958"/>
      <c r="AE73" s="958"/>
      <c r="AF73" s="958">
        <v>34</v>
      </c>
      <c r="AG73" s="958"/>
      <c r="AH73" s="958"/>
      <c r="AI73" s="958"/>
      <c r="AJ73" s="958"/>
      <c r="AK73" s="958" t="s">
        <v>552</v>
      </c>
      <c r="AL73" s="958"/>
      <c r="AM73" s="958"/>
      <c r="AN73" s="958"/>
      <c r="AO73" s="958"/>
      <c r="AP73" s="958" t="s">
        <v>552</v>
      </c>
      <c r="AQ73" s="958"/>
      <c r="AR73" s="958"/>
      <c r="AS73" s="958"/>
      <c r="AT73" s="958"/>
      <c r="AU73" s="958" t="s">
        <v>552</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559</v>
      </c>
      <c r="C74" s="962"/>
      <c r="D74" s="962"/>
      <c r="E74" s="962"/>
      <c r="F74" s="962"/>
      <c r="G74" s="962"/>
      <c r="H74" s="962"/>
      <c r="I74" s="962"/>
      <c r="J74" s="962"/>
      <c r="K74" s="962"/>
      <c r="L74" s="962"/>
      <c r="M74" s="962"/>
      <c r="N74" s="962"/>
      <c r="O74" s="962"/>
      <c r="P74" s="963"/>
      <c r="Q74" s="964">
        <v>120217</v>
      </c>
      <c r="R74" s="958"/>
      <c r="S74" s="958"/>
      <c r="T74" s="958"/>
      <c r="U74" s="958"/>
      <c r="V74" s="958">
        <v>117534</v>
      </c>
      <c r="W74" s="958"/>
      <c r="X74" s="958"/>
      <c r="Y74" s="958"/>
      <c r="Z74" s="958"/>
      <c r="AA74" s="958">
        <v>2683</v>
      </c>
      <c r="AB74" s="958"/>
      <c r="AC74" s="958"/>
      <c r="AD74" s="958"/>
      <c r="AE74" s="958"/>
      <c r="AF74" s="958">
        <v>2683</v>
      </c>
      <c r="AG74" s="958"/>
      <c r="AH74" s="958"/>
      <c r="AI74" s="958"/>
      <c r="AJ74" s="958"/>
      <c r="AK74" s="958">
        <v>452</v>
      </c>
      <c r="AL74" s="958"/>
      <c r="AM74" s="958"/>
      <c r="AN74" s="958"/>
      <c r="AO74" s="958"/>
      <c r="AP74" s="958" t="s">
        <v>552</v>
      </c>
      <c r="AQ74" s="958"/>
      <c r="AR74" s="958"/>
      <c r="AS74" s="958"/>
      <c r="AT74" s="958"/>
      <c r="AU74" s="958" t="s">
        <v>552</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560</v>
      </c>
      <c r="C75" s="962"/>
      <c r="D75" s="962"/>
      <c r="E75" s="962"/>
      <c r="F75" s="962"/>
      <c r="G75" s="962"/>
      <c r="H75" s="962"/>
      <c r="I75" s="962"/>
      <c r="J75" s="962"/>
      <c r="K75" s="962"/>
      <c r="L75" s="962"/>
      <c r="M75" s="962"/>
      <c r="N75" s="962"/>
      <c r="O75" s="962"/>
      <c r="P75" s="963"/>
      <c r="Q75" s="965">
        <v>82</v>
      </c>
      <c r="R75" s="966"/>
      <c r="S75" s="966"/>
      <c r="T75" s="966"/>
      <c r="U75" s="967"/>
      <c r="V75" s="968">
        <v>80</v>
      </c>
      <c r="W75" s="966"/>
      <c r="X75" s="966"/>
      <c r="Y75" s="966"/>
      <c r="Z75" s="967"/>
      <c r="AA75" s="968">
        <v>2</v>
      </c>
      <c r="AB75" s="966"/>
      <c r="AC75" s="966"/>
      <c r="AD75" s="966"/>
      <c r="AE75" s="967"/>
      <c r="AF75" s="968">
        <v>2</v>
      </c>
      <c r="AG75" s="966"/>
      <c r="AH75" s="966"/>
      <c r="AI75" s="966"/>
      <c r="AJ75" s="967"/>
      <c r="AK75" s="968">
        <v>9</v>
      </c>
      <c r="AL75" s="966"/>
      <c r="AM75" s="966"/>
      <c r="AN75" s="966"/>
      <c r="AO75" s="967"/>
      <c r="AP75" s="968" t="s">
        <v>552</v>
      </c>
      <c r="AQ75" s="966"/>
      <c r="AR75" s="966"/>
      <c r="AS75" s="966"/>
      <c r="AT75" s="967"/>
      <c r="AU75" s="968" t="s">
        <v>552</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561</v>
      </c>
      <c r="C76" s="962"/>
      <c r="D76" s="962"/>
      <c r="E76" s="962"/>
      <c r="F76" s="962"/>
      <c r="G76" s="962"/>
      <c r="H76" s="962"/>
      <c r="I76" s="962"/>
      <c r="J76" s="962"/>
      <c r="K76" s="962"/>
      <c r="L76" s="962"/>
      <c r="M76" s="962"/>
      <c r="N76" s="962"/>
      <c r="O76" s="962"/>
      <c r="P76" s="963"/>
      <c r="Q76" s="965">
        <v>2267</v>
      </c>
      <c r="R76" s="966"/>
      <c r="S76" s="966"/>
      <c r="T76" s="966"/>
      <c r="U76" s="967"/>
      <c r="V76" s="968">
        <v>2238</v>
      </c>
      <c r="W76" s="966"/>
      <c r="X76" s="966"/>
      <c r="Y76" s="966"/>
      <c r="Z76" s="967"/>
      <c r="AA76" s="968">
        <v>29</v>
      </c>
      <c r="AB76" s="966"/>
      <c r="AC76" s="966"/>
      <c r="AD76" s="966"/>
      <c r="AE76" s="967"/>
      <c r="AF76" s="968">
        <v>29</v>
      </c>
      <c r="AG76" s="966"/>
      <c r="AH76" s="966"/>
      <c r="AI76" s="966"/>
      <c r="AJ76" s="967"/>
      <c r="AK76" s="968">
        <v>43</v>
      </c>
      <c r="AL76" s="966"/>
      <c r="AM76" s="966"/>
      <c r="AN76" s="966"/>
      <c r="AO76" s="967"/>
      <c r="AP76" s="968">
        <v>2110</v>
      </c>
      <c r="AQ76" s="966"/>
      <c r="AR76" s="966"/>
      <c r="AS76" s="966"/>
      <c r="AT76" s="967"/>
      <c r="AU76" s="968" t="s">
        <v>552</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562</v>
      </c>
      <c r="C77" s="962"/>
      <c r="D77" s="962"/>
      <c r="E77" s="962"/>
      <c r="F77" s="962"/>
      <c r="G77" s="962"/>
      <c r="H77" s="962"/>
      <c r="I77" s="962"/>
      <c r="J77" s="962"/>
      <c r="K77" s="962"/>
      <c r="L77" s="962"/>
      <c r="M77" s="962"/>
      <c r="N77" s="962"/>
      <c r="O77" s="962"/>
      <c r="P77" s="963"/>
      <c r="Q77" s="965">
        <v>2022</v>
      </c>
      <c r="R77" s="966"/>
      <c r="S77" s="966"/>
      <c r="T77" s="966"/>
      <c r="U77" s="967"/>
      <c r="V77" s="968">
        <v>1880</v>
      </c>
      <c r="W77" s="966"/>
      <c r="X77" s="966"/>
      <c r="Y77" s="966"/>
      <c r="Z77" s="967"/>
      <c r="AA77" s="968">
        <v>142</v>
      </c>
      <c r="AB77" s="966"/>
      <c r="AC77" s="966"/>
      <c r="AD77" s="966"/>
      <c r="AE77" s="967"/>
      <c r="AF77" s="968">
        <v>142</v>
      </c>
      <c r="AG77" s="966"/>
      <c r="AH77" s="966"/>
      <c r="AI77" s="966"/>
      <c r="AJ77" s="967"/>
      <c r="AK77" s="968">
        <v>2</v>
      </c>
      <c r="AL77" s="966"/>
      <c r="AM77" s="966"/>
      <c r="AN77" s="966"/>
      <c r="AO77" s="967"/>
      <c r="AP77" s="968">
        <v>5</v>
      </c>
      <c r="AQ77" s="966"/>
      <c r="AR77" s="966"/>
      <c r="AS77" s="966"/>
      <c r="AT77" s="967"/>
      <c r="AU77" s="968" t="s">
        <v>552</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563</v>
      </c>
      <c r="C78" s="962"/>
      <c r="D78" s="962"/>
      <c r="E78" s="962"/>
      <c r="F78" s="962"/>
      <c r="G78" s="962"/>
      <c r="H78" s="962"/>
      <c r="I78" s="962"/>
      <c r="J78" s="962"/>
      <c r="K78" s="962"/>
      <c r="L78" s="962"/>
      <c r="M78" s="962"/>
      <c r="N78" s="962"/>
      <c r="O78" s="962"/>
      <c r="P78" s="963"/>
      <c r="Q78" s="964">
        <v>310</v>
      </c>
      <c r="R78" s="958"/>
      <c r="S78" s="958"/>
      <c r="T78" s="958"/>
      <c r="U78" s="958"/>
      <c r="V78" s="958">
        <v>186</v>
      </c>
      <c r="W78" s="958"/>
      <c r="X78" s="958"/>
      <c r="Y78" s="958"/>
      <c r="Z78" s="958"/>
      <c r="AA78" s="958">
        <v>124</v>
      </c>
      <c r="AB78" s="958"/>
      <c r="AC78" s="958"/>
      <c r="AD78" s="958"/>
      <c r="AE78" s="958"/>
      <c r="AF78" s="958">
        <v>124</v>
      </c>
      <c r="AG78" s="958"/>
      <c r="AH78" s="958"/>
      <c r="AI78" s="958"/>
      <c r="AJ78" s="958"/>
      <c r="AK78" s="958">
        <v>11</v>
      </c>
      <c r="AL78" s="958"/>
      <c r="AM78" s="958"/>
      <c r="AN78" s="958"/>
      <c r="AO78" s="958"/>
      <c r="AP78" s="958" t="s">
        <v>552</v>
      </c>
      <c r="AQ78" s="958"/>
      <c r="AR78" s="958"/>
      <c r="AS78" s="958"/>
      <c r="AT78" s="958"/>
      <c r="AU78" s="958" t="s">
        <v>552</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t="s">
        <v>564</v>
      </c>
      <c r="C79" s="962"/>
      <c r="D79" s="962"/>
      <c r="E79" s="962"/>
      <c r="F79" s="962"/>
      <c r="G79" s="962"/>
      <c r="H79" s="962"/>
      <c r="I79" s="962"/>
      <c r="J79" s="962"/>
      <c r="K79" s="962"/>
      <c r="L79" s="962"/>
      <c r="M79" s="962"/>
      <c r="N79" s="962"/>
      <c r="O79" s="962"/>
      <c r="P79" s="963"/>
      <c r="Q79" s="964">
        <v>1290</v>
      </c>
      <c r="R79" s="958"/>
      <c r="S79" s="958"/>
      <c r="T79" s="958"/>
      <c r="U79" s="958"/>
      <c r="V79" s="958">
        <v>1239</v>
      </c>
      <c r="W79" s="958"/>
      <c r="X79" s="958"/>
      <c r="Y79" s="958"/>
      <c r="Z79" s="958"/>
      <c r="AA79" s="958">
        <v>51</v>
      </c>
      <c r="AB79" s="958"/>
      <c r="AC79" s="958"/>
      <c r="AD79" s="958"/>
      <c r="AE79" s="958"/>
      <c r="AF79" s="958">
        <v>1843</v>
      </c>
      <c r="AG79" s="958"/>
      <c r="AH79" s="958"/>
      <c r="AI79" s="958"/>
      <c r="AJ79" s="958"/>
      <c r="AK79" s="958">
        <v>8</v>
      </c>
      <c r="AL79" s="958"/>
      <c r="AM79" s="958"/>
      <c r="AN79" s="958"/>
      <c r="AO79" s="958"/>
      <c r="AP79" s="958">
        <v>166</v>
      </c>
      <c r="AQ79" s="958"/>
      <c r="AR79" s="958"/>
      <c r="AS79" s="958"/>
      <c r="AT79" s="958"/>
      <c r="AU79" s="958">
        <v>31</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t="s">
        <v>565</v>
      </c>
      <c r="C80" s="962"/>
      <c r="D80" s="962"/>
      <c r="E80" s="962"/>
      <c r="F80" s="962"/>
      <c r="G80" s="962"/>
      <c r="H80" s="962"/>
      <c r="I80" s="962"/>
      <c r="J80" s="962"/>
      <c r="K80" s="962"/>
      <c r="L80" s="962"/>
      <c r="M80" s="962"/>
      <c r="N80" s="962"/>
      <c r="O80" s="962"/>
      <c r="P80" s="963"/>
      <c r="Q80" s="964">
        <v>317</v>
      </c>
      <c r="R80" s="958"/>
      <c r="S80" s="958"/>
      <c r="T80" s="958"/>
      <c r="U80" s="958"/>
      <c r="V80" s="958">
        <v>268</v>
      </c>
      <c r="W80" s="958"/>
      <c r="X80" s="958"/>
      <c r="Y80" s="958"/>
      <c r="Z80" s="958"/>
      <c r="AA80" s="958">
        <v>49</v>
      </c>
      <c r="AB80" s="958"/>
      <c r="AC80" s="958"/>
      <c r="AD80" s="958"/>
      <c r="AE80" s="958"/>
      <c r="AF80" s="958">
        <v>48</v>
      </c>
      <c r="AG80" s="958"/>
      <c r="AH80" s="958"/>
      <c r="AI80" s="958"/>
      <c r="AJ80" s="958"/>
      <c r="AK80" s="958">
        <v>1</v>
      </c>
      <c r="AL80" s="958"/>
      <c r="AM80" s="958"/>
      <c r="AN80" s="958"/>
      <c r="AO80" s="958"/>
      <c r="AP80" s="958">
        <v>379</v>
      </c>
      <c r="AQ80" s="958"/>
      <c r="AR80" s="958"/>
      <c r="AS80" s="958"/>
      <c r="AT80" s="958"/>
      <c r="AU80" s="958">
        <v>51</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4993</v>
      </c>
      <c r="AG88" s="946"/>
      <c r="AH88" s="946"/>
      <c r="AI88" s="946"/>
      <c r="AJ88" s="946"/>
      <c r="AK88" s="950"/>
      <c r="AL88" s="950"/>
      <c r="AM88" s="950"/>
      <c r="AN88" s="950"/>
      <c r="AO88" s="950"/>
      <c r="AP88" s="946">
        <v>5537</v>
      </c>
      <c r="AQ88" s="946"/>
      <c r="AR88" s="946"/>
      <c r="AS88" s="946"/>
      <c r="AT88" s="946"/>
      <c r="AU88" s="946">
        <v>82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59</v>
      </c>
      <c r="CS102" s="940"/>
      <c r="CT102" s="940"/>
      <c r="CU102" s="940"/>
      <c r="CV102" s="941"/>
      <c r="CW102" s="939">
        <v>3</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12" customFormat="1" ht="26.25" customHeight="1" x14ac:dyDescent="0.2">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2563414</v>
      </c>
      <c r="AB110" s="876"/>
      <c r="AC110" s="876"/>
      <c r="AD110" s="876"/>
      <c r="AE110" s="877"/>
      <c r="AF110" s="878">
        <v>2424458</v>
      </c>
      <c r="AG110" s="876"/>
      <c r="AH110" s="876"/>
      <c r="AI110" s="876"/>
      <c r="AJ110" s="877"/>
      <c r="AK110" s="878">
        <v>2304447</v>
      </c>
      <c r="AL110" s="876"/>
      <c r="AM110" s="876"/>
      <c r="AN110" s="876"/>
      <c r="AO110" s="877"/>
      <c r="AP110" s="879">
        <v>14.6</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19212924</v>
      </c>
      <c r="BR110" s="829"/>
      <c r="BS110" s="829"/>
      <c r="BT110" s="829"/>
      <c r="BU110" s="829"/>
      <c r="BV110" s="829">
        <v>18890537</v>
      </c>
      <c r="BW110" s="829"/>
      <c r="BX110" s="829"/>
      <c r="BY110" s="829"/>
      <c r="BZ110" s="829"/>
      <c r="CA110" s="829">
        <v>19430732</v>
      </c>
      <c r="CB110" s="829"/>
      <c r="CC110" s="829"/>
      <c r="CD110" s="829"/>
      <c r="CE110" s="829"/>
      <c r="CF110" s="853">
        <v>123.2</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25939663</v>
      </c>
      <c r="BR112" s="804"/>
      <c r="BS112" s="804"/>
      <c r="BT112" s="804"/>
      <c r="BU112" s="804"/>
      <c r="BV112" s="804">
        <v>22773417</v>
      </c>
      <c r="BW112" s="804"/>
      <c r="BX112" s="804"/>
      <c r="BY112" s="804"/>
      <c r="BZ112" s="804"/>
      <c r="CA112" s="804">
        <v>20385297</v>
      </c>
      <c r="CB112" s="804"/>
      <c r="CC112" s="804"/>
      <c r="CD112" s="804"/>
      <c r="CE112" s="804"/>
      <c r="CF112" s="862">
        <v>129.30000000000001</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3133254</v>
      </c>
      <c r="AB113" s="906"/>
      <c r="AC113" s="906"/>
      <c r="AD113" s="906"/>
      <c r="AE113" s="907"/>
      <c r="AF113" s="908">
        <v>3010124</v>
      </c>
      <c r="AG113" s="906"/>
      <c r="AH113" s="906"/>
      <c r="AI113" s="906"/>
      <c r="AJ113" s="907"/>
      <c r="AK113" s="908">
        <v>2451284</v>
      </c>
      <c r="AL113" s="906"/>
      <c r="AM113" s="906"/>
      <c r="AN113" s="906"/>
      <c r="AO113" s="907"/>
      <c r="AP113" s="909">
        <v>15.5</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v>457814</v>
      </c>
      <c r="BR113" s="804"/>
      <c r="BS113" s="804"/>
      <c r="BT113" s="804"/>
      <c r="BU113" s="804"/>
      <c r="BV113" s="804">
        <v>491369</v>
      </c>
      <c r="BW113" s="804"/>
      <c r="BX113" s="804"/>
      <c r="BY113" s="804"/>
      <c r="BZ113" s="804"/>
      <c r="CA113" s="804">
        <v>574501</v>
      </c>
      <c r="CB113" s="804"/>
      <c r="CC113" s="804"/>
      <c r="CD113" s="804"/>
      <c r="CE113" s="804"/>
      <c r="CF113" s="862">
        <v>3.6</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33413</v>
      </c>
      <c r="AB114" s="767"/>
      <c r="AC114" s="767"/>
      <c r="AD114" s="767"/>
      <c r="AE114" s="768"/>
      <c r="AF114" s="769">
        <v>40017</v>
      </c>
      <c r="AG114" s="767"/>
      <c r="AH114" s="767"/>
      <c r="AI114" s="767"/>
      <c r="AJ114" s="768"/>
      <c r="AK114" s="769">
        <v>53209</v>
      </c>
      <c r="AL114" s="767"/>
      <c r="AM114" s="767"/>
      <c r="AN114" s="767"/>
      <c r="AO114" s="768"/>
      <c r="AP114" s="811">
        <v>0.3</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3583212</v>
      </c>
      <c r="BR114" s="804"/>
      <c r="BS114" s="804"/>
      <c r="BT114" s="804"/>
      <c r="BU114" s="804"/>
      <c r="BV114" s="804">
        <v>3930695</v>
      </c>
      <c r="BW114" s="804"/>
      <c r="BX114" s="804"/>
      <c r="BY114" s="804"/>
      <c r="BZ114" s="804"/>
      <c r="CA114" s="804">
        <v>3751126</v>
      </c>
      <c r="CB114" s="804"/>
      <c r="CC114" s="804"/>
      <c r="CD114" s="804"/>
      <c r="CE114" s="804"/>
      <c r="CF114" s="862">
        <v>23.8</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1328</v>
      </c>
      <c r="AB115" s="906"/>
      <c r="AC115" s="906"/>
      <c r="AD115" s="906"/>
      <c r="AE115" s="907"/>
      <c r="AF115" s="908">
        <v>1403</v>
      </c>
      <c r="AG115" s="906"/>
      <c r="AH115" s="906"/>
      <c r="AI115" s="906"/>
      <c r="AJ115" s="907"/>
      <c r="AK115" s="908">
        <v>1276</v>
      </c>
      <c r="AL115" s="906"/>
      <c r="AM115" s="906"/>
      <c r="AN115" s="906"/>
      <c r="AO115" s="907"/>
      <c r="AP115" s="909">
        <v>0</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5731409</v>
      </c>
      <c r="AB117" s="890"/>
      <c r="AC117" s="890"/>
      <c r="AD117" s="890"/>
      <c r="AE117" s="891"/>
      <c r="AF117" s="892">
        <v>5476002</v>
      </c>
      <c r="AG117" s="890"/>
      <c r="AH117" s="890"/>
      <c r="AI117" s="890"/>
      <c r="AJ117" s="891"/>
      <c r="AK117" s="892">
        <v>4810216</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446</v>
      </c>
      <c r="BP119" s="865"/>
      <c r="BQ119" s="866">
        <v>49193613</v>
      </c>
      <c r="BR119" s="832"/>
      <c r="BS119" s="832"/>
      <c r="BT119" s="832"/>
      <c r="BU119" s="832"/>
      <c r="BV119" s="832">
        <v>46086018</v>
      </c>
      <c r="BW119" s="832"/>
      <c r="BX119" s="832"/>
      <c r="BY119" s="832"/>
      <c r="BZ119" s="832"/>
      <c r="CA119" s="832">
        <v>44141656</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17350937</v>
      </c>
      <c r="BR120" s="829"/>
      <c r="BS120" s="829"/>
      <c r="BT120" s="829"/>
      <c r="BU120" s="829"/>
      <c r="BV120" s="829">
        <v>17972929</v>
      </c>
      <c r="BW120" s="829"/>
      <c r="BX120" s="829"/>
      <c r="BY120" s="829"/>
      <c r="BZ120" s="829"/>
      <c r="CA120" s="829">
        <v>18472001</v>
      </c>
      <c r="CB120" s="829"/>
      <c r="CC120" s="829"/>
      <c r="CD120" s="829"/>
      <c r="CE120" s="829"/>
      <c r="CF120" s="853">
        <v>117.2</v>
      </c>
      <c r="CG120" s="854"/>
      <c r="CH120" s="854"/>
      <c r="CI120" s="854"/>
      <c r="CJ120" s="854"/>
      <c r="CK120" s="855" t="s">
        <v>450</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19678309</v>
      </c>
      <c r="DH120" s="829"/>
      <c r="DI120" s="829"/>
      <c r="DJ120" s="829"/>
      <c r="DK120" s="829"/>
      <c r="DL120" s="829">
        <v>16631676</v>
      </c>
      <c r="DM120" s="829"/>
      <c r="DN120" s="829"/>
      <c r="DO120" s="829"/>
      <c r="DP120" s="829"/>
      <c r="DQ120" s="829">
        <v>14581463</v>
      </c>
      <c r="DR120" s="829"/>
      <c r="DS120" s="829"/>
      <c r="DT120" s="829"/>
      <c r="DU120" s="829"/>
      <c r="DV120" s="830">
        <v>92.5</v>
      </c>
      <c r="DW120" s="830"/>
      <c r="DX120" s="830"/>
      <c r="DY120" s="830"/>
      <c r="DZ120" s="831"/>
    </row>
    <row r="121" spans="1:130" s="212" customFormat="1" ht="26.25" customHeight="1" x14ac:dyDescent="0.2">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1068201</v>
      </c>
      <c r="BR121" s="804"/>
      <c r="BS121" s="804"/>
      <c r="BT121" s="804"/>
      <c r="BU121" s="804"/>
      <c r="BV121" s="804">
        <v>957418</v>
      </c>
      <c r="BW121" s="804"/>
      <c r="BX121" s="804"/>
      <c r="BY121" s="804"/>
      <c r="BZ121" s="804"/>
      <c r="CA121" s="804">
        <v>872290</v>
      </c>
      <c r="CB121" s="804"/>
      <c r="CC121" s="804"/>
      <c r="CD121" s="804"/>
      <c r="CE121" s="804"/>
      <c r="CF121" s="862">
        <v>5.5</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4644338</v>
      </c>
      <c r="DH121" s="804"/>
      <c r="DI121" s="804"/>
      <c r="DJ121" s="804"/>
      <c r="DK121" s="804"/>
      <c r="DL121" s="804">
        <v>4658798</v>
      </c>
      <c r="DM121" s="804"/>
      <c r="DN121" s="804"/>
      <c r="DO121" s="804"/>
      <c r="DP121" s="804"/>
      <c r="DQ121" s="804">
        <v>4409431</v>
      </c>
      <c r="DR121" s="804"/>
      <c r="DS121" s="804"/>
      <c r="DT121" s="804"/>
      <c r="DU121" s="804"/>
      <c r="DV121" s="781">
        <v>28</v>
      </c>
      <c r="DW121" s="781"/>
      <c r="DX121" s="781"/>
      <c r="DY121" s="781"/>
      <c r="DZ121" s="782"/>
    </row>
    <row r="122" spans="1:130" s="212" customFormat="1" ht="26.25" customHeight="1" x14ac:dyDescent="0.2">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36615970</v>
      </c>
      <c r="BR122" s="832"/>
      <c r="BS122" s="832"/>
      <c r="BT122" s="832"/>
      <c r="BU122" s="832"/>
      <c r="BV122" s="832">
        <v>34506932</v>
      </c>
      <c r="BW122" s="832"/>
      <c r="BX122" s="832"/>
      <c r="BY122" s="832"/>
      <c r="BZ122" s="832"/>
      <c r="CA122" s="832">
        <v>32922692</v>
      </c>
      <c r="CB122" s="832"/>
      <c r="CC122" s="832"/>
      <c r="CD122" s="832"/>
      <c r="CE122" s="832"/>
      <c r="CF122" s="833">
        <v>208.8</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1599149</v>
      </c>
      <c r="DH122" s="804"/>
      <c r="DI122" s="804"/>
      <c r="DJ122" s="804"/>
      <c r="DK122" s="804"/>
      <c r="DL122" s="804">
        <v>1469170</v>
      </c>
      <c r="DM122" s="804"/>
      <c r="DN122" s="804"/>
      <c r="DO122" s="804"/>
      <c r="DP122" s="804"/>
      <c r="DQ122" s="804">
        <v>1385600</v>
      </c>
      <c r="DR122" s="804"/>
      <c r="DS122" s="804"/>
      <c r="DT122" s="804"/>
      <c r="DU122" s="804"/>
      <c r="DV122" s="781">
        <v>8.8000000000000007</v>
      </c>
      <c r="DW122" s="781"/>
      <c r="DX122" s="781"/>
      <c r="DY122" s="781"/>
      <c r="DZ122" s="782"/>
    </row>
    <row r="123" spans="1:130" s="212" customFormat="1" ht="26.25" customHeight="1" x14ac:dyDescent="0.2">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454</v>
      </c>
      <c r="BP123" s="865"/>
      <c r="BQ123" s="819">
        <v>55035108</v>
      </c>
      <c r="BR123" s="820"/>
      <c r="BS123" s="820"/>
      <c r="BT123" s="820"/>
      <c r="BU123" s="820"/>
      <c r="BV123" s="820">
        <v>53437279</v>
      </c>
      <c r="BW123" s="820"/>
      <c r="BX123" s="820"/>
      <c r="BY123" s="820"/>
      <c r="BZ123" s="820"/>
      <c r="CA123" s="820">
        <v>52266983</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v>17867</v>
      </c>
      <c r="DH123" s="767"/>
      <c r="DI123" s="767"/>
      <c r="DJ123" s="767"/>
      <c r="DK123" s="768"/>
      <c r="DL123" s="769">
        <v>13773</v>
      </c>
      <c r="DM123" s="767"/>
      <c r="DN123" s="767"/>
      <c r="DO123" s="767"/>
      <c r="DP123" s="768"/>
      <c r="DQ123" s="769">
        <v>8803</v>
      </c>
      <c r="DR123" s="767"/>
      <c r="DS123" s="767"/>
      <c r="DT123" s="767"/>
      <c r="DU123" s="768"/>
      <c r="DV123" s="811">
        <v>0.1</v>
      </c>
      <c r="DW123" s="812"/>
      <c r="DX123" s="812"/>
      <c r="DY123" s="812"/>
      <c r="DZ123" s="813"/>
    </row>
    <row r="124" spans="1:130" s="212" customFormat="1" ht="26.25" customHeight="1" thickBot="1" x14ac:dyDescent="0.25">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1328</v>
      </c>
      <c r="AB127" s="767"/>
      <c r="AC127" s="767"/>
      <c r="AD127" s="767"/>
      <c r="AE127" s="768"/>
      <c r="AF127" s="769">
        <v>1403</v>
      </c>
      <c r="AG127" s="767"/>
      <c r="AH127" s="767"/>
      <c r="AI127" s="767"/>
      <c r="AJ127" s="768"/>
      <c r="AK127" s="769">
        <v>1276</v>
      </c>
      <c r="AL127" s="767"/>
      <c r="AM127" s="767"/>
      <c r="AN127" s="767"/>
      <c r="AO127" s="768"/>
      <c r="AP127" s="811">
        <v>0</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120006</v>
      </c>
      <c r="AB128" s="788"/>
      <c r="AC128" s="788"/>
      <c r="AD128" s="788"/>
      <c r="AE128" s="789"/>
      <c r="AF128" s="790">
        <v>125328</v>
      </c>
      <c r="AG128" s="788"/>
      <c r="AH128" s="788"/>
      <c r="AI128" s="788"/>
      <c r="AJ128" s="789"/>
      <c r="AK128" s="790">
        <v>93489</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12.51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19822955</v>
      </c>
      <c r="AB129" s="767"/>
      <c r="AC129" s="767"/>
      <c r="AD129" s="767"/>
      <c r="AE129" s="768"/>
      <c r="AF129" s="769">
        <v>19796731</v>
      </c>
      <c r="AG129" s="767"/>
      <c r="AH129" s="767"/>
      <c r="AI129" s="767"/>
      <c r="AJ129" s="768"/>
      <c r="AK129" s="769">
        <v>19704533</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17.510000000000002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4750404</v>
      </c>
      <c r="AB130" s="767"/>
      <c r="AC130" s="767"/>
      <c r="AD130" s="767"/>
      <c r="AE130" s="768"/>
      <c r="AF130" s="769">
        <v>4506356</v>
      </c>
      <c r="AG130" s="767"/>
      <c r="AH130" s="767"/>
      <c r="AI130" s="767"/>
      <c r="AJ130" s="768"/>
      <c r="AK130" s="769">
        <v>3937449</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5.3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15072551</v>
      </c>
      <c r="AB131" s="751"/>
      <c r="AC131" s="751"/>
      <c r="AD131" s="751"/>
      <c r="AE131" s="752"/>
      <c r="AF131" s="753">
        <v>15290375</v>
      </c>
      <c r="AG131" s="751"/>
      <c r="AH131" s="751"/>
      <c r="AI131" s="751"/>
      <c r="AJ131" s="752"/>
      <c r="AK131" s="753">
        <v>15767084</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5.7123641510000001</v>
      </c>
      <c r="AB132" s="732"/>
      <c r="AC132" s="732"/>
      <c r="AD132" s="732"/>
      <c r="AE132" s="733"/>
      <c r="AF132" s="734">
        <v>5.52189204</v>
      </c>
      <c r="AG132" s="732"/>
      <c r="AH132" s="732"/>
      <c r="AI132" s="732"/>
      <c r="AJ132" s="733"/>
      <c r="AK132" s="734">
        <v>4.9424357729999997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5.7</v>
      </c>
      <c r="AB133" s="711"/>
      <c r="AC133" s="711"/>
      <c r="AD133" s="711"/>
      <c r="AE133" s="712"/>
      <c r="AF133" s="710">
        <v>5.8</v>
      </c>
      <c r="AG133" s="711"/>
      <c r="AH133" s="711"/>
      <c r="AI133" s="711"/>
      <c r="AJ133" s="712"/>
      <c r="AK133" s="710">
        <v>5.3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WiGmNXtu7huhk0kDPMZrXYhbrwHrlR80mkfeUho8C1YSretrAmcT1vX4il2WodSvvkTq7ERaKC+WmeGwXAmLg==" saltValue="GFtgF2CVZ2vhV9eQuyAN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480</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SoLm2vttuJzvLXglkbOQsOOnolzcGAHSSiJnFO1K1lDMNS1khvutJ+i1BCQPT0hSJTcm/QoUh33KTeKTNynzzw==" saltValue="N1RTVq8owr/3pbJnqVe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Z5cKP6gmeebstzjHm7wREaS5J2OJ8FkgjnsxB6/oK7vVunM1moqqD3xNiktg59y2erYb5bdCP2ARKiyvetNA==" saltValue="RCwdaf5E8Ufu3moYiuVe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482</v>
      </c>
      <c r="AL6" s="248"/>
      <c r="AM6" s="248"/>
      <c r="AN6" s="248"/>
    </row>
    <row r="7" spans="1:46" ht="13.5" customHeight="1" x14ac:dyDescent="0.2">
      <c r="A7" s="247"/>
      <c r="AK7" s="250"/>
      <c r="AL7" s="251"/>
      <c r="AM7" s="251"/>
      <c r="AN7" s="252"/>
      <c r="AO7" s="1105" t="s">
        <v>483</v>
      </c>
      <c r="AP7" s="253"/>
      <c r="AQ7" s="254" t="s">
        <v>484</v>
      </c>
      <c r="AR7" s="255"/>
    </row>
    <row r="8" spans="1:46" ht="13.2" x14ac:dyDescent="0.2">
      <c r="A8" s="247"/>
      <c r="AK8" s="256"/>
      <c r="AL8" s="257"/>
      <c r="AM8" s="257"/>
      <c r="AN8" s="258"/>
      <c r="AO8" s="1106"/>
      <c r="AP8" s="259" t="s">
        <v>485</v>
      </c>
      <c r="AQ8" s="260" t="s">
        <v>486</v>
      </c>
      <c r="AR8" s="261" t="s">
        <v>487</v>
      </c>
    </row>
    <row r="9" spans="1:46" ht="13.2" x14ac:dyDescent="0.2">
      <c r="A9" s="247"/>
      <c r="AK9" s="1117" t="s">
        <v>488</v>
      </c>
      <c r="AL9" s="1118"/>
      <c r="AM9" s="1118"/>
      <c r="AN9" s="1119"/>
      <c r="AO9" s="262">
        <v>6041441</v>
      </c>
      <c r="AP9" s="262">
        <v>133130</v>
      </c>
      <c r="AQ9" s="263">
        <v>117270</v>
      </c>
      <c r="AR9" s="264">
        <v>13.5</v>
      </c>
    </row>
    <row r="10" spans="1:46" ht="13.5" customHeight="1" x14ac:dyDescent="0.2">
      <c r="A10" s="247"/>
      <c r="AK10" s="1117" t="s">
        <v>489</v>
      </c>
      <c r="AL10" s="1118"/>
      <c r="AM10" s="1118"/>
      <c r="AN10" s="1119"/>
      <c r="AO10" s="265">
        <v>726926</v>
      </c>
      <c r="AP10" s="265">
        <v>16019</v>
      </c>
      <c r="AQ10" s="266">
        <v>10490</v>
      </c>
      <c r="AR10" s="267">
        <v>52.7</v>
      </c>
    </row>
    <row r="11" spans="1:46" ht="13.5" customHeight="1" x14ac:dyDescent="0.2">
      <c r="A11" s="247"/>
      <c r="AK11" s="1117" t="s">
        <v>490</v>
      </c>
      <c r="AL11" s="1118"/>
      <c r="AM11" s="1118"/>
      <c r="AN11" s="1119"/>
      <c r="AO11" s="265" t="s">
        <v>491</v>
      </c>
      <c r="AP11" s="265" t="s">
        <v>491</v>
      </c>
      <c r="AQ11" s="266">
        <v>1802</v>
      </c>
      <c r="AR11" s="267" t="s">
        <v>491</v>
      </c>
    </row>
    <row r="12" spans="1:46" ht="13.5" customHeight="1" x14ac:dyDescent="0.2">
      <c r="A12" s="247"/>
      <c r="AK12" s="1117" t="s">
        <v>492</v>
      </c>
      <c r="AL12" s="1118"/>
      <c r="AM12" s="1118"/>
      <c r="AN12" s="1119"/>
      <c r="AO12" s="265" t="s">
        <v>491</v>
      </c>
      <c r="AP12" s="265" t="s">
        <v>491</v>
      </c>
      <c r="AQ12" s="266">
        <v>3</v>
      </c>
      <c r="AR12" s="267" t="s">
        <v>491</v>
      </c>
    </row>
    <row r="13" spans="1:46" ht="13.5" customHeight="1" x14ac:dyDescent="0.2">
      <c r="A13" s="247"/>
      <c r="AK13" s="1117" t="s">
        <v>493</v>
      </c>
      <c r="AL13" s="1118"/>
      <c r="AM13" s="1118"/>
      <c r="AN13" s="1119"/>
      <c r="AO13" s="265">
        <v>67490</v>
      </c>
      <c r="AP13" s="265">
        <v>1487</v>
      </c>
      <c r="AQ13" s="266">
        <v>4482</v>
      </c>
      <c r="AR13" s="267">
        <v>-66.8</v>
      </c>
    </row>
    <row r="14" spans="1:46" ht="13.5" customHeight="1" x14ac:dyDescent="0.2">
      <c r="A14" s="247"/>
      <c r="AK14" s="1117" t="s">
        <v>494</v>
      </c>
      <c r="AL14" s="1118"/>
      <c r="AM14" s="1118"/>
      <c r="AN14" s="1119"/>
      <c r="AO14" s="265">
        <v>43280</v>
      </c>
      <c r="AP14" s="265">
        <v>954</v>
      </c>
      <c r="AQ14" s="266">
        <v>2749</v>
      </c>
      <c r="AR14" s="267">
        <v>-65.3</v>
      </c>
    </row>
    <row r="15" spans="1:46" ht="13.5" customHeight="1" x14ac:dyDescent="0.2">
      <c r="A15" s="247"/>
      <c r="AK15" s="1120" t="s">
        <v>495</v>
      </c>
      <c r="AL15" s="1121"/>
      <c r="AM15" s="1121"/>
      <c r="AN15" s="1122"/>
      <c r="AO15" s="265">
        <v>-346174</v>
      </c>
      <c r="AP15" s="265">
        <v>-7628</v>
      </c>
      <c r="AQ15" s="266">
        <v>-7399</v>
      </c>
      <c r="AR15" s="267">
        <v>3.1</v>
      </c>
    </row>
    <row r="16" spans="1:46" ht="13.2" x14ac:dyDescent="0.2">
      <c r="A16" s="247"/>
      <c r="AK16" s="1120" t="s">
        <v>177</v>
      </c>
      <c r="AL16" s="1121"/>
      <c r="AM16" s="1121"/>
      <c r="AN16" s="1122"/>
      <c r="AO16" s="265">
        <v>6532963</v>
      </c>
      <c r="AP16" s="265">
        <v>143961</v>
      </c>
      <c r="AQ16" s="266">
        <v>129397</v>
      </c>
      <c r="AR16" s="267">
        <v>11.3</v>
      </c>
    </row>
    <row r="17" spans="1:46" ht="13.2" x14ac:dyDescent="0.2">
      <c r="A17" s="247"/>
    </row>
    <row r="18" spans="1:46" ht="13.2" x14ac:dyDescent="0.2">
      <c r="A18" s="247"/>
      <c r="AQ18" s="268"/>
      <c r="AR18" s="268"/>
    </row>
    <row r="19" spans="1:46" ht="13.2" x14ac:dyDescent="0.2">
      <c r="A19" s="247"/>
      <c r="AK19" s="243" t="s">
        <v>496</v>
      </c>
    </row>
    <row r="20" spans="1:46" ht="13.2" x14ac:dyDescent="0.2">
      <c r="A20" s="247"/>
      <c r="AK20" s="269"/>
      <c r="AL20" s="270"/>
      <c r="AM20" s="270"/>
      <c r="AN20" s="271"/>
      <c r="AO20" s="272" t="s">
        <v>497</v>
      </c>
      <c r="AP20" s="273" t="s">
        <v>498</v>
      </c>
      <c r="AQ20" s="274" t="s">
        <v>499</v>
      </c>
      <c r="AR20" s="275"/>
    </row>
    <row r="21" spans="1:46" s="248" customFormat="1" ht="13.2" x14ac:dyDescent="0.2">
      <c r="A21" s="276"/>
      <c r="AK21" s="1123" t="s">
        <v>500</v>
      </c>
      <c r="AL21" s="1124"/>
      <c r="AM21" s="1124"/>
      <c r="AN21" s="1125"/>
      <c r="AO21" s="277">
        <v>11.13</v>
      </c>
      <c r="AP21" s="278">
        <v>11.07</v>
      </c>
      <c r="AQ21" s="279">
        <v>0.06</v>
      </c>
      <c r="AS21" s="280"/>
      <c r="AT21" s="276"/>
    </row>
    <row r="22" spans="1:46" s="248" customFormat="1" ht="13.2" x14ac:dyDescent="0.2">
      <c r="A22" s="276"/>
      <c r="AK22" s="1123" t="s">
        <v>501</v>
      </c>
      <c r="AL22" s="1124"/>
      <c r="AM22" s="1124"/>
      <c r="AN22" s="1125"/>
      <c r="AO22" s="281">
        <v>98.7</v>
      </c>
      <c r="AP22" s="282">
        <v>97.2</v>
      </c>
      <c r="AQ22" s="283">
        <v>1.5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504</v>
      </c>
      <c r="AL29" s="248"/>
      <c r="AM29" s="248"/>
      <c r="AN29" s="248"/>
      <c r="AS29" s="290"/>
    </row>
    <row r="30" spans="1:46" ht="13.5" customHeight="1" x14ac:dyDescent="0.2">
      <c r="A30" s="247"/>
      <c r="AK30" s="250"/>
      <c r="AL30" s="251"/>
      <c r="AM30" s="251"/>
      <c r="AN30" s="252"/>
      <c r="AO30" s="1105" t="s">
        <v>483</v>
      </c>
      <c r="AP30" s="253"/>
      <c r="AQ30" s="254" t="s">
        <v>484</v>
      </c>
      <c r="AR30" s="255"/>
    </row>
    <row r="31" spans="1:46" ht="13.2" x14ac:dyDescent="0.2">
      <c r="A31" s="247"/>
      <c r="AK31" s="256"/>
      <c r="AL31" s="257"/>
      <c r="AM31" s="257"/>
      <c r="AN31" s="258"/>
      <c r="AO31" s="1106"/>
      <c r="AP31" s="259" t="s">
        <v>485</v>
      </c>
      <c r="AQ31" s="260" t="s">
        <v>486</v>
      </c>
      <c r="AR31" s="261" t="s">
        <v>487</v>
      </c>
    </row>
    <row r="32" spans="1:46" ht="27" customHeight="1" x14ac:dyDescent="0.2">
      <c r="A32" s="247"/>
      <c r="AK32" s="1107" t="s">
        <v>505</v>
      </c>
      <c r="AL32" s="1108"/>
      <c r="AM32" s="1108"/>
      <c r="AN32" s="1109"/>
      <c r="AO32" s="291">
        <v>2304447</v>
      </c>
      <c r="AP32" s="291">
        <v>50781</v>
      </c>
      <c r="AQ32" s="292">
        <v>74841</v>
      </c>
      <c r="AR32" s="293">
        <v>-32.1</v>
      </c>
    </row>
    <row r="33" spans="1:46" ht="13.5" customHeight="1" x14ac:dyDescent="0.2">
      <c r="A33" s="247"/>
      <c r="AK33" s="1107" t="s">
        <v>506</v>
      </c>
      <c r="AL33" s="1108"/>
      <c r="AM33" s="1108"/>
      <c r="AN33" s="1109"/>
      <c r="AO33" s="291" t="s">
        <v>491</v>
      </c>
      <c r="AP33" s="291" t="s">
        <v>491</v>
      </c>
      <c r="AQ33" s="292" t="s">
        <v>491</v>
      </c>
      <c r="AR33" s="293" t="s">
        <v>491</v>
      </c>
    </row>
    <row r="34" spans="1:46" ht="27" customHeight="1" x14ac:dyDescent="0.2">
      <c r="A34" s="247"/>
      <c r="AK34" s="1107" t="s">
        <v>507</v>
      </c>
      <c r="AL34" s="1108"/>
      <c r="AM34" s="1108"/>
      <c r="AN34" s="1109"/>
      <c r="AO34" s="291" t="s">
        <v>491</v>
      </c>
      <c r="AP34" s="291" t="s">
        <v>491</v>
      </c>
      <c r="AQ34" s="292">
        <v>1</v>
      </c>
      <c r="AR34" s="293" t="s">
        <v>491</v>
      </c>
    </row>
    <row r="35" spans="1:46" ht="27" customHeight="1" x14ac:dyDescent="0.2">
      <c r="A35" s="247"/>
      <c r="AK35" s="1107" t="s">
        <v>508</v>
      </c>
      <c r="AL35" s="1108"/>
      <c r="AM35" s="1108"/>
      <c r="AN35" s="1109"/>
      <c r="AO35" s="291">
        <v>2451284</v>
      </c>
      <c r="AP35" s="291">
        <v>54017</v>
      </c>
      <c r="AQ35" s="292">
        <v>16683</v>
      </c>
      <c r="AR35" s="293">
        <v>223.8</v>
      </c>
    </row>
    <row r="36" spans="1:46" ht="27" customHeight="1" x14ac:dyDescent="0.2">
      <c r="A36" s="247"/>
      <c r="AK36" s="1107" t="s">
        <v>509</v>
      </c>
      <c r="AL36" s="1108"/>
      <c r="AM36" s="1108"/>
      <c r="AN36" s="1109"/>
      <c r="AO36" s="291">
        <v>53209</v>
      </c>
      <c r="AP36" s="291">
        <v>1173</v>
      </c>
      <c r="AQ36" s="292">
        <v>2411</v>
      </c>
      <c r="AR36" s="293">
        <v>-51.3</v>
      </c>
    </row>
    <row r="37" spans="1:46" ht="13.5" customHeight="1" x14ac:dyDescent="0.2">
      <c r="A37" s="247"/>
      <c r="AK37" s="1107" t="s">
        <v>510</v>
      </c>
      <c r="AL37" s="1108"/>
      <c r="AM37" s="1108"/>
      <c r="AN37" s="1109"/>
      <c r="AO37" s="291">
        <v>1276</v>
      </c>
      <c r="AP37" s="291">
        <v>28</v>
      </c>
      <c r="AQ37" s="292">
        <v>548</v>
      </c>
      <c r="AR37" s="293">
        <v>-94.9</v>
      </c>
    </row>
    <row r="38" spans="1:46" ht="27" customHeight="1" x14ac:dyDescent="0.2">
      <c r="A38" s="247"/>
      <c r="AK38" s="1110" t="s">
        <v>511</v>
      </c>
      <c r="AL38" s="1111"/>
      <c r="AM38" s="1111"/>
      <c r="AN38" s="1112"/>
      <c r="AO38" s="294" t="s">
        <v>491</v>
      </c>
      <c r="AP38" s="294" t="s">
        <v>491</v>
      </c>
      <c r="AQ38" s="295">
        <v>7</v>
      </c>
      <c r="AR38" s="283" t="s">
        <v>491</v>
      </c>
      <c r="AS38" s="290"/>
    </row>
    <row r="39" spans="1:46" ht="13.2" x14ac:dyDescent="0.2">
      <c r="A39" s="247"/>
      <c r="AK39" s="1110" t="s">
        <v>512</v>
      </c>
      <c r="AL39" s="1111"/>
      <c r="AM39" s="1111"/>
      <c r="AN39" s="1112"/>
      <c r="AO39" s="291">
        <v>-93489</v>
      </c>
      <c r="AP39" s="291">
        <v>-2060</v>
      </c>
      <c r="AQ39" s="292">
        <v>-3756</v>
      </c>
      <c r="AR39" s="293">
        <v>-45.2</v>
      </c>
      <c r="AS39" s="290"/>
    </row>
    <row r="40" spans="1:46" ht="27" customHeight="1" x14ac:dyDescent="0.2">
      <c r="A40" s="247"/>
      <c r="AK40" s="1107" t="s">
        <v>513</v>
      </c>
      <c r="AL40" s="1108"/>
      <c r="AM40" s="1108"/>
      <c r="AN40" s="1109"/>
      <c r="AO40" s="291">
        <v>-3937449</v>
      </c>
      <c r="AP40" s="291">
        <v>-86766</v>
      </c>
      <c r="AQ40" s="292">
        <v>-63247</v>
      </c>
      <c r="AR40" s="293">
        <v>37.200000000000003</v>
      </c>
      <c r="AS40" s="290"/>
    </row>
    <row r="41" spans="1:46" ht="13.2" x14ac:dyDescent="0.2">
      <c r="A41" s="247"/>
      <c r="AK41" s="1113" t="s">
        <v>287</v>
      </c>
      <c r="AL41" s="1114"/>
      <c r="AM41" s="1114"/>
      <c r="AN41" s="1115"/>
      <c r="AO41" s="291">
        <v>779278</v>
      </c>
      <c r="AP41" s="291">
        <v>17172</v>
      </c>
      <c r="AQ41" s="292">
        <v>27488</v>
      </c>
      <c r="AR41" s="293">
        <v>-37.5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2" x14ac:dyDescent="0.2">
      <c r="A48" s="247"/>
      <c r="AK48" s="301" t="s">
        <v>515</v>
      </c>
      <c r="AL48" s="301"/>
      <c r="AM48" s="301"/>
      <c r="AN48" s="301"/>
      <c r="AO48" s="301"/>
      <c r="AP48" s="301"/>
      <c r="AQ48" s="302"/>
      <c r="AR48" s="301"/>
    </row>
    <row r="49" spans="1:44" ht="13.5" customHeight="1" x14ac:dyDescent="0.2">
      <c r="A49" s="247"/>
      <c r="AK49" s="303"/>
      <c r="AL49" s="304"/>
      <c r="AM49" s="1100" t="s">
        <v>483</v>
      </c>
      <c r="AN49" s="1102" t="s">
        <v>516</v>
      </c>
      <c r="AO49" s="1103"/>
      <c r="AP49" s="1103"/>
      <c r="AQ49" s="1103"/>
      <c r="AR49" s="1104"/>
    </row>
    <row r="50" spans="1:44" ht="13.2" x14ac:dyDescent="0.2">
      <c r="A50" s="247"/>
      <c r="AK50" s="305"/>
      <c r="AL50" s="306"/>
      <c r="AM50" s="1101"/>
      <c r="AN50" s="307" t="s">
        <v>517</v>
      </c>
      <c r="AO50" s="308" t="s">
        <v>518</v>
      </c>
      <c r="AP50" s="309" t="s">
        <v>519</v>
      </c>
      <c r="AQ50" s="310" t="s">
        <v>520</v>
      </c>
      <c r="AR50" s="311" t="s">
        <v>521</v>
      </c>
    </row>
    <row r="51" spans="1:44" ht="13.2" x14ac:dyDescent="0.2">
      <c r="A51" s="247"/>
      <c r="AK51" s="303" t="s">
        <v>522</v>
      </c>
      <c r="AL51" s="304"/>
      <c r="AM51" s="312">
        <v>3563369</v>
      </c>
      <c r="AN51" s="313">
        <v>76581</v>
      </c>
      <c r="AO51" s="314">
        <v>24.4</v>
      </c>
      <c r="AP51" s="315">
        <v>92632</v>
      </c>
      <c r="AQ51" s="316">
        <v>-1.5</v>
      </c>
      <c r="AR51" s="317">
        <v>25.9</v>
      </c>
    </row>
    <row r="52" spans="1:44" ht="13.2" x14ac:dyDescent="0.2">
      <c r="A52" s="247"/>
      <c r="AK52" s="318"/>
      <c r="AL52" s="319" t="s">
        <v>523</v>
      </c>
      <c r="AM52" s="320">
        <v>1975890</v>
      </c>
      <c r="AN52" s="321">
        <v>42464</v>
      </c>
      <c r="AO52" s="322">
        <v>-0.7</v>
      </c>
      <c r="AP52" s="323">
        <v>47978</v>
      </c>
      <c r="AQ52" s="324">
        <v>-2</v>
      </c>
      <c r="AR52" s="325">
        <v>1.3</v>
      </c>
    </row>
    <row r="53" spans="1:44" ht="13.2" x14ac:dyDescent="0.2">
      <c r="A53" s="247"/>
      <c r="AK53" s="303" t="s">
        <v>524</v>
      </c>
      <c r="AL53" s="304"/>
      <c r="AM53" s="312">
        <v>2650504</v>
      </c>
      <c r="AN53" s="313">
        <v>57150</v>
      </c>
      <c r="AO53" s="314">
        <v>-25.4</v>
      </c>
      <c r="AP53" s="315">
        <v>96469</v>
      </c>
      <c r="AQ53" s="316">
        <v>4.0999999999999996</v>
      </c>
      <c r="AR53" s="317">
        <v>-29.5</v>
      </c>
    </row>
    <row r="54" spans="1:44" ht="13.2" x14ac:dyDescent="0.2">
      <c r="A54" s="247"/>
      <c r="AK54" s="318"/>
      <c r="AL54" s="319" t="s">
        <v>523</v>
      </c>
      <c r="AM54" s="320">
        <v>1535715</v>
      </c>
      <c r="AN54" s="321">
        <v>33113</v>
      </c>
      <c r="AO54" s="322">
        <v>-22</v>
      </c>
      <c r="AP54" s="323">
        <v>49775</v>
      </c>
      <c r="AQ54" s="324">
        <v>3.7</v>
      </c>
      <c r="AR54" s="325">
        <v>-25.7</v>
      </c>
    </row>
    <row r="55" spans="1:44" ht="13.2" x14ac:dyDescent="0.2">
      <c r="A55" s="247"/>
      <c r="AK55" s="303" t="s">
        <v>525</v>
      </c>
      <c r="AL55" s="304"/>
      <c r="AM55" s="312">
        <v>2157883</v>
      </c>
      <c r="AN55" s="313">
        <v>46927</v>
      </c>
      <c r="AO55" s="314">
        <v>-17.899999999999999</v>
      </c>
      <c r="AP55" s="315">
        <v>85743</v>
      </c>
      <c r="AQ55" s="316">
        <v>-11.1</v>
      </c>
      <c r="AR55" s="317">
        <v>-6.8</v>
      </c>
    </row>
    <row r="56" spans="1:44" ht="13.2" x14ac:dyDescent="0.2">
      <c r="A56" s="247"/>
      <c r="AK56" s="318"/>
      <c r="AL56" s="319" t="s">
        <v>523</v>
      </c>
      <c r="AM56" s="320">
        <v>1344490</v>
      </c>
      <c r="AN56" s="321">
        <v>29238</v>
      </c>
      <c r="AO56" s="322">
        <v>-11.7</v>
      </c>
      <c r="AP56" s="323">
        <v>45231</v>
      </c>
      <c r="AQ56" s="324">
        <v>-9.1</v>
      </c>
      <c r="AR56" s="325">
        <v>-2.6</v>
      </c>
    </row>
    <row r="57" spans="1:44" ht="13.2" x14ac:dyDescent="0.2">
      <c r="A57" s="247"/>
      <c r="AK57" s="303" t="s">
        <v>526</v>
      </c>
      <c r="AL57" s="304"/>
      <c r="AM57" s="312">
        <v>2854431</v>
      </c>
      <c r="AN57" s="313">
        <v>62689</v>
      </c>
      <c r="AO57" s="314">
        <v>33.6</v>
      </c>
      <c r="AP57" s="315">
        <v>92509</v>
      </c>
      <c r="AQ57" s="316">
        <v>7.9</v>
      </c>
      <c r="AR57" s="317">
        <v>25.7</v>
      </c>
    </row>
    <row r="58" spans="1:44" ht="13.2" x14ac:dyDescent="0.2">
      <c r="A58" s="247"/>
      <c r="AK58" s="318"/>
      <c r="AL58" s="319" t="s">
        <v>523</v>
      </c>
      <c r="AM58" s="320">
        <v>2022091</v>
      </c>
      <c r="AN58" s="321">
        <v>44409</v>
      </c>
      <c r="AO58" s="322">
        <v>51.9</v>
      </c>
      <c r="AP58" s="323">
        <v>52274</v>
      </c>
      <c r="AQ58" s="324">
        <v>15.6</v>
      </c>
      <c r="AR58" s="325">
        <v>36.299999999999997</v>
      </c>
    </row>
    <row r="59" spans="1:44" ht="13.2" x14ac:dyDescent="0.2">
      <c r="A59" s="247"/>
      <c r="AK59" s="303" t="s">
        <v>527</v>
      </c>
      <c r="AL59" s="304"/>
      <c r="AM59" s="312">
        <v>3915086</v>
      </c>
      <c r="AN59" s="313">
        <v>86273</v>
      </c>
      <c r="AO59" s="314">
        <v>37.6</v>
      </c>
      <c r="AP59" s="315">
        <v>98544</v>
      </c>
      <c r="AQ59" s="316">
        <v>6.5</v>
      </c>
      <c r="AR59" s="317">
        <v>31.1</v>
      </c>
    </row>
    <row r="60" spans="1:44" ht="13.2" x14ac:dyDescent="0.2">
      <c r="A60" s="247"/>
      <c r="AK60" s="318"/>
      <c r="AL60" s="319" t="s">
        <v>523</v>
      </c>
      <c r="AM60" s="320">
        <v>2817128</v>
      </c>
      <c r="AN60" s="321">
        <v>62079</v>
      </c>
      <c r="AO60" s="322">
        <v>39.799999999999997</v>
      </c>
      <c r="AP60" s="323">
        <v>55816</v>
      </c>
      <c r="AQ60" s="324">
        <v>6.8</v>
      </c>
      <c r="AR60" s="325">
        <v>33</v>
      </c>
    </row>
    <row r="61" spans="1:44" ht="13.2" x14ac:dyDescent="0.2">
      <c r="A61" s="247"/>
      <c r="AK61" s="303" t="s">
        <v>528</v>
      </c>
      <c r="AL61" s="326"/>
      <c r="AM61" s="312">
        <v>3028255</v>
      </c>
      <c r="AN61" s="313">
        <v>65924</v>
      </c>
      <c r="AO61" s="314">
        <v>10.5</v>
      </c>
      <c r="AP61" s="315">
        <v>93179</v>
      </c>
      <c r="AQ61" s="327">
        <v>1.2</v>
      </c>
      <c r="AR61" s="317">
        <v>9.3000000000000007</v>
      </c>
    </row>
    <row r="62" spans="1:44" ht="13.2" x14ac:dyDescent="0.2">
      <c r="A62" s="247"/>
      <c r="AK62" s="318"/>
      <c r="AL62" s="319" t="s">
        <v>523</v>
      </c>
      <c r="AM62" s="320">
        <v>1939063</v>
      </c>
      <c r="AN62" s="321">
        <v>42261</v>
      </c>
      <c r="AO62" s="322">
        <v>11.5</v>
      </c>
      <c r="AP62" s="323">
        <v>50215</v>
      </c>
      <c r="AQ62" s="324">
        <v>3</v>
      </c>
      <c r="AR62" s="325">
        <v>8.5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3Aul/boAvpzlstEFueKSyJSL7CBVZ3vJLYjsnbbgmoXC5ACvGtI8/35Jtg2Bh0QjCY7dGE8mE58Bwod7h30xdQ==" saltValue="edkHl+2u4/7Dgy90i/4E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CdTErTl/LR1cQW9/hlvVdAv1VbKP+jx6TNBXPTSPLL1JTJ0+Qu4P1djKxIJjD57LSIMZgUuJhllT0JuWD+MUwQ==" saltValue="cSLrg5sEbqq+aQJHd255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qDJcDNMu9ssD9PAaff1eoNB8sheQ+xR64Uagdc1vSpuUEvnIAoSj3g/7/MublH4UB5z8z/IDJ/KcxCEajvfIEA==" saltValue="cKCS4qCQU7r1w/y4WdU7m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22.17</v>
      </c>
      <c r="G47" s="12">
        <v>20.73</v>
      </c>
      <c r="H47" s="12">
        <v>20.25</v>
      </c>
      <c r="I47" s="12">
        <v>20.29</v>
      </c>
      <c r="J47" s="13">
        <v>20.41</v>
      </c>
    </row>
    <row r="48" spans="2:10" ht="57.75" customHeight="1" x14ac:dyDescent="0.2">
      <c r="B48" s="14"/>
      <c r="C48" s="1128" t="s">
        <v>4</v>
      </c>
      <c r="D48" s="1128"/>
      <c r="E48" s="1129"/>
      <c r="F48" s="15">
        <v>5.92</v>
      </c>
      <c r="G48" s="16">
        <v>7.26</v>
      </c>
      <c r="H48" s="16">
        <v>5.46</v>
      </c>
      <c r="I48" s="16">
        <v>6.3</v>
      </c>
      <c r="J48" s="17">
        <v>6.66</v>
      </c>
    </row>
    <row r="49" spans="2:10" ht="57.75" customHeight="1" thickBot="1" x14ac:dyDescent="0.25">
      <c r="B49" s="18"/>
      <c r="C49" s="1130" t="s">
        <v>5</v>
      </c>
      <c r="D49" s="1130"/>
      <c r="E49" s="1131"/>
      <c r="F49" s="19" t="s">
        <v>535</v>
      </c>
      <c r="G49" s="20">
        <v>2.1800000000000002</v>
      </c>
      <c r="H49" s="20" t="s">
        <v>536</v>
      </c>
      <c r="I49" s="20">
        <v>1.34</v>
      </c>
      <c r="J49" s="21">
        <v>0.87</v>
      </c>
    </row>
    <row r="50" spans="2:10" ht="13.2" x14ac:dyDescent="0.2"/>
  </sheetData>
  <sheetProtection algorithmName="SHA-512" hashValue="r57FSbW+VamUb9fOrfyg9eXexUMMZXKLjTmquhWuTHkd6J6EICdaHynF2QaCVBjecvEmG6+Mv7FOuka1zhfhuw==" saltValue="QdeWctSQQeLyzdINdQ7n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2026-03-19T06:16:11Z</cp:lastPrinted>
  <dcterms:created xsi:type="dcterms:W3CDTF">2026-02-23T06:26:26Z</dcterms:created>
  <dcterms:modified xsi:type="dcterms:W3CDTF">2026-03-30T12:29:36Z</dcterms:modified>
  <cp:category/>
</cp:coreProperties>
</file>