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10_笛吹市【】\"/>
    </mc:Choice>
  </mc:AlternateContent>
  <xr:revisionPtr revIDLastSave="0" documentId="13_ncr:1_{78E4B384-067E-4CA7-A97A-A45EF1E9DFAA}" xr6:coauthVersionLast="47" xr6:coauthVersionMax="47" xr10:uidLastSave="{00000000-0000-0000-0000-000000000000}"/>
  <bookViews>
    <workbookView xWindow="-108" yWindow="-108" windowWidth="30936" windowHeight="16776"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BD47B0BA_DB0B_4730_B354_E6A29C7C658C_.wvu.Cols" localSheetId="2" hidden="1">'各会計、関係団体の財政状況及び健全化判断比率'!$EB:$XFD</definedName>
    <definedName name="Z_BD47B0BA_DB0B_4730_B354_E6A29C7C658C_.wvu.Cols" localSheetId="12" hidden="1">基金残高に係る経年分析!$P:$XFD</definedName>
    <definedName name="Z_BD47B0BA_DB0B_4730_B354_E6A29C7C658C_.wvu.Cols" localSheetId="4" hidden="1">'経常経費分析表（経常収支比率の分析）'!$DM:$XFD</definedName>
    <definedName name="Z_BD47B0BA_DB0B_4730_B354_E6A29C7C658C_.wvu.Cols" localSheetId="5" hidden="1">'経常経費分析表（人件費・公債費・普通建設事業費の分析）'!$AU:$XFD</definedName>
    <definedName name="Z_BD47B0BA_DB0B_4730_B354_E6A29C7C658C_.wvu.Cols" localSheetId="3" hidden="1">財政比較分析表!$DQ:$XFD</definedName>
    <definedName name="Z_BD47B0BA_DB0B_4730_B354_E6A29C7C658C_.wvu.Cols" localSheetId="10" hidden="1">'実質公債費比率（分子）の構造'!$V:$XFD</definedName>
    <definedName name="Z_BD47B0BA_DB0B_4730_B354_E6A29C7C658C_.wvu.Cols" localSheetId="8" hidden="1">実質収支比率等に係る経年分析!$Q:$XFD</definedName>
    <definedName name="Z_BD47B0BA_DB0B_4730_B354_E6A29C7C658C_.wvu.Cols" localSheetId="11" hidden="1">'将来負担比率（分子）の構造'!$T:$XFD</definedName>
    <definedName name="Z_BD47B0BA_DB0B_4730_B354_E6A29C7C658C_.wvu.Cols" localSheetId="6" hidden="1">'性質別歳出決算分析表（住民一人当たりのコスト）'!$DV:$XFD</definedName>
    <definedName name="Z_BD47B0BA_DB0B_4730_B354_E6A29C7C658C_.wvu.Cols" localSheetId="0" hidden="1">総括表!$DP:$XFD</definedName>
    <definedName name="Z_BD47B0BA_DB0B_4730_B354_E6A29C7C658C_.wvu.Cols" localSheetId="1" hidden="1">普通会計の状況!$EN:$XFD</definedName>
    <definedName name="Z_BD47B0BA_DB0B_4730_B354_E6A29C7C658C_.wvu.Cols" localSheetId="7" hidden="1">'目的別歳出決算分析表（住民一人当たりのコスト）'!$DV:$XFD</definedName>
    <definedName name="Z_BD47B0BA_DB0B_4730_B354_E6A29C7C658C_.wvu.Cols" localSheetId="9" hidden="1">連結実質赤字比率に係る赤字・黒字の構成分析!$Q:$XFD</definedName>
    <definedName name="Z_BD47B0BA_DB0B_4730_B354_E6A29C7C658C_.wvu.Rows" localSheetId="2" hidden="1">'各会計、関係団体の財政状況及び健全化判断比率'!$136:$1048576,'各会計、関係団体の財政状況及び健全化判断比率'!$89:$101,'各会計、関係団体の財政状況及び健全化判断比率'!$135:$135</definedName>
    <definedName name="Z_BD47B0BA_DB0B_4730_B354_E6A29C7C658C_.wvu.Rows" localSheetId="12" hidden="1">基金残高に係る経年分析!$65:$1048576</definedName>
    <definedName name="Z_BD47B0BA_DB0B_4730_B354_E6A29C7C658C_.wvu.Rows" localSheetId="4" hidden="1">'経常経費分析表（経常収支比率の分析）'!$90:$1048576</definedName>
    <definedName name="Z_BD47B0BA_DB0B_4730_B354_E6A29C7C658C_.wvu.Rows" localSheetId="5" hidden="1">'経常経費分析表（人件費・公債費・普通建設事業費の分析）'!$74:$1048576,'経常経費分析表（人件費・公債費・普通建設事業費の分析）'!$67:$73</definedName>
    <definedName name="Z_BD47B0BA_DB0B_4730_B354_E6A29C7C658C_.wvu.Rows" localSheetId="3" hidden="1">財政比較分析表!$106:$1048576,財政比較分析表!$98:$105</definedName>
    <definedName name="Z_BD47B0BA_DB0B_4730_B354_E6A29C7C658C_.wvu.Rows" localSheetId="10" hidden="1">'実質公債費比率（分子）の構造'!$65:$1048576</definedName>
    <definedName name="Z_BD47B0BA_DB0B_4730_B354_E6A29C7C658C_.wvu.Rows" localSheetId="8" hidden="1">実質収支比率等に係る経年分析!$51:$1048576</definedName>
    <definedName name="Z_BD47B0BA_DB0B_4730_B354_E6A29C7C658C_.wvu.Rows" localSheetId="11" hidden="1">'将来負担比率（分子）の構造'!$56:$1048576</definedName>
    <definedName name="Z_BD47B0BA_DB0B_4730_B354_E6A29C7C658C_.wvu.Rows" localSheetId="6" hidden="1">'性質別歳出決算分析表（住民一人当たりのコスト）'!$122:$1048576,'性質別歳出決算分析表（住民一人当たりのコスト）'!$117:$121</definedName>
    <definedName name="Z_BD47B0BA_DB0B_4730_B354_E6A29C7C658C_.wvu.Rows" localSheetId="0" hidden="1">総括表!$57:$1048576</definedName>
    <definedName name="Z_BD47B0BA_DB0B_4730_B354_E6A29C7C658C_.wvu.Rows" localSheetId="1" hidden="1">普通会計の状況!$50:$1048576</definedName>
    <definedName name="Z_BD47B0BA_DB0B_4730_B354_E6A29C7C658C_.wvu.Rows" localSheetId="7" hidden="1">'目的別歳出決算分析表（住民一人当たりのコスト）'!$117:$1048576</definedName>
    <definedName name="Z_BD47B0BA_DB0B_4730_B354_E6A29C7C658C_.wvu.Rows" localSheetId="9" hidden="1">連結実質赤字比率に係る赤字・黒字の構成分析!$46:$1048576</definedName>
  </definedNames>
  <calcPr calcId="191029"/>
  <customWorkbookViews>
    <customWorkbookView name="総合政策部財政課財政担当 山下 未央 - 個人用ビュー" guid="{BD47B0BA-DB0B-4730-B354-E6A29C7C658C}" mergeInterval="0" personalView="1" maximized="1" xWindow="-8" yWindow="-8" windowWidth="1936" windowHeight="1048" activeSheetId="1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 l="1"/>
  <c r="AO37" i="1"/>
  <c r="AO36" i="1"/>
  <c r="AO35" i="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E39" i="1"/>
  <c r="AM39" i="1"/>
  <c r="U39" i="1"/>
  <c r="C39" i="1"/>
  <c r="CO38" i="1"/>
  <c r="BE38" i="1"/>
  <c r="U38" i="1"/>
  <c r="C38" i="1"/>
  <c r="CO37" i="1"/>
  <c r="BE37" i="1"/>
  <c r="U37" i="1"/>
  <c r="C37" i="1"/>
  <c r="CO36" i="1"/>
  <c r="BE36" i="1"/>
  <c r="CO35" i="1"/>
  <c r="BE35" i="1"/>
  <c r="CO34" i="1"/>
  <c r="BW34" i="1"/>
  <c r="BW35" i="1" s="1"/>
  <c r="BW36" i="1" s="1"/>
  <c r="BW37" i="1" s="1"/>
  <c r="BW38" i="1" s="1"/>
  <c r="BW39" i="1" s="1"/>
  <c r="BE34" i="1"/>
  <c r="C34" i="1"/>
  <c r="C35" i="1" l="1"/>
  <c r="C36"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U34" i="1" l="1"/>
  <c r="U35" i="1" s="1"/>
  <c r="U36" i="1" s="1"/>
  <c r="AM34" i="1" l="1"/>
  <c r="AM35" i="1" s="1"/>
  <c r="AM36" i="1" s="1"/>
  <c r="AM37" i="1" s="1"/>
  <c r="AM38" i="1" s="1"/>
</calcChain>
</file>

<file path=xl/sharedStrings.xml><?xml version="1.0" encoding="utf-8"?>
<sst xmlns="http://schemas.openxmlformats.org/spreadsheetml/2006/main" count="1022" uniqueCount="561">
  <si>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</si>
  <si>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</si>
  <si>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</si>
  <si>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</si>
  <si>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</si>
  <si>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</si>
  <si>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</si>
  <si>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</si>
  <si>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</si>
  <si>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</si>
  <si>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</si>
  <si>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</si>
  <si>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</si>
  <si>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</si>
  <si>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</si>
  <si>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</si>
  <si>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</si>
  <si>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</si>
  <si>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</si>
  <si>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</si>
  <si>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</si>
  <si>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</si>
  <si>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</si>
  <si>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</si>
  <si>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</si>
  <si>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</si>
  <si>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</si>
  <si>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</si>
  <si>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</si>
  <si>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</si>
  <si>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</si>
  <si>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</si>
  <si>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</si>
  <si>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</si>
  <si>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</si>
  <si>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</si>
  <si>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</si>
  <si>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</si>
  <si>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</si>
  <si>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</si>
  <si>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</si>
  <si>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</si>
  <si>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</si>
  <si>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</si>
  <si>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</si>
  <si>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</si>
  <si>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</si>
  <si>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</si>
  <si>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</si>
  <si>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</si>
  <si>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</si>
  <si>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</si>
  <si>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</si>
  <si>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</si>
  <si>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</si>
  <si>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</si>
  <si>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</si>
  <si>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</si>
  <si>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</si>
  <si>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</si>
  <si>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</si>
  <si>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</si>
  <si>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</si>
  <si>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</si>
  <si>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</si>
  <si>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</si>
  <si>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</si>
  <si>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</si>
  <si>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</si>
  <si>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</si>
  <si>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</si>
  <si>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</si>
  <si>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</si>
  <si>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</si>
  <si>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</si>
  <si>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</si>
  <si>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</si>
  <si>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</si>
  <si>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</si>
  <si>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</si>
  <si>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</si>
  <si>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</si>
  <si>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</si>
  <si>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</si>
  <si>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</si>
  <si>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</si>
  <si>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</si>
  <si>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</si>
  <si>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</si>
  <si>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</si>
  <si>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</si>
  <si>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</si>
  <si>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</si>
  <si>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</si>
  <si>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笛吹市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</si>
  <si>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</si>
  <si>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</si>
  <si>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</si>
  <si>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</si>
  <si>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</si>
  <si>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</si>
  <si>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</si>
  <si>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</si>
  <si>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</si>
  <si>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</si>
  <si>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</si>
  <si>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</si>
  <si>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</si>
  <si>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</si>
  <si>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</si>
  <si>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</si>
  <si>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</si>
  <si>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</si>
  <si>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</si>
  <si>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</si>
  <si>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</si>
  <si>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</si>
  <si>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</si>
  <si>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</si>
  <si>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</si>
  <si>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</si>
  <si>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</si>
  <si>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</si>
  <si>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</si>
  <si>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</si>
  <si>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</si>
  <si>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</si>
  <si>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</si>
  <si>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</si>
  <si>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</si>
  <si>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</si>
  <si>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</si>
  <si>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</si>
  <si>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</si>
  <si>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</si>
  <si>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</si>
  <si>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</si>
  <si>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</si>
  <si>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</si>
  <si>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</si>
  <si>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</si>
  <si>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</si>
  <si>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</si>
  <si>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</si>
  <si>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</si>
  <si>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</si>
  <si>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</si>
  <si>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</si>
  <si>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</si>
  <si>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</si>
  <si>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</si>
  <si>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</si>
  <si>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</si>
  <si>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</si>
  <si>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</si>
  <si>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</si>
  <si>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</si>
  <si>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</si>
  <si>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</si>
  <si>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</si>
  <si>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</si>
  <si>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</si>
  <si>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</si>
  <si>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</si>
  <si>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</si>
  <si>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</si>
  <si>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</si>
  <si>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</si>
  <si>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</si>
  <si>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</si>
  <si>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</si>
  <si>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</si>
  <si>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</si>
  <si>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</si>
  <si>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</si>
  <si>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</si>
  <si>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</si>
  <si>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</si>
  <si>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</si>
  <si>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</si>
  <si>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</si>
  <si>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</si>
  <si>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</si>
  <si>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</si>
  <si>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</si>
  <si>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</si>
  <si>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</si>
  <si>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</si>
  <si>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</si>
  <si>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</si>
  <si>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</si>
  <si>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</si>
  <si>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</si>
  <si>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</si>
  <si>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</si>
  <si>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</si>
  <si>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</si>
  <si>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</si>
  <si>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</si>
  <si>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</si>
  <si>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</si>
  <si>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</si>
  <si>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</si>
  <si>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</si>
  <si>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山梨県笛吹市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</si>
  <si>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</si>
  <si>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</si>
  <si>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</si>
  <si>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</si>
  <si>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</si>
  <si>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</si>
  <si>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</si>
  <si>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</si>
  <si>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</si>
  <si>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</si>
  <si>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</si>
  <si>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</si>
  <si>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</si>
  <si>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</si>
  <si>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</si>
  <si>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</si>
  <si>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</si>
  <si>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</si>
  <si>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</si>
  <si>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</si>
  <si>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</si>
  <si>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</si>
  <si>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</si>
  <si>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</si>
  <si>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</si>
  <si>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</si>
  <si>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</si>
  <si>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</si>
  <si>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</si>
  <si>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</si>
  <si>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</si>
  <si>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</si>
  <si>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</si>
  <si>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</si>
  <si>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</si>
  <si>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</si>
  <si>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</si>
  <si>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</si>
  <si>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</si>
  <si>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</si>
  <si>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</si>
  <si>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</si>
  <si>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</si>
  <si>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</si>
  <si>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</si>
  <si>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</si>
  <si>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</si>
  <si>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</si>
  <si>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</si>
  <si>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</si>
  <si>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</si>
  <si>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</si>
  <si>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</si>
  <si>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</si>
  <si>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</si>
  <si>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</si>
  <si>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</si>
  <si>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</si>
  <si>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</si>
  <si>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</si>
  <si>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</si>
  <si>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</si>
  <si>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</si>
  <si>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</si>
  <si>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</si>
  <si>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</si>
  <si>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</si>
  <si>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</si>
  <si>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</si>
  <si>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</si>
  <si>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</si>
  <si>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</si>
  <si>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</si>
  <si>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</si>
  <si>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</si>
  <si>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</si>
  <si>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</si>
  <si>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</si>
  <si>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</si>
  <si>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</si>
  <si>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</si>
  <si>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</si>
  <si>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</si>
  <si>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</si>
  <si>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</si>
  <si>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</si>
  <si>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</si>
  <si>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</si>
  <si>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</si>
  <si>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</si>
  <si>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</si>
  <si>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</si>
  <si>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</si>
  <si>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</si>
  <si>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</si>
  <si>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</si>
  <si>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</si>
  <si>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</si>
  <si>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</si>
  <si>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</si>
  <si>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</si>
  <si>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</si>
  <si>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</si>
  <si>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</si>
  <si>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</si>
  <si>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</si>
  <si>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</si>
  <si>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</si>
  <si>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</si>
  <si>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</si>
  <si>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</si>
  <si>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</si>
  <si>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</si>
  <si>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</si>
  <si>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</si>
  <si>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</si>
  <si>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</si>
  <si>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</si>
  <si>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</si>
  <si>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</si>
  <si>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</si>
  <si>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</si>
  <si>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</si>
  <si>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</si>
  <si>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</si>
  <si>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</si>
  <si>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</si>
  <si>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</si>
  <si>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</si>
  <si>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</si>
  <si>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</si>
  <si>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</si>
  <si>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</si>
  <si>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</si>
  <si>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</si>
  <si>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</si>
  <si>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</si>
  <si>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</si>
  <si>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</si>
  <si>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</si>
  <si>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</si>
  <si>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</si>
  <si>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</si>
  <si>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</si>
  <si>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</si>
  <si>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</si>
  <si>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</si>
  <si>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</si>
  <si>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</si>
  <si>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</si>
  <si>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山梨県笛吹市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</si>
  <si>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</si>
  <si>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</si>
  <si>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</si>
  <si>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</si>
  <si>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</si>
  <si>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</si>
  <si>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</si>
  <si>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</si>
  <si>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</si>
  <si>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</si>
  <si>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</si>
  <si>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</si>
  <si>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</si>
  <si>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</si>
  <si>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</si>
  <si>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</si>
  <si>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</si>
  <si>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</si>
  <si>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</si>
  <si>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</si>
  <si>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笛吹市境川観光交流センター特別会計</t>
    <phoneticPr fontId="5"/>
  </si>
  <si>
    <t>森林経営管理特別会計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</si>
  <si>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</si>
  <si>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</si>
  <si>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</si>
  <si>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</si>
  <si>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</si>
  <si>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</si>
  <si>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</si>
  <si>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</si>
  <si>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</si>
  <si>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</si>
  <si>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</si>
  <si>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</si>
  <si>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</si>
  <si>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</si>
  <si>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</si>
  <si>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</si>
  <si>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笛吹市水道事業会計</t>
    <phoneticPr fontId="5"/>
  </si>
  <si>
    <t>法適用企業</t>
    <phoneticPr fontId="5"/>
  </si>
  <si>
    <t>笛吹市営春日居地区温泉給湯事業会計</t>
    <phoneticPr fontId="5"/>
  </si>
  <si>
    <t>笛吹市公共下水道事業会計</t>
    <phoneticPr fontId="5"/>
  </si>
  <si>
    <t>笛吹市簡易水道事業会計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</si>
  <si>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</si>
  <si>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</si>
  <si>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</si>
  <si>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</si>
  <si>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</si>
  <si>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</si>
  <si>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</si>
  <si>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</si>
  <si>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</si>
  <si>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</si>
  <si>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</si>
  <si>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</si>
  <si>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</si>
  <si>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</si>
  <si>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</si>
  <si>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</si>
  <si>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</si>
  <si>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</si>
  <si>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</si>
  <si>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</si>
  <si>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</si>
  <si>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</si>
  <si>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</si>
  <si>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</si>
  <si>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</si>
  <si>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</si>
  <si>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</si>
  <si>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</si>
  <si>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</si>
  <si>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</si>
  <si>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</si>
  <si>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</si>
  <si>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</si>
  <si>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</si>
  <si>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</si>
  <si>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</si>
  <si>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</si>
  <si>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</si>
  <si>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</si>
  <si>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</si>
  <si>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</si>
  <si>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</si>
  <si>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</si>
  <si>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</si>
  <si>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</si>
  <si>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</si>
  <si>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</si>
  <si>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</si>
  <si>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</si>
  <si>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</si>
  <si>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</si>
  <si>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</si>
  <si>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</si>
  <si>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</si>
  <si>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</si>
  <si>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</si>
  <si>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</si>
  <si>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</si>
  <si>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</si>
  <si>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</si>
  <si>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</si>
  <si>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</si>
  <si>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</si>
  <si>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</si>
  <si>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</si>
  <si>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</si>
  <si>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</si>
  <si>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</si>
  <si>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</si>
  <si>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</si>
  <si>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</si>
  <si>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</si>
  <si>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</si>
  <si>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</si>
  <si>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</si>
  <si>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</si>
  <si>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</si>
  <si>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</si>
  <si>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</si>
  <si>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</si>
  <si>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</si>
  <si>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</si>
  <si>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</si>
  <si>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</si>
  <si>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</si>
  <si>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</si>
  <si>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</si>
  <si>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</si>
  <si>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</si>
  <si>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</si>
  <si>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</si>
  <si>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</si>
  <si>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</si>
  <si>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</si>
  <si>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</si>
  <si>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</si>
  <si>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</si>
  <si>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</si>
  <si>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</si>
  <si>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</si>
  <si>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</si>
  <si>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</si>
  <si>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</si>
  <si>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</si>
  <si>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</si>
  <si>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</si>
  <si>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</si>
  <si>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</si>
  <si>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</si>
  <si>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</si>
  <si>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</si>
  <si>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</si>
  <si>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</si>
  <si>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</si>
  <si>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</si>
  <si>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</si>
  <si>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</si>
  <si>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</si>
  <si>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</si>
  <si>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</si>
  <si>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</si>
  <si>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</si>
  <si>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</si>
  <si>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</si>
  <si>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</si>
  <si>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</si>
  <si>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</si>
  <si>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</si>
  <si>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</si>
  <si>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</si>
  <si>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</si>
  <si>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</si>
  <si>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</si>
  <si>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</si>
  <si>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</si>
  <si>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</si>
  <si>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1.47</t>
  </si>
  <si>
    <t>▲ 0.59</t>
  </si>
  <si>
    <t>一般会計</t>
  </si>
  <si>
    <t>笛吹市水道事業会計</t>
  </si>
  <si>
    <t>笛吹市公共下水道事業会計</t>
  </si>
  <si>
    <t>笛吹市営春日居地区温泉給湯事業会計</t>
  </si>
  <si>
    <t>介護保険特別会計</t>
  </si>
  <si>
    <t>農業集落排水事業会計</t>
  </si>
  <si>
    <t>笛吹市簡易水道事業会計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</si>
  <si>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</si>
  <si>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</si>
  <si>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</si>
  <si>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</si>
  <si>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</si>
  <si>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</si>
  <si>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</si>
  <si>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</si>
  <si>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笛吹市公共施設整備等基金</t>
  </si>
  <si>
    <t>笛吹市地域福祉基金</t>
  </si>
  <si>
    <t>笛吹市観光施設整備基金</t>
  </si>
  <si>
    <t>笛吹市まちづくり基金</t>
    <phoneticPr fontId="2"/>
  </si>
  <si>
    <t>笛吹市地域振興基金</t>
    <phoneticPr fontId="2"/>
  </si>
  <si>
    <t>-</t>
    <phoneticPr fontId="2"/>
  </si>
  <si>
    <t>甲府・峡東地域ごみ処理施設事務組合</t>
  </si>
  <si>
    <t>峡東地域広域水道企業団</t>
  </si>
  <si>
    <t>山梨県市町村総合事務組合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</si>
</sst>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4306-4B53-8EDE-5B472C3CB54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62843</c:v>
                </c:pt>
                <c:pt idx="1">
                  <c:v>65947</c:v>
                </c:pt>
                <c:pt idx="2">
                  <c:v>69186</c:v>
                </c:pt>
                <c:pt idx="3">
                  <c:v>57193</c:v>
                </c:pt>
                <c:pt idx="4">
                  <c:v>73029</c:v>
                </c:pt>
              </c:numCache>
            </c:numRef>
          </c:val>
          <c:smooth val="0"/>
          <c:extLst>
            <c:ext xmlns:c16="http://schemas.microsoft.com/office/drawing/2014/chart" uri="{C3380CC4-5D6E-409C-BE32-E72D297353CC}">
              <c16:uniqueId val="{00000001-4306-4B53-8EDE-5B472C3CB54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11.55</c:v>
                </c:pt>
                <c:pt idx="1">
                  <c:v>9.77</c:v>
                </c:pt>
                <c:pt idx="2">
                  <c:v>9.3800000000000008</c:v>
                </c:pt>
                <c:pt idx="3">
                  <c:v>10.17</c:v>
                </c:pt>
                <c:pt idx="4">
                  <c:v>10.47</c:v>
                </c:pt>
              </c:numCache>
            </c:numRef>
          </c:val>
          <c:extLst>
            <c:ext xmlns:c16="http://schemas.microsoft.com/office/drawing/2014/chart" uri="{C3380CC4-5D6E-409C-BE32-E72D297353CC}">
              <c16:uniqueId val="{00000000-ACDA-4F71-830A-D8E81DF2B0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19.28</c:v>
                </c:pt>
                <c:pt idx="1">
                  <c:v>18.78</c:v>
                </c:pt>
                <c:pt idx="2">
                  <c:v>19.170000000000002</c:v>
                </c:pt>
                <c:pt idx="3">
                  <c:v>19.02</c:v>
                </c:pt>
                <c:pt idx="4">
                  <c:v>18.62</c:v>
                </c:pt>
              </c:numCache>
            </c:numRef>
          </c:val>
          <c:extLst>
            <c:ext xmlns:c16="http://schemas.microsoft.com/office/drawing/2014/chart" uri="{C3380CC4-5D6E-409C-BE32-E72D297353CC}">
              <c16:uniqueId val="{00000001-ACDA-4F71-830A-D8E81DF2B0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c:v>
                </c:pt>
                <c:pt idx="1">
                  <c:v>-1.47</c:v>
                </c:pt>
                <c:pt idx="2">
                  <c:v>-0.59</c:v>
                </c:pt>
                <c:pt idx="3">
                  <c:v>0.87</c:v>
                </c:pt>
                <c:pt idx="4">
                  <c:v>0.52</c:v>
                </c:pt>
              </c:numCache>
            </c:numRef>
          </c:val>
          <c:smooth val="0"/>
          <c:extLst>
            <c:ext xmlns:c16="http://schemas.microsoft.com/office/drawing/2014/chart" uri="{C3380CC4-5D6E-409C-BE32-E72D297353CC}">
              <c16:uniqueId val="{00000002-ACDA-4F71-830A-D8E81DF2B0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2.56</c:v>
                </c:pt>
                <c:pt idx="2">
                  <c:v>#N/A</c:v>
                </c:pt>
                <c:pt idx="3">
                  <c:v>2.42</c:v>
                </c:pt>
                <c:pt idx="4">
                  <c:v>#N/A</c:v>
                </c:pt>
                <c:pt idx="5">
                  <c:v>3.66</c:v>
                </c:pt>
                <c:pt idx="6">
                  <c:v>#N/A</c:v>
                </c:pt>
                <c:pt idx="7">
                  <c:v>0.57999999999999996</c:v>
                </c:pt>
                <c:pt idx="8">
                  <c:v>#N/A</c:v>
                </c:pt>
                <c:pt idx="9">
                  <c:v>0.11</c:v>
                </c:pt>
              </c:numCache>
            </c:numRef>
          </c:val>
          <c:extLst>
            <c:ext xmlns:c16="http://schemas.microsoft.com/office/drawing/2014/chart" uri="{C3380CC4-5D6E-409C-BE32-E72D297353CC}">
              <c16:uniqueId val="{00000000-0BBA-4A9A-9150-8A00666417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BBA-4A9A-9150-8A00666417C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0.09</c:v>
                </c:pt>
                <c:pt idx="4">
                  <c:v>#N/A</c:v>
                </c:pt>
                <c:pt idx="5">
                  <c:v>0.08</c:v>
                </c:pt>
                <c:pt idx="6">
                  <c:v>#N/A</c:v>
                </c:pt>
                <c:pt idx="7">
                  <c:v>7.0000000000000007E-2</c:v>
                </c:pt>
                <c:pt idx="8">
                  <c:v>#N/A</c:v>
                </c:pt>
                <c:pt idx="9">
                  <c:v>0.08</c:v>
                </c:pt>
              </c:numCache>
            </c:numRef>
          </c:val>
          <c:extLst>
            <c:ext xmlns:c16="http://schemas.microsoft.com/office/drawing/2014/chart" uri="{C3380CC4-5D6E-409C-BE32-E72D297353CC}">
              <c16:uniqueId val="{00000002-0BBA-4A9A-9150-8A00666417CB}"/>
            </c:ext>
          </c:extLst>
        </c:ser>
        <c:ser>
          <c:idx val="3"/>
          <c:order val="3"/>
          <c:tx>
            <c:strRef>
              <c:f>データシート!$A$30</c:f>
              <c:strCache>
                <c:ptCount val="1"/>
                <c:pt idx="0">
                  <c:v>笛吹市簡易水道事業会計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0.08</c:v>
                </c:pt>
                <c:pt idx="4">
                  <c:v>#N/A</c:v>
                </c:pt>
                <c:pt idx="5">
                  <c:v>0.1</c:v>
                </c:pt>
                <c:pt idx="6">
                  <c:v>#N/A</c:v>
                </c:pt>
                <c:pt idx="7">
                  <c:v>0.12</c:v>
                </c:pt>
                <c:pt idx="8">
                  <c:v>#N/A</c:v>
                </c:pt>
                <c:pt idx="9">
                  <c:v>0.15</c:v>
                </c:pt>
              </c:numCache>
            </c:numRef>
          </c:val>
          <c:extLst>
            <c:ext xmlns:c16="http://schemas.microsoft.com/office/drawing/2014/chart" uri="{C3380CC4-5D6E-409C-BE32-E72D297353CC}">
              <c16:uniqueId val="{00000003-0BBA-4A9A-9150-8A00666417CB}"/>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0.22</c:v>
                </c:pt>
              </c:numCache>
            </c:numRef>
          </c:val>
          <c:extLst>
            <c:ext xmlns:c16="http://schemas.microsoft.com/office/drawing/2014/chart" uri="{C3380CC4-5D6E-409C-BE32-E72D297353CC}">
              <c16:uniqueId val="{00000004-0BBA-4A9A-9150-8A00666417C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2.2599999999999998</c:v>
                </c:pt>
                <c:pt idx="2">
                  <c:v>#N/A</c:v>
                </c:pt>
                <c:pt idx="3">
                  <c:v>2.11</c:v>
                </c:pt>
                <c:pt idx="4">
                  <c:v>#N/A</c:v>
                </c:pt>
                <c:pt idx="5">
                  <c:v>2.99</c:v>
                </c:pt>
                <c:pt idx="6">
                  <c:v>#N/A</c:v>
                </c:pt>
                <c:pt idx="7">
                  <c:v>1.57</c:v>
                </c:pt>
                <c:pt idx="8">
                  <c:v>#N/A</c:v>
                </c:pt>
                <c:pt idx="9">
                  <c:v>0.98</c:v>
                </c:pt>
              </c:numCache>
            </c:numRef>
          </c:val>
          <c:extLst>
            <c:ext xmlns:c16="http://schemas.microsoft.com/office/drawing/2014/chart" uri="{C3380CC4-5D6E-409C-BE32-E72D297353CC}">
              <c16:uniqueId val="{00000005-0BBA-4A9A-9150-8A00666417CB}"/>
            </c:ext>
          </c:extLst>
        </c:ser>
        <c:ser>
          <c:idx val="6"/>
          <c:order val="6"/>
          <c:tx>
            <c:strRef>
              <c:f>データシート!$A$33</c:f>
              <c:strCache>
                <c:ptCount val="1"/>
                <c:pt idx="0">
                  <c:v>笛吹市営春日居地区温泉給湯事業会計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2.2200000000000002</c:v>
                </c:pt>
                <c:pt idx="2">
                  <c:v>#N/A</c:v>
                </c:pt>
                <c:pt idx="3">
                  <c:v>2.2599999999999998</c:v>
                </c:pt>
                <c:pt idx="4">
                  <c:v>#N/A</c:v>
                </c:pt>
                <c:pt idx="5">
                  <c:v>2.56</c:v>
                </c:pt>
                <c:pt idx="6">
                  <c:v>#N/A</c:v>
                </c:pt>
                <c:pt idx="7">
                  <c:v>2.73</c:v>
                </c:pt>
                <c:pt idx="8">
                  <c:v>#N/A</c:v>
                </c:pt>
                <c:pt idx="9">
                  <c:v>2.8</c:v>
                </c:pt>
              </c:numCache>
            </c:numRef>
          </c:val>
          <c:extLst>
            <c:ext xmlns:c16="http://schemas.microsoft.com/office/drawing/2014/chart" uri="{C3380CC4-5D6E-409C-BE32-E72D297353CC}">
              <c16:uniqueId val="{00000006-0BBA-4A9A-9150-8A00666417CB}"/>
            </c:ext>
          </c:extLst>
        </c:ser>
        <c:ser>
          <c:idx val="7"/>
          <c:order val="7"/>
          <c:tx>
            <c:strRef>
              <c:f>データシート!$A$34</c:f>
              <c:strCache>
                <c:ptCount val="1"/>
                <c:pt idx="0">
                  <c:v>笛吹市公共下水道事業会計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c:v>
                </c:pt>
                <c:pt idx="2">
                  <c:v>#N/A</c:v>
                </c:pt>
                <c:pt idx="3">
                  <c:v>3.69</c:v>
                </c:pt>
                <c:pt idx="4">
                  <c:v>#N/A</c:v>
                </c:pt>
                <c:pt idx="5">
                  <c:v>4.5199999999999996</c:v>
                </c:pt>
                <c:pt idx="6">
                  <c:v>#N/A</c:v>
                </c:pt>
                <c:pt idx="7">
                  <c:v>4.66</c:v>
                </c:pt>
                <c:pt idx="8">
                  <c:v>#N/A</c:v>
                </c:pt>
                <c:pt idx="9">
                  <c:v>4.5599999999999996</c:v>
                </c:pt>
              </c:numCache>
            </c:numRef>
          </c:val>
          <c:extLst>
            <c:ext xmlns:c16="http://schemas.microsoft.com/office/drawing/2014/chart" uri="{C3380CC4-5D6E-409C-BE32-E72D297353CC}">
              <c16:uniqueId val="{00000007-0BBA-4A9A-9150-8A00666417CB}"/>
            </c:ext>
          </c:extLst>
        </c:ser>
        <c:ser>
          <c:idx val="8"/>
          <c:order val="8"/>
          <c:tx>
            <c:strRef>
              <c:f>データシート!$A$35</c:f>
              <c:strCache>
                <c:ptCount val="1"/>
                <c:pt idx="0">
                  <c:v>笛吹市水道事業会計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6.16</c:v>
                </c:pt>
                <c:pt idx="2">
                  <c:v>#N/A</c:v>
                </c:pt>
                <c:pt idx="3">
                  <c:v>6.42</c:v>
                </c:pt>
                <c:pt idx="4">
                  <c:v>#N/A</c:v>
                </c:pt>
                <c:pt idx="5">
                  <c:v>6.47</c:v>
                </c:pt>
                <c:pt idx="6">
                  <c:v>#N/A</c:v>
                </c:pt>
                <c:pt idx="7">
                  <c:v>7.49</c:v>
                </c:pt>
                <c:pt idx="8">
                  <c:v>#N/A</c:v>
                </c:pt>
                <c:pt idx="9">
                  <c:v>7.59</c:v>
                </c:pt>
              </c:numCache>
            </c:numRef>
          </c:val>
          <c:extLst>
            <c:ext xmlns:c16="http://schemas.microsoft.com/office/drawing/2014/chart" uri="{C3380CC4-5D6E-409C-BE32-E72D297353CC}">
              <c16:uniqueId val="{00000008-0BBA-4A9A-9150-8A00666417C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c:v>
                </c:pt>
                <c:pt idx="2">
                  <c:v>#N/A</c:v>
                </c:pt>
                <c:pt idx="3">
                  <c:v>9.59</c:v>
                </c:pt>
                <c:pt idx="4">
                  <c:v>#N/A</c:v>
                </c:pt>
                <c:pt idx="5">
                  <c:v>9.1999999999999993</c:v>
                </c:pt>
                <c:pt idx="6">
                  <c:v>#N/A</c:v>
                </c:pt>
                <c:pt idx="7">
                  <c:v>10.08</c:v>
                </c:pt>
                <c:pt idx="8">
                  <c:v>#N/A</c:v>
                </c:pt>
                <c:pt idx="9">
                  <c:v>10.39</c:v>
                </c:pt>
              </c:numCache>
            </c:numRef>
          </c:val>
          <c:extLst>
            <c:ext xmlns:c16="http://schemas.microsoft.com/office/drawing/2014/chart" uri="{C3380CC4-5D6E-409C-BE32-E72D297353CC}">
              <c16:uniqueId val="{00000009-0BBA-4A9A-9150-8A00666417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3822</c:v>
                </c:pt>
                <c:pt idx="5">
                  <c:v>3770</c:v>
                </c:pt>
                <c:pt idx="8">
                  <c:v>3735</c:v>
                </c:pt>
                <c:pt idx="11">
                  <c:v>3544</c:v>
                </c:pt>
                <c:pt idx="14">
                  <c:v>3441</c:v>
                </c:pt>
              </c:numCache>
            </c:numRef>
          </c:val>
          <c:extLst>
            <c:ext xmlns:c16="http://schemas.microsoft.com/office/drawing/2014/chart" uri="{C3380CC4-5D6E-409C-BE32-E72D297353CC}">
              <c16:uniqueId val="{00000000-5C4C-4DEA-989A-83630CC8BA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4C-4DEA-989A-83630CC8BA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8</c:v>
                </c:pt>
                <c:pt idx="3">
                  <c:v>2</c:v>
                </c:pt>
                <c:pt idx="6">
                  <c:v>1</c:v>
                </c:pt>
                <c:pt idx="9">
                  <c:v>0</c:v>
                </c:pt>
                <c:pt idx="12">
                  <c:v>39</c:v>
                </c:pt>
              </c:numCache>
            </c:numRef>
          </c:val>
          <c:extLst>
            <c:ext xmlns:c16="http://schemas.microsoft.com/office/drawing/2014/chart" uri="{C3380CC4-5D6E-409C-BE32-E72D297353CC}">
              <c16:uniqueId val="{00000002-5C4C-4DEA-989A-83630CC8BA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25</c:v>
                </c:pt>
                <c:pt idx="6">
                  <c:v>16</c:v>
                </c:pt>
                <c:pt idx="9">
                  <c:v>16</c:v>
                </c:pt>
                <c:pt idx="12">
                  <c:v>15</c:v>
                </c:pt>
              </c:numCache>
            </c:numRef>
          </c:val>
          <c:extLst>
            <c:ext xmlns:c16="http://schemas.microsoft.com/office/drawing/2014/chart" uri="{C3380CC4-5D6E-409C-BE32-E72D297353CC}">
              <c16:uniqueId val="{00000003-5C4C-4DEA-989A-83630CC8BA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1022</c:v>
                </c:pt>
                <c:pt idx="3">
                  <c:v>919</c:v>
                </c:pt>
                <c:pt idx="6">
                  <c:v>854</c:v>
                </c:pt>
                <c:pt idx="9">
                  <c:v>754</c:v>
                </c:pt>
                <c:pt idx="12">
                  <c:v>713</c:v>
                </c:pt>
              </c:numCache>
            </c:numRef>
          </c:val>
          <c:extLst>
            <c:ext xmlns:c16="http://schemas.microsoft.com/office/drawing/2014/chart" uri="{C3380CC4-5D6E-409C-BE32-E72D297353CC}">
              <c16:uniqueId val="{00000004-5C4C-4DEA-989A-83630CC8BA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4C-4DEA-989A-83630CC8BA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4C-4DEA-989A-83630CC8BA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3952</c:v>
                </c:pt>
                <c:pt idx="3">
                  <c:v>4033</c:v>
                </c:pt>
                <c:pt idx="6">
                  <c:v>4056</c:v>
                </c:pt>
                <c:pt idx="9">
                  <c:v>3997</c:v>
                </c:pt>
                <c:pt idx="12">
                  <c:v>3945</c:v>
                </c:pt>
              </c:numCache>
            </c:numRef>
          </c:val>
          <c:extLst>
            <c:ext xmlns:c16="http://schemas.microsoft.com/office/drawing/2014/chart" uri="{C3380CC4-5D6E-409C-BE32-E72D297353CC}">
              <c16:uniqueId val="{00000007-5C4C-4DEA-989A-83630CC8BA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1183</c:v>
                </c:pt>
                <c:pt idx="2">
                  <c:v>#N/A</c:v>
                </c:pt>
                <c:pt idx="3">
                  <c:v>#N/A</c:v>
                </c:pt>
                <c:pt idx="4">
                  <c:v>1209</c:v>
                </c:pt>
                <c:pt idx="5">
                  <c:v>#N/A</c:v>
                </c:pt>
                <c:pt idx="6">
                  <c:v>#N/A</c:v>
                </c:pt>
                <c:pt idx="7">
                  <c:v>1192</c:v>
                </c:pt>
                <c:pt idx="8">
                  <c:v>#N/A</c:v>
                </c:pt>
                <c:pt idx="9">
                  <c:v>#N/A</c:v>
                </c:pt>
                <c:pt idx="10">
                  <c:v>1223</c:v>
                </c:pt>
                <c:pt idx="11">
                  <c:v>#N/A</c:v>
                </c:pt>
                <c:pt idx="12">
                  <c:v>#N/A</c:v>
                </c:pt>
                <c:pt idx="13">
                  <c:v>1271</c:v>
                </c:pt>
                <c:pt idx="14">
                  <c:v>#N/A</c:v>
                </c:pt>
              </c:numCache>
            </c:numRef>
          </c:val>
          <c:smooth val="0"/>
          <c:extLst>
            <c:ext xmlns:c16="http://schemas.microsoft.com/office/drawing/2014/chart" uri="{C3380CC4-5D6E-409C-BE32-E72D297353CC}">
              <c16:uniqueId val="{00000008-5C4C-4DEA-989A-83630CC8BA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38116</c:v>
                </c:pt>
                <c:pt idx="5">
                  <c:v>36721</c:v>
                </c:pt>
                <c:pt idx="8">
                  <c:v>34558</c:v>
                </c:pt>
                <c:pt idx="11">
                  <c:v>32846</c:v>
                </c:pt>
                <c:pt idx="14">
                  <c:v>30112</c:v>
                </c:pt>
              </c:numCache>
            </c:numRef>
          </c:val>
          <c:extLst>
            <c:ext xmlns:c16="http://schemas.microsoft.com/office/drawing/2014/chart" uri="{C3380CC4-5D6E-409C-BE32-E72D297353CC}">
              <c16:uniqueId val="{00000000-1161-473C-9F8F-E0485B99E9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424</c:v>
                </c:pt>
                <c:pt idx="5">
                  <c:v>408</c:v>
                </c:pt>
                <c:pt idx="8">
                  <c:v>387</c:v>
                </c:pt>
                <c:pt idx="11">
                  <c:v>348</c:v>
                </c:pt>
                <c:pt idx="14">
                  <c:v>324</c:v>
                </c:pt>
              </c:numCache>
            </c:numRef>
          </c:val>
          <c:extLst>
            <c:ext xmlns:c16="http://schemas.microsoft.com/office/drawing/2014/chart" uri="{C3380CC4-5D6E-409C-BE32-E72D297353CC}">
              <c16:uniqueId val="{00000001-1161-473C-9F8F-E0485B99E9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15608</c:v>
                </c:pt>
                <c:pt idx="5">
                  <c:v>17600</c:v>
                </c:pt>
                <c:pt idx="8">
                  <c:v>17379</c:v>
                </c:pt>
                <c:pt idx="11">
                  <c:v>18921</c:v>
                </c:pt>
                <c:pt idx="14">
                  <c:v>19236</c:v>
                </c:pt>
              </c:numCache>
            </c:numRef>
          </c:val>
          <c:extLst>
            <c:ext xmlns:c16="http://schemas.microsoft.com/office/drawing/2014/chart" uri="{C3380CC4-5D6E-409C-BE32-E72D297353CC}">
              <c16:uniqueId val="{00000002-1161-473C-9F8F-E0485B99E9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61-473C-9F8F-E0485B99E9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61-473C-9F8F-E0485B99E9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c:v>
                </c:pt>
                <c:pt idx="3">
                  <c:v>6</c:v>
                </c:pt>
                <c:pt idx="6">
                  <c:v>3</c:v>
                </c:pt>
                <c:pt idx="9">
                  <c:v>2</c:v>
                </c:pt>
                <c:pt idx="12">
                  <c:v>2</c:v>
                </c:pt>
              </c:numCache>
            </c:numRef>
          </c:val>
          <c:extLst>
            <c:ext xmlns:c16="http://schemas.microsoft.com/office/drawing/2014/chart" uri="{C3380CC4-5D6E-409C-BE32-E72D297353CC}">
              <c16:uniqueId val="{00000005-1161-473C-9F8F-E0485B99E9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4867</c:v>
                </c:pt>
                <c:pt idx="3">
                  <c:v>4812</c:v>
                </c:pt>
                <c:pt idx="6">
                  <c:v>4797</c:v>
                </c:pt>
                <c:pt idx="9">
                  <c:v>4750</c:v>
                </c:pt>
                <c:pt idx="12">
                  <c:v>4735</c:v>
                </c:pt>
              </c:numCache>
            </c:numRef>
          </c:val>
          <c:extLst>
            <c:ext xmlns:c16="http://schemas.microsoft.com/office/drawing/2014/chart" uri="{C3380CC4-5D6E-409C-BE32-E72D297353CC}">
              <c16:uniqueId val="{00000006-1161-473C-9F8F-E0485B99E9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172</c:v>
                </c:pt>
                <c:pt idx="3">
                  <c:v>198</c:v>
                </c:pt>
                <c:pt idx="6">
                  <c:v>181</c:v>
                </c:pt>
                <c:pt idx="9">
                  <c:v>178</c:v>
                </c:pt>
                <c:pt idx="12">
                  <c:v>155</c:v>
                </c:pt>
              </c:numCache>
            </c:numRef>
          </c:val>
          <c:extLst>
            <c:ext xmlns:c16="http://schemas.microsoft.com/office/drawing/2014/chart" uri="{C3380CC4-5D6E-409C-BE32-E72D297353CC}">
              <c16:uniqueId val="{00000007-1161-473C-9F8F-E0485B99E9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11823</c:v>
                </c:pt>
                <c:pt idx="3">
                  <c:v>9992</c:v>
                </c:pt>
                <c:pt idx="6">
                  <c:v>8119</c:v>
                </c:pt>
                <c:pt idx="9">
                  <c:v>7030</c:v>
                </c:pt>
                <c:pt idx="12">
                  <c:v>6132</c:v>
                </c:pt>
              </c:numCache>
            </c:numRef>
          </c:val>
          <c:extLst>
            <c:ext xmlns:c16="http://schemas.microsoft.com/office/drawing/2014/chart" uri="{C3380CC4-5D6E-409C-BE32-E72D297353CC}">
              <c16:uniqueId val="{00000008-1161-473C-9F8F-E0485B99E9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730</c:v>
                </c:pt>
                <c:pt idx="3">
                  <c:v>670</c:v>
                </c:pt>
                <c:pt idx="6">
                  <c:v>613</c:v>
                </c:pt>
                <c:pt idx="9">
                  <c:v>557</c:v>
                </c:pt>
                <c:pt idx="12">
                  <c:v>518</c:v>
                </c:pt>
              </c:numCache>
            </c:numRef>
          </c:val>
          <c:extLst>
            <c:ext xmlns:c16="http://schemas.microsoft.com/office/drawing/2014/chart" uri="{C3380CC4-5D6E-409C-BE32-E72D297353CC}">
              <c16:uniqueId val="{00000009-1161-473C-9F8F-E0485B99E9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40423</c:v>
                </c:pt>
                <c:pt idx="3">
                  <c:v>39948</c:v>
                </c:pt>
                <c:pt idx="6">
                  <c:v>38397</c:v>
                </c:pt>
                <c:pt idx="9">
                  <c:v>36482</c:v>
                </c:pt>
                <c:pt idx="12">
                  <c:v>36060</c:v>
                </c:pt>
              </c:numCache>
            </c:numRef>
          </c:val>
          <c:extLst>
            <c:ext xmlns:c16="http://schemas.microsoft.com/office/drawing/2014/chart" uri="{C3380CC4-5D6E-409C-BE32-E72D297353CC}">
              <c16:uniqueId val="{0000000A-1161-473C-9F8F-E0485B99E9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3876</c:v>
                </c:pt>
                <c:pt idx="2">
                  <c:v>#N/A</c:v>
                </c:pt>
                <c:pt idx="3">
                  <c:v>#N/A</c:v>
                </c:pt>
                <c:pt idx="4">
                  <c:v>897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161-473C-9F8F-E0485B99E9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3730</c:v>
                </c:pt>
                <c:pt idx="1">
                  <c:v>3732</c:v>
                </c:pt>
                <c:pt idx="2">
                  <c:v>3733</c:v>
                </c:pt>
              </c:numCache>
            </c:numRef>
          </c:val>
          <c:extLst>
            <c:ext xmlns:c16="http://schemas.microsoft.com/office/drawing/2014/chart" uri="{C3380CC4-5D6E-409C-BE32-E72D297353CC}">
              <c16:uniqueId val="{00000000-D47C-4219-9D49-A032B6BDE2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1796</c:v>
                </c:pt>
                <c:pt idx="1">
                  <c:v>1481</c:v>
                </c:pt>
                <c:pt idx="2">
                  <c:v>1120</c:v>
                </c:pt>
              </c:numCache>
            </c:numRef>
          </c:val>
          <c:extLst>
            <c:ext xmlns:c16="http://schemas.microsoft.com/office/drawing/2014/chart" uri="{C3380CC4-5D6E-409C-BE32-E72D297353CC}">
              <c16:uniqueId val="{00000001-D47C-4219-9D49-A032B6BDE2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14144</c:v>
                </c:pt>
                <c:pt idx="1">
                  <c:v>14982</c:v>
                </c:pt>
                <c:pt idx="2">
                  <c:v>15519</c:v>
                </c:pt>
              </c:numCache>
            </c:numRef>
          </c:val>
          <c:extLst>
            <c:ext xmlns:c16="http://schemas.microsoft.com/office/drawing/2014/chart" uri="{C3380CC4-5D6E-409C-BE32-E72D297353CC}">
              <c16:uniqueId val="{00000002-D47C-4219-9D49-A032B6BDE2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山梨県笛吹市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合併特例事業債及び臨時財政対策債の残高減少に伴い、元利償還金は減少傾向にある。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□算入公債費等</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合併特例事業債及び臨時財政対策債の償還金の減少に伴い、算入公債費等は減少傾向にある。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□実質公債費比率の分子</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元利償還金等、算入公債費等が共に減少傾向にあるため、実質公債費比率の分子は同水準で推移している。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□今後の対応</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引き続き、健全化指標を注視し、交付税措置のある起債等を活用する中で、実質公債費比率の低下を図る。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満期一括償還方式の地方債を発行していないため、積み立ては実施していない。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山梨県笛吹市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公共事業等債や教育・福祉施設等整備事業債の残高は増加しているものの、合併特例事業債や臨時財政対策債の残高が減少しており、地方債の現在高総額では減少している。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ふるさと納税寄附金により増額となっている。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□将来負担比率の分子</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合併特例事業債及び臨時財政対策債の償還が進んだことにより、基準財政需要額算入見込額が減少し、前年度と比べ若干増加した。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早期健全化基準未満であるものの、市債残高に注視し、健全な財政運営に努める。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山梨県笛吹市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元利償還金の財源とするため「減債基金」を取り崩し、公共施設の改修により「公共施設整備等基金」を取り崩したが、ふるさと納税寄附金が、前年度より増加したため「まちづくり基金」が増額となり、基金残高合計は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財政調整基金及び減債基金については、予算編成上、取崩しの対象となることが多く、前年度決算上剰余金等を可能な限り積立て、残高の確保に努める。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また、特定目的基金についても、その目的に合った事業に適正に充当しつつ、債券等により基金利子を積極的に確保することで、基金残高の減少を防ぐよう努める。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笛吹市まちづくり基金：多様な人々の参加による個性豊かな活力あるふるさとづくりと協働のまちづくりの実現に資することを目的とする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笛吹市地域振興基金：笛吹市における地域住民の連帯の強化又は地域振興等に資することを目的とする。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笛吹市公共施設整備等基金：公共施設の整備その他市民の福祉の向上に資する長期的な計画に基づく事業を円滑に推進することを目的とする。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笛吹市地域福祉基金：住民が主体となって行う福祉活動を活発化することを目的とする。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笛吹市観光施設整備基金：笛吹市の観光事業を発展させるために供する施設の整備を目的とする。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笛吹市まちづくり基金：基金積立の原資となるふるさと納税寄附金により増額した。</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笛吹市地域振興基金：前年度の充当残や利子収入、債券買い替えに伴う精算金を積み立てたため増額した。</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笛吹市公共施設整備等基金：公共施設整備事業に財源充当したため減額した。</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笛吹市観光施設整備基金：観光事業への財源充当が、基金積立金分を下回ったため増額した。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　まちづくり基金については、ふるさと納税寄附金の寄附者の意向に沿うよう、市の事業に積極的に充当していく。</a:t>
          </a:r>
        </a:p>
        <a:p>
          <a:r>
            <a:rPr lang="ja-JP" altLang="ja-JP" sz="1100">
              <a:solidFill>
                <a:schemeClr val="dk1"/>
              </a:solidFill>
              <a:effectLst/>
              <a:latin typeface="+mn-lt"/>
              <a:ea typeface="+mn-ea"/>
              <a:cs typeface="+mn-cs"/>
            </a:rPr>
            <a:t>　その他の特的目的基金については、有利な債券を購入し、基金利子の確保に努め、取崩し後にも速やかに残高を回復できるよう努めていく。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前年度決算上剰余金や基金利子を積み立てたことにより前年度と同程度となった。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大規模災害の発生など、不測の事態に迅速に対応できるよう、効率的な予算編成を行う中で、取崩し額を最低限に抑えるよう努める。</a:t>
          </a:r>
        </a:p>
        <a:p>
          <a:r>
            <a:rPr lang="ja-JP" altLang="ja-JP" sz="1100">
              <a:solidFill>
                <a:schemeClr val="dk1"/>
              </a:solidFill>
              <a:effectLst/>
              <a:latin typeface="+mn-lt"/>
              <a:ea typeface="+mn-ea"/>
              <a:cs typeface="+mn-cs"/>
            </a:rPr>
            <a:t>　また、前年度の決算上剰余金が生じた際には、翌々年度までに基金の積立を行うなどし、標準財政規模の</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％程度（</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億円程度）を確保できるようにする。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取り崩しを行ったため減少した。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mn-lt"/>
              <a:ea typeface="+mn-ea"/>
              <a:cs typeface="+mn-cs"/>
            </a:rPr>
            <a:t>経済事情の変動等により財源が不足する場合は、減債基金を公債費に財源充当するが、前年度の決算上剰余金繰越金の積み立てなどにより、基金残高の確保に努める。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山梨県笛吹市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66,857
65,105
201.92
45,291,670
42,468,965
2,099,520
20,047,753
36,059,742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基準財政収入額、基準財政需要額ともに増加していることで、前年度と同程度になっている。今後も継続して自己財源の確保、財政基盤の強化を図っていく。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27517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024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27517</xdr:rowOff>
    </xdr:from>
    <xdr:to>
      <xdr:col>19</xdr:col>
      <xdr:colOff>133350</xdr:colOff>
      <xdr:row>38</xdr:row>
      <xdr:rowOff>27517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27517</xdr:rowOff>
    </xdr:from>
    <xdr:to>
      <xdr:col>15</xdr:col>
      <xdr:colOff>82550</xdr:colOff>
      <xdr:row>38</xdr:row>
      <xdr:rowOff>27517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132944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158750</xdr:rowOff>
    </xdr:from>
    <xdr:to>
      <xdr:col>11</xdr:col>
      <xdr:colOff>31750</xdr:colOff>
      <xdr:row>38</xdr:row>
      <xdr:rowOff>27517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148167</xdr:rowOff>
    </xdr:from>
    <xdr:to>
      <xdr:col>19</xdr:col>
      <xdr:colOff>184150</xdr:colOff>
      <xdr:row>38</xdr:row>
      <xdr:rowOff>78316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88494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148167</xdr:rowOff>
    </xdr:from>
    <xdr:to>
      <xdr:col>15</xdr:col>
      <xdr:colOff>133350</xdr:colOff>
      <xdr:row>38</xdr:row>
      <xdr:rowOff>78316</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88494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148167</xdr:rowOff>
    </xdr:from>
    <xdr:to>
      <xdr:col>11</xdr:col>
      <xdr:colOff>82550</xdr:colOff>
      <xdr:row>38</xdr:row>
      <xdr:rowOff>78316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88494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22877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歳入においては、定額減税の実施に伴う市税等の減収を補填するための定額減税減収補填特例交付金のほか、地方譲与税、地方交付金など経常的一般財源が増加し、歳出では、人事院勧告等に伴う人件費の増加、児童手当等扶助費の増加があり、歳入及び歳出ともに増加したことで昨年度と同程度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64</xdr:row>
      <xdr:rowOff>105728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7249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32385</xdr:rowOff>
    </xdr:from>
    <xdr:to>
      <xdr:col>19</xdr:col>
      <xdr:colOff>133350</xdr:colOff>
      <xdr:row>64</xdr:row>
      <xdr:rowOff>99695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62285"/>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32385</xdr:rowOff>
    </xdr:from>
    <xdr:to>
      <xdr:col>15</xdr:col>
      <xdr:colOff>82550</xdr:colOff>
      <xdr:row>63</xdr:row>
      <xdr:rowOff>35878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62285"/>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35878</xdr:rowOff>
    </xdr:from>
    <xdr:to>
      <xdr:col>11</xdr:col>
      <xdr:colOff>31750</xdr:colOff>
      <xdr:row>64</xdr:row>
      <xdr:rowOff>75565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37228"/>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54928</xdr:rowOff>
    </xdr:from>
    <xdr:to>
      <xdr:col>23</xdr:col>
      <xdr:colOff>184150</xdr:colOff>
      <xdr:row>64</xdr:row>
      <xdr:rowOff>156528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27005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9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48895</xdr:rowOff>
    </xdr:from>
    <xdr:to>
      <xdr:col>19</xdr:col>
      <xdr:colOff>184150</xdr:colOff>
      <xdr:row>64</xdr:row>
      <xdr:rowOff>150495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93362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156528</xdr:rowOff>
    </xdr:from>
    <xdr:to>
      <xdr:col>11</xdr:col>
      <xdr:colOff>82550</xdr:colOff>
      <xdr:row>63</xdr:row>
      <xdr:rowOff>86678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111142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1,788</a:t>
          </a:r>
          <a:r>
            <a:rPr kumimoji="1" lang="ja-JP" altLang="en-US" sz="1300">
              <a:latin typeface="ＭＳ Ｐゴシック" panose="020B0600070205080204" pitchFamily="50" charset="-128"/>
              <a:ea typeface="ＭＳ Ｐゴシック" panose="020B0600070205080204" pitchFamily="50" charset="-128"/>
            </a:rPr>
            <a:t>円増加し、類似団体と比べ</a:t>
          </a:r>
          <a:r>
            <a:rPr kumimoji="1" lang="en-US" altLang="ja-JP" sz="1300">
              <a:latin typeface="ＭＳ Ｐゴシック" panose="020B0600070205080204" pitchFamily="50" charset="-128"/>
              <a:ea typeface="ＭＳ Ｐゴシック" panose="020B0600070205080204" pitchFamily="50" charset="-128"/>
            </a:rPr>
            <a:t>2,289</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消費喚起キャンペーン事業の終了により、物件費は減少したものの、人事院勧告及び地方自治法の一部が改正されたことによる会計年度任用職員への勤勉手当の支給などにより人件費が増加したことで前年度より増加している。今後も、行財政改革を進める中で、コスト削減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136162</xdr:rowOff>
    </xdr:from>
    <xdr:to>
      <xdr:col>23</xdr:col>
      <xdr:colOff>133350</xdr:colOff>
      <xdr:row>83</xdr:row>
      <xdr:rowOff>148490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66512"/>
          <a:ext cx="838200" cy="1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26860</xdr:rowOff>
    </xdr:from>
    <xdr:to>
      <xdr:col>19</xdr:col>
      <xdr:colOff>133350</xdr:colOff>
      <xdr:row>83</xdr:row>
      <xdr:rowOff>136162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57210"/>
          <a:ext cx="889000" cy="10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9452</xdr:rowOff>
    </xdr:from>
    <xdr:to>
      <xdr:col>15</xdr:col>
      <xdr:colOff>82550</xdr:colOff>
      <xdr:row>83</xdr:row>
      <xdr:rowOff>26860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39802"/>
          <a:ext cx="889000" cy="1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133328</xdr:rowOff>
    </xdr:from>
    <xdr:to>
      <xdr:col>11</xdr:col>
      <xdr:colOff>31750</xdr:colOff>
      <xdr:row>83</xdr:row>
      <xdr:rowOff>9452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0778"/>
          <a:ext cx="889000" cy="21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97690</xdr:rowOff>
    </xdr:from>
    <xdr:to>
      <xdr:col>23</xdr:col>
      <xdr:colOff>184150</xdr:colOff>
      <xdr:row>84</xdr:row>
      <xdr:rowOff>27840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2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69767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0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85362</xdr:rowOff>
    </xdr:from>
    <xdr:to>
      <xdr:col>19</xdr:col>
      <xdr:colOff>184150</xdr:colOff>
      <xdr:row>84</xdr:row>
      <xdr:rowOff>15512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1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289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02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147510</xdr:rowOff>
    </xdr:from>
    <xdr:to>
      <xdr:col>15</xdr:col>
      <xdr:colOff>133350</xdr:colOff>
      <xdr:row>83</xdr:row>
      <xdr:rowOff>77660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0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87837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7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130102</xdr:rowOff>
    </xdr:from>
    <xdr:to>
      <xdr:col>11</xdr:col>
      <xdr:colOff>82550</xdr:colOff>
      <xdr:row>83</xdr:row>
      <xdr:rowOff>60252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8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45029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75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82528</xdr:rowOff>
    </xdr:from>
    <xdr:to>
      <xdr:col>7</xdr:col>
      <xdr:colOff>31750</xdr:colOff>
      <xdr:row>82</xdr:row>
      <xdr:rowOff>12678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22855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3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級別職員数割合について、厳正かつ適正に管理することで、給与の適正化に努める。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100693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7052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84364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739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84364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739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152400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119941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人増加し、類似団体と比べ</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人下回っている。</a:t>
          </a:r>
        </a:p>
        <a:p>
          <a:r>
            <a:rPr kumimoji="1" lang="ja-JP" altLang="en-US" sz="1300">
              <a:latin typeface="ＭＳ Ｐゴシック" panose="020B0600070205080204" pitchFamily="50" charset="-128"/>
              <a:ea typeface="ＭＳ Ｐゴシック" panose="020B0600070205080204" pitchFamily="50" charset="-128"/>
            </a:rPr>
            <a:t>多様化する行政ニーズに的確に対応できる組織体制を整備しながら、計画的に職員数を見直していく。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4475</xdr:rowOff>
    </xdr:from>
    <xdr:to>
      <xdr:col>81</xdr:col>
      <xdr:colOff>44450</xdr:colOff>
      <xdr:row>61</xdr:row>
      <xdr:rowOff>20562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6292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4475</xdr:rowOff>
    </xdr:from>
    <xdr:to>
      <xdr:col>77</xdr:col>
      <xdr:colOff>44450</xdr:colOff>
      <xdr:row>61</xdr:row>
      <xdr:rowOff>10220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62925"/>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5624</xdr:rowOff>
    </xdr:from>
    <xdr:to>
      <xdr:col>72</xdr:col>
      <xdr:colOff>203200</xdr:colOff>
      <xdr:row>61</xdr:row>
      <xdr:rowOff>10220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64074"/>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2177</xdr:rowOff>
    </xdr:from>
    <xdr:to>
      <xdr:col>68</xdr:col>
      <xdr:colOff>152400</xdr:colOff>
      <xdr:row>61</xdr:row>
      <xdr:rowOff>5624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6062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141212</xdr:rowOff>
    </xdr:from>
    <xdr:to>
      <xdr:col>81</xdr:col>
      <xdr:colOff>95250</xdr:colOff>
      <xdr:row>61</xdr:row>
      <xdr:rowOff>71362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157739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7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125125</xdr:rowOff>
    </xdr:from>
    <xdr:to>
      <xdr:col>77</xdr:col>
      <xdr:colOff>95250</xdr:colOff>
      <xdr:row>61</xdr:row>
      <xdr:rowOff>55275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65452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81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130870</xdr:rowOff>
    </xdr:from>
    <xdr:to>
      <xdr:col>73</xdr:col>
      <xdr:colOff>44450</xdr:colOff>
      <xdr:row>61</xdr:row>
      <xdr:rowOff>61020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71197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8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126274</xdr:rowOff>
    </xdr:from>
    <xdr:to>
      <xdr:col>68</xdr:col>
      <xdr:colOff>203200</xdr:colOff>
      <xdr:row>61</xdr:row>
      <xdr:rowOff>56424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66601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前年度と同ポイント、類似団体と比べ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主な要因としては、公債費の返済が進み、合併特例事業債や臨時財政対策債の元利償還金が減少したものの、地方消費税交付金等が増額し、標準税収入額等が増加したため、標準財政規模が増加したことによる。今後も事業の適切性を見極め有利な資金調達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97367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839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97367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40</xdr:row>
      <xdr:rowOff>19755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78391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19755</xdr:rowOff>
    </xdr:from>
    <xdr:to>
      <xdr:col>68</xdr:col>
      <xdr:colOff>152400</xdr:colOff>
      <xdr:row>40</xdr:row>
      <xdr:rowOff>140405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777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140405</xdr:rowOff>
    </xdr:from>
    <xdr:to>
      <xdr:col>68</xdr:col>
      <xdr:colOff>203200</xdr:colOff>
      <xdr:row>40</xdr:row>
      <xdr:rowOff>70555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89605</xdr:rowOff>
    </xdr:from>
    <xdr:to>
      <xdr:col>64</xdr:col>
      <xdr:colOff>152400</xdr:colOff>
      <xdr:row>41</xdr:row>
      <xdr:rowOff>19755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4532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将来負担比率は、合併特例債や臨時財政対策債の償還が進んだことにより算出されなかった。今後も継続できるよう財政の健全化に努めていく。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147562</xdr:rowOff>
    </xdr:from>
    <xdr:to>
      <xdr:col>68</xdr:col>
      <xdr:colOff>152400</xdr:colOff>
      <xdr:row>15</xdr:row>
      <xdr:rowOff>27577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376412"/>
          <a:ext cx="889000" cy="22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118248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47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79526</xdr:rowOff>
    </xdr:from>
    <xdr:to>
      <xdr:col>73</xdr:col>
      <xdr:colOff>44450</xdr:colOff>
      <xdr:row>14</xdr:row>
      <xdr:rowOff>9676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166810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96477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96762</xdr:rowOff>
    </xdr:from>
    <xdr:to>
      <xdr:col>68</xdr:col>
      <xdr:colOff>203200</xdr:colOff>
      <xdr:row>14</xdr:row>
      <xdr:rowOff>26912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3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37089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09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148227</xdr:rowOff>
    </xdr:from>
    <xdr:to>
      <xdr:col>64</xdr:col>
      <xdr:colOff>152400</xdr:colOff>
      <xdr:row>15</xdr:row>
      <xdr:rowOff>78377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88554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31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山梨県笛吹市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66,857
65,105
201.92
45,291,670
42,468,965
2,099,520
20,047,753
36,059,742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人事院勧告及び地方自治法の一部が改正されたことによる会計年度任用職員への勤勉手当の支給などにより人件費が増加ししている。今後も、級別職員数割合について、厳正かつ適正に管理することで、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75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8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37</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8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ポイント減少し、類似団体と比べ</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施設改修に伴う指定管理料の減少等により減少したものの、今後、物価高騰の影響により上昇することが想定されるため、経費の縮減に努めていく。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133350</xdr:rowOff>
    </xdr:from>
    <xdr:to>
      <xdr:col>82</xdr:col>
      <xdr:colOff>107950</xdr:colOff>
      <xdr:row>20</xdr:row>
      <xdr:rowOff>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390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20</xdr:row>
      <xdr:rowOff>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13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21</xdr:row>
      <xdr:rowOff>82550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131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152400</xdr:rowOff>
    </xdr:from>
    <xdr:to>
      <xdr:col>69</xdr:col>
      <xdr:colOff>92075</xdr:colOff>
      <xdr:row>21</xdr:row>
      <xdr:rowOff>82550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385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82550</xdr:rowOff>
    </xdr:from>
    <xdr:to>
      <xdr:col>82</xdr:col>
      <xdr:colOff>158750</xdr:colOff>
      <xdr:row>20</xdr:row>
      <xdr:rowOff>12700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1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120650</xdr:rowOff>
    </xdr:from>
    <xdr:to>
      <xdr:col>78</xdr:col>
      <xdr:colOff>120650</xdr:colOff>
      <xdr:row>20</xdr:row>
      <xdr:rowOff>50800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6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31750</xdr:rowOff>
    </xdr:from>
    <xdr:to>
      <xdr:col>69</xdr:col>
      <xdr:colOff>142875</xdr:colOff>
      <xdr:row>21</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6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118127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101600</xdr:rowOff>
    </xdr:from>
    <xdr:to>
      <xdr:col>65</xdr:col>
      <xdr:colOff>53975</xdr:colOff>
      <xdr:row>19</xdr:row>
      <xdr:rowOff>31750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ポイント増加し、類似団体と比べ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生活保護費、障害者の介護給付・訓練等給付費、児童手当の増加などにより扶助費は増加している。少子高齢化の進展に伴い、扶助費の額は増額傾向になると考えられるため、経費の抑制に努める。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76708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139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21844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13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xdr:rowOff>
    </xdr:from>
    <xdr:to>
      <xdr:col>15</xdr:col>
      <xdr:colOff>98425</xdr:colOff>
      <xdr:row>56</xdr:row>
      <xdr:rowOff>21844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04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3556</xdr:rowOff>
    </xdr:from>
    <xdr:to>
      <xdr:col>11</xdr:col>
      <xdr:colOff>9525</xdr:colOff>
      <xdr:row>56</xdr:row>
      <xdr:rowOff>3556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04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25908</xdr:rowOff>
    </xdr:from>
    <xdr:to>
      <xdr:col>24</xdr:col>
      <xdr:colOff>76200</xdr:colOff>
      <xdr:row>56</xdr:row>
      <xdr:rowOff>127508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169435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9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142494</xdr:rowOff>
    </xdr:from>
    <xdr:to>
      <xdr:col>15</xdr:col>
      <xdr:colOff>149225</xdr:colOff>
      <xdr:row>56</xdr:row>
      <xdr:rowOff>72644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57421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124206</xdr:rowOff>
    </xdr:from>
    <xdr:to>
      <xdr:col>11</xdr:col>
      <xdr:colOff>60325</xdr:colOff>
      <xdr:row>56</xdr:row>
      <xdr:rowOff>54356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39133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ポイント増加し、類似団体と比べ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今後も、他会計繰出金について、各会計において健全化に努めていく。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88900</xdr:rowOff>
    </xdr:from>
    <xdr:to>
      <xdr:col>82</xdr:col>
      <xdr:colOff>107950</xdr:colOff>
      <xdr:row>54</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347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69850</xdr:rowOff>
    </xdr:from>
    <xdr:to>
      <xdr:col>78</xdr:col>
      <xdr:colOff>69850</xdr:colOff>
      <xdr:row>54</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31750</xdr:rowOff>
    </xdr:from>
    <xdr:to>
      <xdr:col>73</xdr:col>
      <xdr:colOff>180975</xdr:colOff>
      <xdr:row>54</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31750</xdr:rowOff>
    </xdr:from>
    <xdr:to>
      <xdr:col>69</xdr:col>
      <xdr:colOff>92075</xdr:colOff>
      <xdr:row>55</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2900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57150</xdr:rowOff>
    </xdr:from>
    <xdr:to>
      <xdr:col>82</xdr:col>
      <xdr:colOff>158750</xdr:colOff>
      <xdr:row>54</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73677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38100</xdr:rowOff>
    </xdr:from>
    <xdr:to>
      <xdr:col>78</xdr:col>
      <xdr:colOff>120650</xdr:colOff>
      <xdr:row>54</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149877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19050</xdr:rowOff>
    </xdr:from>
    <xdr:to>
      <xdr:col>74</xdr:col>
      <xdr:colOff>31750</xdr:colOff>
      <xdr:row>54</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152400</xdr:rowOff>
    </xdr:from>
    <xdr:to>
      <xdr:col>69</xdr:col>
      <xdr:colOff>142875</xdr:colOff>
      <xdr:row>54</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76200</xdr:rowOff>
    </xdr:from>
    <xdr:to>
      <xdr:col>65</xdr:col>
      <xdr:colOff>53975</xdr:colOff>
      <xdr:row>56</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ポイント減少し、類似団体と比べ</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コロナ禍以降、各種団体等において事業を実施し、コロナ禍前の状況に戻りつつある。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	</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今後も、補助制度の見直しを積極的に行い、適正な補助事業の執行に努めていく。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98425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906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6985</xdr:rowOff>
    </xdr:from>
    <xdr:to>
      <xdr:col>78</xdr:col>
      <xdr:colOff>69850</xdr:colOff>
      <xdr:row>37</xdr:row>
      <xdr:rowOff>98425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179185"/>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6985</xdr:rowOff>
    </xdr:from>
    <xdr:to>
      <xdr:col>73</xdr:col>
      <xdr:colOff>180975</xdr:colOff>
      <xdr:row>36</xdr:row>
      <xdr:rowOff>52705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1791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52705</xdr:rowOff>
    </xdr:from>
    <xdr:to>
      <xdr:col>69</xdr:col>
      <xdr:colOff>92075</xdr:colOff>
      <xdr:row>37</xdr:row>
      <xdr:rowOff>92710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2490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12717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47625</xdr:rowOff>
    </xdr:from>
    <xdr:to>
      <xdr:col>78</xdr:col>
      <xdr:colOff>120650</xdr:colOff>
      <xdr:row>37</xdr:row>
      <xdr:rowOff>149225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159402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6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127635</xdr:rowOff>
    </xdr:from>
    <xdr:to>
      <xdr:col>74</xdr:col>
      <xdr:colOff>31750</xdr:colOff>
      <xdr:row>36</xdr:row>
      <xdr:rowOff>57785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67962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1905</xdr:rowOff>
    </xdr:from>
    <xdr:to>
      <xdr:col>69</xdr:col>
      <xdr:colOff>142875</xdr:colOff>
      <xdr:row>36</xdr:row>
      <xdr:rowOff>103505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113682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4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153687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低金利な起債への借り換えを積極的に行うなど、公債費の抑制に努めており、減少している。引き続き、公債費の抑制に努める。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60325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858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60325</xdr:rowOff>
    </xdr:from>
    <xdr:to>
      <xdr:col>19</xdr:col>
      <xdr:colOff>187325</xdr:colOff>
      <xdr:row>78</xdr:row>
      <xdr:rowOff>98425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33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31750</xdr:rowOff>
    </xdr:from>
    <xdr:to>
      <xdr:col>15</xdr:col>
      <xdr:colOff>98425</xdr:colOff>
      <xdr:row>78</xdr:row>
      <xdr:rowOff>98425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4048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31750</xdr:rowOff>
    </xdr:from>
    <xdr:to>
      <xdr:col>11</xdr:col>
      <xdr:colOff>9525</xdr:colOff>
      <xdr:row>78</xdr:row>
      <xdr:rowOff>117475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4048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9525</xdr:rowOff>
    </xdr:from>
    <xdr:to>
      <xdr:col>20</xdr:col>
      <xdr:colOff>38100</xdr:colOff>
      <xdr:row>78</xdr:row>
      <xdr:rowOff>111125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95902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69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47625</xdr:rowOff>
    </xdr:from>
    <xdr:to>
      <xdr:col>15</xdr:col>
      <xdr:colOff>149225</xdr:colOff>
      <xdr:row>78</xdr:row>
      <xdr:rowOff>149225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134002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0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152400</xdr:rowOff>
    </xdr:from>
    <xdr:to>
      <xdr:col>11</xdr:col>
      <xdr:colOff>60325</xdr:colOff>
      <xdr:row>78</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67327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66675</xdr:rowOff>
    </xdr:from>
    <xdr:to>
      <xdr:col>6</xdr:col>
      <xdr:colOff>171450</xdr:colOff>
      <xdr:row>78</xdr:row>
      <xdr:rowOff>168275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153052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2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人件費、扶助費の増加等により公債費以外の割合は増加している。物価高騰の影響により物件費の増加も見込まれる中、行政サービスの水準を下げることなく、歳出抑制に一層努めていく必要がある。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132715</xdr:rowOff>
    </xdr:from>
    <xdr:to>
      <xdr:col>82</xdr:col>
      <xdr:colOff>107950</xdr:colOff>
      <xdr:row>80</xdr:row>
      <xdr:rowOff>46989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8565"/>
          <a:ext cx="0" cy="111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47642</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132715</xdr:rowOff>
    </xdr:from>
    <xdr:to>
      <xdr:col>82</xdr:col>
      <xdr:colOff>196850</xdr:colOff>
      <xdr:row>73</xdr:row>
      <xdr:rowOff>132715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121285</xdr:rowOff>
    </xdr:from>
    <xdr:to>
      <xdr:col>82</xdr:col>
      <xdr:colOff>107950</xdr:colOff>
      <xdr:row>75</xdr:row>
      <xdr:rowOff>155575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800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52705</xdr:rowOff>
    </xdr:from>
    <xdr:to>
      <xdr:col>78</xdr:col>
      <xdr:colOff>69850</xdr:colOff>
      <xdr:row>75</xdr:row>
      <xdr:rowOff>121285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568555"/>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24765</xdr:rowOff>
    </xdr:from>
    <xdr:to>
      <xdr:col>78</xdr:col>
      <xdr:colOff>120650</xdr:colOff>
      <xdr:row>75</xdr:row>
      <xdr:rowOff>126365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136542</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65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52705</xdr:rowOff>
    </xdr:from>
    <xdr:to>
      <xdr:col>73</xdr:col>
      <xdr:colOff>180975</xdr:colOff>
      <xdr:row>74</xdr:row>
      <xdr:rowOff>86995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568555"/>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127635</xdr:rowOff>
    </xdr:from>
    <xdr:to>
      <xdr:col>74</xdr:col>
      <xdr:colOff>31750</xdr:colOff>
      <xdr:row>75</xdr:row>
      <xdr:rowOff>57785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42562</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86995</xdr:rowOff>
    </xdr:from>
    <xdr:to>
      <xdr:col>69</xdr:col>
      <xdr:colOff>92075</xdr:colOff>
      <xdr:row>75</xdr:row>
      <xdr:rowOff>64135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7429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150495</xdr:rowOff>
    </xdr:from>
    <xdr:to>
      <xdr:col>69</xdr:col>
      <xdr:colOff>142875</xdr:colOff>
      <xdr:row>74</xdr:row>
      <xdr:rowOff>80645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66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90822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43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125112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104775</xdr:rowOff>
    </xdr:from>
    <xdr:to>
      <xdr:col>82</xdr:col>
      <xdr:colOff>158750</xdr:colOff>
      <xdr:row>76</xdr:row>
      <xdr:rowOff>34925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121302</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0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70485</xdr:rowOff>
    </xdr:from>
    <xdr:to>
      <xdr:col>78</xdr:col>
      <xdr:colOff>120650</xdr:colOff>
      <xdr:row>76</xdr:row>
      <xdr:rowOff>636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156863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01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1905</xdr:rowOff>
    </xdr:from>
    <xdr:to>
      <xdr:col>74</xdr:col>
      <xdr:colOff>31750</xdr:colOff>
      <xdr:row>73</xdr:row>
      <xdr:rowOff>103505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5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113682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28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36195</xdr:rowOff>
    </xdr:from>
    <xdr:to>
      <xdr:col>69</xdr:col>
      <xdr:colOff>142875</xdr:colOff>
      <xdr:row>74</xdr:row>
      <xdr:rowOff>137795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122572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0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99713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山梨県笛吹市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106947</xdr:rowOff>
    </xdr:from>
    <xdr:to>
      <xdr:col>29</xdr:col>
      <xdr:colOff>127000</xdr:colOff>
      <xdr:row>19</xdr:row>
      <xdr:rowOff>26200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40672"/>
          <a:ext cx="647700" cy="90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26200</xdr:rowOff>
    </xdr:from>
    <xdr:to>
      <xdr:col>26</xdr:col>
      <xdr:colOff>50800</xdr:colOff>
      <xdr:row>19</xdr:row>
      <xdr:rowOff>33782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1375"/>
          <a:ext cx="698500" cy="7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95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33782</xdr:rowOff>
    </xdr:from>
    <xdr:to>
      <xdr:col>22</xdr:col>
      <xdr:colOff>114300</xdr:colOff>
      <xdr:row>19</xdr:row>
      <xdr:rowOff>57557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38957"/>
          <a:ext cx="698500" cy="23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46088</xdr:rowOff>
    </xdr:from>
    <xdr:to>
      <xdr:col>18</xdr:col>
      <xdr:colOff>177800</xdr:colOff>
      <xdr:row>19</xdr:row>
      <xdr:rowOff>57557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51263"/>
          <a:ext cx="698500" cy="11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56147</xdr:rowOff>
    </xdr:from>
    <xdr:to>
      <xdr:col>29</xdr:col>
      <xdr:colOff>177800</xdr:colOff>
      <xdr:row>18</xdr:row>
      <xdr:rowOff>157747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9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28224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6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146850</xdr:rowOff>
    </xdr:from>
    <xdr:to>
      <xdr:col>26</xdr:col>
      <xdr:colOff>101600</xdr:colOff>
      <xdr:row>19</xdr:row>
      <xdr:rowOff>77000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0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61777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66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154432</xdr:rowOff>
    </xdr:from>
    <xdr:to>
      <xdr:col>22</xdr:col>
      <xdr:colOff>165100</xdr:colOff>
      <xdr:row>19</xdr:row>
      <xdr:rowOff>84582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8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69359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6757</xdr:rowOff>
    </xdr:from>
    <xdr:to>
      <xdr:col>19</xdr:col>
      <xdr:colOff>38100</xdr:colOff>
      <xdr:row>19</xdr:row>
      <xdr:rowOff>108357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1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93134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9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166738</xdr:rowOff>
    </xdr:from>
    <xdr:to>
      <xdr:col>15</xdr:col>
      <xdr:colOff>101600</xdr:colOff>
      <xdr:row>19</xdr:row>
      <xdr:rowOff>96888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0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81665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89053</xdr:rowOff>
    </xdr:from>
    <xdr:to>
      <xdr:col>29</xdr:col>
      <xdr:colOff>127000</xdr:colOff>
      <xdr:row>37</xdr:row>
      <xdr:rowOff>120104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13753"/>
          <a:ext cx="647700" cy="31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120104</xdr:rowOff>
    </xdr:from>
    <xdr:to>
      <xdr:col>26</xdr:col>
      <xdr:colOff>50800</xdr:colOff>
      <xdr:row>37</xdr:row>
      <xdr:rowOff>141592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244804"/>
          <a:ext cx="698500" cy="2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138468</xdr:rowOff>
    </xdr:from>
    <xdr:to>
      <xdr:col>22</xdr:col>
      <xdr:colOff>114300</xdr:colOff>
      <xdr:row>37</xdr:row>
      <xdr:rowOff>141592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63168"/>
          <a:ext cx="698500" cy="3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138468</xdr:rowOff>
    </xdr:from>
    <xdr:to>
      <xdr:col>18</xdr:col>
      <xdr:colOff>177800</xdr:colOff>
      <xdr:row>37</xdr:row>
      <xdr:rowOff>155537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63168"/>
          <a:ext cx="698500" cy="17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37216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38253</xdr:rowOff>
    </xdr:from>
    <xdr:to>
      <xdr:col>29</xdr:col>
      <xdr:colOff>177800</xdr:colOff>
      <xdr:row>37</xdr:row>
      <xdr:rowOff>139853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62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10330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3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69304</xdr:rowOff>
    </xdr:from>
    <xdr:to>
      <xdr:col>26</xdr:col>
      <xdr:colOff>101600</xdr:colOff>
      <xdr:row>37</xdr:row>
      <xdr:rowOff>170904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94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155681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80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90792</xdr:rowOff>
    </xdr:from>
    <xdr:to>
      <xdr:col>22</xdr:col>
      <xdr:colOff>165100</xdr:colOff>
      <xdr:row>37</xdr:row>
      <xdr:rowOff>192392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15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177169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0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87668</xdr:rowOff>
    </xdr:from>
    <xdr:to>
      <xdr:col>19</xdr:col>
      <xdr:colOff>38100</xdr:colOff>
      <xdr:row>37</xdr:row>
      <xdr:rowOff>189268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12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174045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9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104737</xdr:rowOff>
    </xdr:from>
    <xdr:to>
      <xdr:col>15</xdr:col>
      <xdr:colOff>101600</xdr:colOff>
      <xdr:row>37</xdr:row>
      <xdr:rowOff>206337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29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191114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1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山梨県笛吹市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66,857
65,105
201.92
45,291,670
42,468,965
2,099,520
20,047,753
36,059,742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73787</xdr:rowOff>
    </xdr:from>
    <xdr:to>
      <xdr:col>24</xdr:col>
      <xdr:colOff>63500</xdr:colOff>
      <xdr:row>37</xdr:row>
      <xdr:rowOff>165379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17437"/>
          <a:ext cx="838200" cy="9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159791</xdr:rowOff>
    </xdr:from>
    <xdr:to>
      <xdr:col>19</xdr:col>
      <xdr:colOff>177800</xdr:colOff>
      <xdr:row>37</xdr:row>
      <xdr:rowOff>165379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03441"/>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159791</xdr:rowOff>
    </xdr:from>
    <xdr:to>
      <xdr:col>15</xdr:col>
      <xdr:colOff>50800</xdr:colOff>
      <xdr:row>38</xdr:row>
      <xdr:rowOff>20168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03441"/>
          <a:ext cx="889000" cy="3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17031</xdr:rowOff>
    </xdr:from>
    <xdr:to>
      <xdr:col>10</xdr:col>
      <xdr:colOff>114300</xdr:colOff>
      <xdr:row>38</xdr:row>
      <xdr:rowOff>20168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32131"/>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22987</xdr:rowOff>
    </xdr:from>
    <xdr:to>
      <xdr:col>24</xdr:col>
      <xdr:colOff>114300</xdr:colOff>
      <xdr:row>37</xdr:row>
      <xdr:rowOff>124587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6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1414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114579</xdr:rowOff>
    </xdr:from>
    <xdr:to>
      <xdr:col>20</xdr:col>
      <xdr:colOff>38100</xdr:colOff>
      <xdr:row>38</xdr:row>
      <xdr:rowOff>44729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35856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108991</xdr:rowOff>
    </xdr:from>
    <xdr:to>
      <xdr:col>15</xdr:col>
      <xdr:colOff>101600</xdr:colOff>
      <xdr:row>38</xdr:row>
      <xdr:rowOff>39142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526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30268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140818</xdr:rowOff>
    </xdr:from>
    <xdr:to>
      <xdr:col>10</xdr:col>
      <xdr:colOff>165100</xdr:colOff>
      <xdr:row>38</xdr:row>
      <xdr:rowOff>70968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62095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7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137681</xdr:rowOff>
    </xdr:from>
    <xdr:to>
      <xdr:col>6</xdr:col>
      <xdr:colOff>38100</xdr:colOff>
      <xdr:row>38</xdr:row>
      <xdr:rowOff>67831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58958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15326</xdr:rowOff>
    </xdr:from>
    <xdr:to>
      <xdr:col>24</xdr:col>
      <xdr:colOff>63500</xdr:colOff>
      <xdr:row>54</xdr:row>
      <xdr:rowOff>93919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273626"/>
          <a:ext cx="838200" cy="7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15326</xdr:rowOff>
    </xdr:from>
    <xdr:to>
      <xdr:col>19</xdr:col>
      <xdr:colOff>177800</xdr:colOff>
      <xdr:row>55</xdr:row>
      <xdr:rowOff>67371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273626"/>
          <a:ext cx="889000" cy="2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67371</xdr:rowOff>
    </xdr:from>
    <xdr:to>
      <xdr:col>15</xdr:col>
      <xdr:colOff>50800</xdr:colOff>
      <xdr:row>55</xdr:row>
      <xdr:rowOff>83952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97121"/>
          <a:ext cx="889000" cy="1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83952</xdr:rowOff>
    </xdr:from>
    <xdr:to>
      <xdr:col>10</xdr:col>
      <xdr:colOff>114300</xdr:colOff>
      <xdr:row>58</xdr:row>
      <xdr:rowOff>68042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513702"/>
          <a:ext cx="889000" cy="49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43119</xdr:rowOff>
    </xdr:from>
    <xdr:to>
      <xdr:col>24</xdr:col>
      <xdr:colOff>114300</xdr:colOff>
      <xdr:row>54</xdr:row>
      <xdr:rowOff>144719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0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65996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15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135976</xdr:rowOff>
    </xdr:from>
    <xdr:to>
      <xdr:col>20</xdr:col>
      <xdr:colOff>38100</xdr:colOff>
      <xdr:row>54</xdr:row>
      <xdr:rowOff>66126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2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82653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899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16571</xdr:rowOff>
    </xdr:from>
    <xdr:to>
      <xdr:col>15</xdr:col>
      <xdr:colOff>101600</xdr:colOff>
      <xdr:row>55</xdr:row>
      <xdr:rowOff>118171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4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134698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2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33152</xdr:rowOff>
    </xdr:from>
    <xdr:to>
      <xdr:col>10</xdr:col>
      <xdr:colOff>165100</xdr:colOff>
      <xdr:row>55</xdr:row>
      <xdr:rowOff>134752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151279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23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17242</xdr:rowOff>
    </xdr:from>
    <xdr:to>
      <xdr:col>6</xdr:col>
      <xdr:colOff>38100</xdr:colOff>
      <xdr:row>58</xdr:row>
      <xdr:rowOff>118842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109969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5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3911</xdr:rowOff>
    </xdr:from>
    <xdr:to>
      <xdr:col>24</xdr:col>
      <xdr:colOff>63500</xdr:colOff>
      <xdr:row>79</xdr:row>
      <xdr:rowOff>6655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48461"/>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6655</xdr:rowOff>
    </xdr:from>
    <xdr:to>
      <xdr:col>19</xdr:col>
      <xdr:colOff>177800</xdr:colOff>
      <xdr:row>79</xdr:row>
      <xdr:rowOff>29645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51205"/>
          <a:ext cx="8890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12174</xdr:rowOff>
    </xdr:from>
    <xdr:to>
      <xdr:col>15</xdr:col>
      <xdr:colOff>50800</xdr:colOff>
      <xdr:row>79</xdr:row>
      <xdr:rowOff>29645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56724"/>
          <a:ext cx="8890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170855</xdr:rowOff>
    </xdr:from>
    <xdr:to>
      <xdr:col>10</xdr:col>
      <xdr:colOff>114300</xdr:colOff>
      <xdr:row>79</xdr:row>
      <xdr:rowOff>12174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43955"/>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124561</xdr:rowOff>
    </xdr:from>
    <xdr:to>
      <xdr:col>24</xdr:col>
      <xdr:colOff>114300</xdr:colOff>
      <xdr:row>79</xdr:row>
      <xdr:rowOff>54711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39488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1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127305</xdr:rowOff>
    </xdr:from>
    <xdr:to>
      <xdr:col>20</xdr:col>
      <xdr:colOff>38100</xdr:colOff>
      <xdr:row>79</xdr:row>
      <xdr:rowOff>57455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48582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9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150295</xdr:rowOff>
    </xdr:from>
    <xdr:to>
      <xdr:col>15</xdr:col>
      <xdr:colOff>101600</xdr:colOff>
      <xdr:row>79</xdr:row>
      <xdr:rowOff>80445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71572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1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132824</xdr:rowOff>
    </xdr:from>
    <xdr:to>
      <xdr:col>10</xdr:col>
      <xdr:colOff>165100</xdr:colOff>
      <xdr:row>79</xdr:row>
      <xdr:rowOff>62974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0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54101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9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120055</xdr:rowOff>
    </xdr:from>
    <xdr:to>
      <xdr:col>6</xdr:col>
      <xdr:colOff>38100</xdr:colOff>
      <xdr:row>79</xdr:row>
      <xdr:rowOff>50205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41332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8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116931</xdr:rowOff>
    </xdr:from>
    <xdr:to>
      <xdr:col>24</xdr:col>
      <xdr:colOff>63500</xdr:colOff>
      <xdr:row>96</xdr:row>
      <xdr:rowOff>47650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04681"/>
          <a:ext cx="838200" cy="10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47650</xdr:rowOff>
    </xdr:from>
    <xdr:to>
      <xdr:col>19</xdr:col>
      <xdr:colOff>177800</xdr:colOff>
      <xdr:row>96</xdr:row>
      <xdr:rowOff>108229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06850"/>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13787</xdr:rowOff>
    </xdr:from>
    <xdr:to>
      <xdr:col>15</xdr:col>
      <xdr:colOff>50800</xdr:colOff>
      <xdr:row>96</xdr:row>
      <xdr:rowOff>108229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72987"/>
          <a:ext cx="889000" cy="9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13787</xdr:rowOff>
    </xdr:from>
    <xdr:to>
      <xdr:col>10</xdr:col>
      <xdr:colOff>114300</xdr:colOff>
      <xdr:row>97</xdr:row>
      <xdr:rowOff>34781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72987"/>
          <a:ext cx="889000" cy="19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66131</xdr:rowOff>
    </xdr:from>
    <xdr:to>
      <xdr:col>24</xdr:col>
      <xdr:colOff>114300</xdr:colOff>
      <xdr:row>95</xdr:row>
      <xdr:rowOff>167731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89008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0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168300</xdr:rowOff>
    </xdr:from>
    <xdr:to>
      <xdr:col>20</xdr:col>
      <xdr:colOff>38100</xdr:colOff>
      <xdr:row>96</xdr:row>
      <xdr:rowOff>98450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89577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4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57429</xdr:rowOff>
    </xdr:from>
    <xdr:to>
      <xdr:col>15</xdr:col>
      <xdr:colOff>101600</xdr:colOff>
      <xdr:row>96</xdr:row>
      <xdr:rowOff>159029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150156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60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134437</xdr:rowOff>
    </xdr:from>
    <xdr:to>
      <xdr:col>10</xdr:col>
      <xdr:colOff>165100</xdr:colOff>
      <xdr:row>96</xdr:row>
      <xdr:rowOff>64587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55714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1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155431</xdr:rowOff>
    </xdr:from>
    <xdr:to>
      <xdr:col>6</xdr:col>
      <xdr:colOff>38100</xdr:colOff>
      <xdr:row>97</xdr:row>
      <xdr:rowOff>85581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1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76708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0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45604</xdr:rowOff>
    </xdr:from>
    <xdr:to>
      <xdr:col>55</xdr:col>
      <xdr:colOff>0</xdr:colOff>
      <xdr:row>38</xdr:row>
      <xdr:rowOff>80362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60704"/>
          <a:ext cx="838200" cy="3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124580</xdr:rowOff>
    </xdr:from>
    <xdr:to>
      <xdr:col>50</xdr:col>
      <xdr:colOff>114300</xdr:colOff>
      <xdr:row>38</xdr:row>
      <xdr:rowOff>80362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68230"/>
          <a:ext cx="889000" cy="12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124580</xdr:rowOff>
    </xdr:from>
    <xdr:to>
      <xdr:col>45</xdr:col>
      <xdr:colOff>177800</xdr:colOff>
      <xdr:row>38</xdr:row>
      <xdr:rowOff>8472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68230"/>
          <a:ext cx="889000" cy="5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89441</xdr:rowOff>
    </xdr:from>
    <xdr:to>
      <xdr:col>41</xdr:col>
      <xdr:colOff>50800</xdr:colOff>
      <xdr:row>38</xdr:row>
      <xdr:rowOff>8472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04391"/>
          <a:ext cx="889000" cy="111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166254</xdr:rowOff>
    </xdr:from>
    <xdr:to>
      <xdr:col>55</xdr:col>
      <xdr:colOff>50800</xdr:colOff>
      <xdr:row>38</xdr:row>
      <xdr:rowOff>96404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144681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8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29562</xdr:rowOff>
    </xdr:from>
    <xdr:to>
      <xdr:col>50</xdr:col>
      <xdr:colOff>165100</xdr:colOff>
      <xdr:row>38</xdr:row>
      <xdr:rowOff>131162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4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122289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3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73780</xdr:rowOff>
    </xdr:from>
    <xdr:to>
      <xdr:col>46</xdr:col>
      <xdr:colOff>38100</xdr:colOff>
      <xdr:row>38</xdr:row>
      <xdr:rowOff>3930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166507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129123</xdr:rowOff>
    </xdr:from>
    <xdr:to>
      <xdr:col>41</xdr:col>
      <xdr:colOff>101600</xdr:colOff>
      <xdr:row>38</xdr:row>
      <xdr:rowOff>59272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727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50399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38641</xdr:rowOff>
    </xdr:from>
    <xdr:to>
      <xdr:col>36</xdr:col>
      <xdr:colOff>165100</xdr:colOff>
      <xdr:row>31</xdr:row>
      <xdr:rowOff>140241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5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131368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4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2319</xdr:rowOff>
    </xdr:from>
    <xdr:to>
      <xdr:col>55</xdr:col>
      <xdr:colOff>0</xdr:colOff>
      <xdr:row>56</xdr:row>
      <xdr:rowOff>122989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603519"/>
          <a:ext cx="838200" cy="12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31603</xdr:rowOff>
    </xdr:from>
    <xdr:to>
      <xdr:col>50</xdr:col>
      <xdr:colOff>114300</xdr:colOff>
      <xdr:row>56</xdr:row>
      <xdr:rowOff>122989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632803"/>
          <a:ext cx="889000" cy="9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31603</xdr:rowOff>
    </xdr:from>
    <xdr:to>
      <xdr:col>45</xdr:col>
      <xdr:colOff>177800</xdr:colOff>
      <xdr:row>56</xdr:row>
      <xdr:rowOff>56284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632803"/>
          <a:ext cx="889000" cy="2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56284</xdr:rowOff>
    </xdr:from>
    <xdr:to>
      <xdr:col>41</xdr:col>
      <xdr:colOff>50800</xdr:colOff>
      <xdr:row>56</xdr:row>
      <xdr:rowOff>79936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657484"/>
          <a:ext cx="889000" cy="2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90220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34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122969</xdr:rowOff>
    </xdr:from>
    <xdr:to>
      <xdr:col>55</xdr:col>
      <xdr:colOff>50800</xdr:colOff>
      <xdr:row>56</xdr:row>
      <xdr:rowOff>53119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101396</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3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72189</xdr:rowOff>
    </xdr:from>
    <xdr:to>
      <xdr:col>50</xdr:col>
      <xdr:colOff>165100</xdr:colOff>
      <xdr:row>57</xdr:row>
      <xdr:rowOff>2339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7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164916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76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152253</xdr:rowOff>
    </xdr:from>
    <xdr:to>
      <xdr:col>46</xdr:col>
      <xdr:colOff>38100</xdr:colOff>
      <xdr:row>56</xdr:row>
      <xdr:rowOff>82403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8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73530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67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5484</xdr:rowOff>
    </xdr:from>
    <xdr:to>
      <xdr:col>41</xdr:col>
      <xdr:colOff>101600</xdr:colOff>
      <xdr:row>56</xdr:row>
      <xdr:rowOff>107084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98211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6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29136</xdr:rowOff>
    </xdr:from>
    <xdr:to>
      <xdr:col>36</xdr:col>
      <xdr:colOff>165100</xdr:colOff>
      <xdr:row>56</xdr:row>
      <xdr:rowOff>130736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3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121863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72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101478</xdr:rowOff>
    </xdr:from>
    <xdr:to>
      <xdr:col>55</xdr:col>
      <xdr:colOff>0</xdr:colOff>
      <xdr:row>77</xdr:row>
      <xdr:rowOff>114280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03128"/>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73681</xdr:rowOff>
    </xdr:from>
    <xdr:to>
      <xdr:col>50</xdr:col>
      <xdr:colOff>114300</xdr:colOff>
      <xdr:row>77</xdr:row>
      <xdr:rowOff>101478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75331"/>
          <a:ext cx="889000" cy="2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83807</xdr:rowOff>
    </xdr:from>
    <xdr:to>
      <xdr:col>45</xdr:col>
      <xdr:colOff>177800</xdr:colOff>
      <xdr:row>77</xdr:row>
      <xdr:rowOff>73681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14007"/>
          <a:ext cx="889000" cy="16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83807</xdr:rowOff>
    </xdr:from>
    <xdr:to>
      <xdr:col>41</xdr:col>
      <xdr:colOff>50800</xdr:colOff>
      <xdr:row>77</xdr:row>
      <xdr:rowOff>55621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14007"/>
          <a:ext cx="889000" cy="14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145532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63480</xdr:rowOff>
    </xdr:from>
    <xdr:to>
      <xdr:col>55</xdr:col>
      <xdr:colOff>50800</xdr:colOff>
      <xdr:row>77</xdr:row>
      <xdr:rowOff>165080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41907</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4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50678</xdr:rowOff>
    </xdr:from>
    <xdr:to>
      <xdr:col>50</xdr:col>
      <xdr:colOff>165100</xdr:colOff>
      <xdr:row>77</xdr:row>
      <xdr:rowOff>152278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5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143405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34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22881</xdr:rowOff>
    </xdr:from>
    <xdr:to>
      <xdr:col>46</xdr:col>
      <xdr:colOff>38100</xdr:colOff>
      <xdr:row>77</xdr:row>
      <xdr:rowOff>124481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2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115608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3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33007</xdr:rowOff>
    </xdr:from>
    <xdr:to>
      <xdr:col>41</xdr:col>
      <xdr:colOff>101600</xdr:colOff>
      <xdr:row>76</xdr:row>
      <xdr:rowOff>134607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151134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83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4821</xdr:rowOff>
    </xdr:from>
    <xdr:to>
      <xdr:col>36</xdr:col>
      <xdr:colOff>165100</xdr:colOff>
      <xdr:row>77</xdr:row>
      <xdr:rowOff>106421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0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97548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29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13905</xdr:rowOff>
    </xdr:from>
    <xdr:to>
      <xdr:col>55</xdr:col>
      <xdr:colOff>0</xdr:colOff>
      <xdr:row>97</xdr:row>
      <xdr:rowOff>80786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473105"/>
          <a:ext cx="838200" cy="23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144239</xdr:rowOff>
    </xdr:from>
    <xdr:to>
      <xdr:col>50</xdr:col>
      <xdr:colOff>114300</xdr:colOff>
      <xdr:row>97</xdr:row>
      <xdr:rowOff>80786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603439"/>
          <a:ext cx="889000" cy="10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144239</xdr:rowOff>
    </xdr:from>
    <xdr:to>
      <xdr:col>45</xdr:col>
      <xdr:colOff>177800</xdr:colOff>
      <xdr:row>97</xdr:row>
      <xdr:rowOff>119833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603439"/>
          <a:ext cx="889000" cy="14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119833</xdr:rowOff>
    </xdr:from>
    <xdr:to>
      <xdr:col>41</xdr:col>
      <xdr:colOff>50800</xdr:colOff>
      <xdr:row>97</xdr:row>
      <xdr:rowOff>129696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50483"/>
          <a:ext cx="8890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134555</xdr:rowOff>
    </xdr:from>
    <xdr:to>
      <xdr:col>55</xdr:col>
      <xdr:colOff>50800</xdr:colOff>
      <xdr:row>96</xdr:row>
      <xdr:rowOff>64705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2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157432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7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29986</xdr:rowOff>
    </xdr:from>
    <xdr:to>
      <xdr:col>50</xdr:col>
      <xdr:colOff>165100</xdr:colOff>
      <xdr:row>97</xdr:row>
      <xdr:rowOff>131586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6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122713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93439</xdr:rowOff>
    </xdr:from>
    <xdr:to>
      <xdr:col>46</xdr:col>
      <xdr:colOff>38100</xdr:colOff>
      <xdr:row>97</xdr:row>
      <xdr:rowOff>23589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40116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32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69033</xdr:rowOff>
    </xdr:from>
    <xdr:to>
      <xdr:col>41</xdr:col>
      <xdr:colOff>101600</xdr:colOff>
      <xdr:row>97</xdr:row>
      <xdr:rowOff>170633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161760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9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78896</xdr:rowOff>
    </xdr:from>
    <xdr:to>
      <xdr:col>36</xdr:col>
      <xdr:colOff>165100</xdr:colOff>
      <xdr:row>98</xdr:row>
      <xdr:rowOff>9046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0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0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97393</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3943"/>
          <a:ext cx="8382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97393</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83943"/>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92673</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79223"/>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46593</xdr:rowOff>
    </xdr:from>
    <xdr:to>
      <xdr:col>81</xdr:col>
      <xdr:colOff>101600</xdr:colOff>
      <xdr:row>39</xdr:row>
      <xdr:rowOff>148193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139320</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825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41873</xdr:rowOff>
    </xdr:from>
    <xdr:to>
      <xdr:col>67</xdr:col>
      <xdr:colOff>101600</xdr:colOff>
      <xdr:row>39</xdr:row>
      <xdr:rowOff>143473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134600</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2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141153</xdr:rowOff>
    </xdr:from>
    <xdr:to>
      <xdr:col>85</xdr:col>
      <xdr:colOff>127000</xdr:colOff>
      <xdr:row>75</xdr:row>
      <xdr:rowOff>147816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999903"/>
          <a:ext cx="8382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132254</xdr:rowOff>
    </xdr:from>
    <xdr:to>
      <xdr:col>81</xdr:col>
      <xdr:colOff>50800</xdr:colOff>
      <xdr:row>75</xdr:row>
      <xdr:rowOff>141153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991004"/>
          <a:ext cx="889000" cy="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132254</xdr:rowOff>
    </xdr:from>
    <xdr:to>
      <xdr:col>76</xdr:col>
      <xdr:colOff>114300</xdr:colOff>
      <xdr:row>75</xdr:row>
      <xdr:rowOff>146574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991004"/>
          <a:ext cx="8890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146574</xdr:rowOff>
    </xdr:from>
    <xdr:to>
      <xdr:col>71</xdr:col>
      <xdr:colOff>177800</xdr:colOff>
      <xdr:row>75</xdr:row>
      <xdr:rowOff>170055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005324"/>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97015</xdr:rowOff>
    </xdr:from>
    <xdr:to>
      <xdr:col>85</xdr:col>
      <xdr:colOff>177800</xdr:colOff>
      <xdr:row>76</xdr:row>
      <xdr:rowOff>27164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557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75442</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93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90353</xdr:rowOff>
    </xdr:from>
    <xdr:to>
      <xdr:col>81</xdr:col>
      <xdr:colOff>101600</xdr:colOff>
      <xdr:row>76</xdr:row>
      <xdr:rowOff>20504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9491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11630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04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81454</xdr:rowOff>
    </xdr:from>
    <xdr:to>
      <xdr:col>76</xdr:col>
      <xdr:colOff>165100</xdr:colOff>
      <xdr:row>76</xdr:row>
      <xdr:rowOff>11604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94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2731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03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95774</xdr:rowOff>
    </xdr:from>
    <xdr:to>
      <xdr:col>72</xdr:col>
      <xdr:colOff>38100</xdr:colOff>
      <xdr:row>76</xdr:row>
      <xdr:rowOff>25924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5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17051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119255</xdr:rowOff>
    </xdr:from>
    <xdr:to>
      <xdr:col>67</xdr:col>
      <xdr:colOff>101600</xdr:colOff>
      <xdr:row>76</xdr:row>
      <xdr:rowOff>49405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97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65932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75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119802</xdr:rowOff>
    </xdr:from>
    <xdr:to>
      <xdr:col>85</xdr:col>
      <xdr:colOff>127000</xdr:colOff>
      <xdr:row>95</xdr:row>
      <xdr:rowOff>132733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236102"/>
          <a:ext cx="838200" cy="18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126625</xdr:rowOff>
    </xdr:from>
    <xdr:to>
      <xdr:col>81</xdr:col>
      <xdr:colOff>50800</xdr:colOff>
      <xdr:row>95</xdr:row>
      <xdr:rowOff>132733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414375"/>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126625</xdr:rowOff>
    </xdr:from>
    <xdr:to>
      <xdr:col>76</xdr:col>
      <xdr:colOff>114300</xdr:colOff>
      <xdr:row>95</xdr:row>
      <xdr:rowOff>127374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414375"/>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127374</xdr:rowOff>
    </xdr:from>
    <xdr:to>
      <xdr:col>71</xdr:col>
      <xdr:colOff>177800</xdr:colOff>
      <xdr:row>97</xdr:row>
      <xdr:rowOff>124064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415124"/>
          <a:ext cx="889000" cy="33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69002</xdr:rowOff>
    </xdr:from>
    <xdr:to>
      <xdr:col>85</xdr:col>
      <xdr:colOff>177800</xdr:colOff>
      <xdr:row>94</xdr:row>
      <xdr:rowOff>170602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18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91879</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03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81933</xdr:rowOff>
    </xdr:from>
    <xdr:to>
      <xdr:col>81</xdr:col>
      <xdr:colOff>101600</xdr:colOff>
      <xdr:row>96</xdr:row>
      <xdr:rowOff>12083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36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28610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14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75825</xdr:rowOff>
    </xdr:from>
    <xdr:to>
      <xdr:col>76</xdr:col>
      <xdr:colOff>165100</xdr:colOff>
      <xdr:row>96</xdr:row>
      <xdr:rowOff>5975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22502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13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76574</xdr:rowOff>
    </xdr:from>
    <xdr:to>
      <xdr:col>72</xdr:col>
      <xdr:colOff>38100</xdr:colOff>
      <xdr:row>96</xdr:row>
      <xdr:rowOff>6724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3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23251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13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73264</xdr:rowOff>
    </xdr:from>
    <xdr:to>
      <xdr:col>67</xdr:col>
      <xdr:colOff>101600</xdr:colOff>
      <xdr:row>98</xdr:row>
      <xdr:rowOff>3414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0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19941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7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105239</xdr:rowOff>
    </xdr:from>
    <xdr:to>
      <xdr:col>116</xdr:col>
      <xdr:colOff>63500</xdr:colOff>
      <xdr:row>35</xdr:row>
      <xdr:rowOff>123355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105989"/>
          <a:ext cx="8382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164732</xdr:rowOff>
    </xdr:from>
    <xdr:to>
      <xdr:col>111</xdr:col>
      <xdr:colOff>177800</xdr:colOff>
      <xdr:row>35</xdr:row>
      <xdr:rowOff>123355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5994032"/>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164732</xdr:rowOff>
    </xdr:from>
    <xdr:to>
      <xdr:col>107</xdr:col>
      <xdr:colOff>50800</xdr:colOff>
      <xdr:row>35</xdr:row>
      <xdr:rowOff>44145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994032"/>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25171</xdr:rowOff>
    </xdr:from>
    <xdr:to>
      <xdr:col>102</xdr:col>
      <xdr:colOff>114300</xdr:colOff>
      <xdr:row>35</xdr:row>
      <xdr:rowOff>44145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025921"/>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54439</xdr:rowOff>
    </xdr:from>
    <xdr:to>
      <xdr:col>116</xdr:col>
      <xdr:colOff>114300</xdr:colOff>
      <xdr:row>35</xdr:row>
      <xdr:rowOff>156039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05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77316</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9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72555</xdr:rowOff>
    </xdr:from>
    <xdr:to>
      <xdr:col>112</xdr:col>
      <xdr:colOff>38100</xdr:colOff>
      <xdr:row>36</xdr:row>
      <xdr:rowOff>2705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07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19232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8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113932</xdr:rowOff>
    </xdr:from>
    <xdr:to>
      <xdr:col>107</xdr:col>
      <xdr:colOff>101600</xdr:colOff>
      <xdr:row>35</xdr:row>
      <xdr:rowOff>44082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94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60609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71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164795</xdr:rowOff>
    </xdr:from>
    <xdr:to>
      <xdr:col>102</xdr:col>
      <xdr:colOff>165100</xdr:colOff>
      <xdr:row>35</xdr:row>
      <xdr:rowOff>94945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9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111472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7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145821</xdr:rowOff>
    </xdr:from>
    <xdr:to>
      <xdr:col>98</xdr:col>
      <xdr:colOff>38100</xdr:colOff>
      <xdr:row>35</xdr:row>
      <xdr:rowOff>75971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597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92498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75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113982</xdr:rowOff>
    </xdr:from>
    <xdr:to>
      <xdr:col>116</xdr:col>
      <xdr:colOff>63500</xdr:colOff>
      <xdr:row>76</xdr:row>
      <xdr:rowOff>150482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44182"/>
          <a:ext cx="8382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158031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7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150482</xdr:rowOff>
    </xdr:from>
    <xdr:to>
      <xdr:col>111</xdr:col>
      <xdr:colOff>177800</xdr:colOff>
      <xdr:row>77</xdr:row>
      <xdr:rowOff>35954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80682"/>
          <a:ext cx="8890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35954</xdr:rowOff>
    </xdr:from>
    <xdr:to>
      <xdr:col>107</xdr:col>
      <xdr:colOff>50800</xdr:colOff>
      <xdr:row>77</xdr:row>
      <xdr:rowOff>67387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237604"/>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66587</xdr:rowOff>
    </xdr:from>
    <xdr:to>
      <xdr:col>102</xdr:col>
      <xdr:colOff>114300</xdr:colOff>
      <xdr:row>77</xdr:row>
      <xdr:rowOff>67387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26823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33520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143324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63182</xdr:rowOff>
    </xdr:from>
    <xdr:to>
      <xdr:col>116</xdr:col>
      <xdr:colOff>114300</xdr:colOff>
      <xdr:row>76</xdr:row>
      <xdr:rowOff>164782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9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41609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7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99682</xdr:rowOff>
    </xdr:from>
    <xdr:to>
      <xdr:col>112</xdr:col>
      <xdr:colOff>38100</xdr:colOff>
      <xdr:row>77</xdr:row>
      <xdr:rowOff>29832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20959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2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156604</xdr:rowOff>
    </xdr:from>
    <xdr:to>
      <xdr:col>107</xdr:col>
      <xdr:colOff>101600</xdr:colOff>
      <xdr:row>77</xdr:row>
      <xdr:rowOff>86754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77881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7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16587</xdr:rowOff>
    </xdr:from>
    <xdr:to>
      <xdr:col>102</xdr:col>
      <xdr:colOff>165100</xdr:colOff>
      <xdr:row>77</xdr:row>
      <xdr:rowOff>118187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1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109314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1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15787</xdr:rowOff>
    </xdr:from>
    <xdr:to>
      <xdr:col>98</xdr:col>
      <xdr:colOff>38100</xdr:colOff>
      <xdr:row>77</xdr:row>
      <xdr:rowOff>117387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2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108514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1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伴い人件費が増加、国の物価高騰対策による定額減税補足給付金の給付のほか、生活保護費、児童手当などの増加により扶助費が増加、御坂中学校の改築、石和中央テニスコートの改修、なごみの湯の改修など普通建設事業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また、積立金について、ふるさと納税寄附金は条例に基づき寄附額全額を基金に積み立て、必要額を取り崩すこととなっているため、類似団体内平均値より大きくなっている。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山梨県笛吹市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66,857
65,105
201.92
45,291,670
42,468,965
2,099,520
20,047,753
36,059,742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116459</xdr:rowOff>
    </xdr:from>
    <xdr:to>
      <xdr:col>24</xdr:col>
      <xdr:colOff>63500</xdr:colOff>
      <xdr:row>36</xdr:row>
      <xdr:rowOff>122936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8659"/>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141986</xdr:rowOff>
    </xdr:from>
    <xdr:to>
      <xdr:col>19</xdr:col>
      <xdr:colOff>177800</xdr:colOff>
      <xdr:row>36</xdr:row>
      <xdr:rowOff>122936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4273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141986</xdr:rowOff>
    </xdr:from>
    <xdr:to>
      <xdr:col>15</xdr:col>
      <xdr:colOff>50800</xdr:colOff>
      <xdr:row>37</xdr:row>
      <xdr:rowOff>1778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42736"/>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167132</xdr:rowOff>
    </xdr:from>
    <xdr:to>
      <xdr:col>10</xdr:col>
      <xdr:colOff>114300</xdr:colOff>
      <xdr:row>37</xdr:row>
      <xdr:rowOff>1778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3933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65659</xdr:rowOff>
    </xdr:from>
    <xdr:to>
      <xdr:col>24</xdr:col>
      <xdr:colOff>114300</xdr:colOff>
      <xdr:row>36</xdr:row>
      <xdr:rowOff>167259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44086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72136</xdr:rowOff>
    </xdr:from>
    <xdr:to>
      <xdr:col>20</xdr:col>
      <xdr:colOff>38100</xdr:colOff>
      <xdr:row>37</xdr:row>
      <xdr:rowOff>2286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164863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91186</xdr:rowOff>
    </xdr:from>
    <xdr:to>
      <xdr:col>15</xdr:col>
      <xdr:colOff>101600</xdr:colOff>
      <xdr:row>36</xdr:row>
      <xdr:rowOff>21336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37863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122428</xdr:rowOff>
    </xdr:from>
    <xdr:to>
      <xdr:col>10</xdr:col>
      <xdr:colOff>165100</xdr:colOff>
      <xdr:row>37</xdr:row>
      <xdr:rowOff>52578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43705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116332</xdr:rowOff>
    </xdr:from>
    <xdr:to>
      <xdr:col>6</xdr:col>
      <xdr:colOff>38100</xdr:colOff>
      <xdr:row>37</xdr:row>
      <xdr:rowOff>46482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37609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126272</xdr:rowOff>
    </xdr:from>
    <xdr:to>
      <xdr:col>24</xdr:col>
      <xdr:colOff>63500</xdr:colOff>
      <xdr:row>55</xdr:row>
      <xdr:rowOff>70028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84572"/>
          <a:ext cx="838200" cy="11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67499</xdr:rowOff>
    </xdr:from>
    <xdr:to>
      <xdr:col>19</xdr:col>
      <xdr:colOff>177800</xdr:colOff>
      <xdr:row>55</xdr:row>
      <xdr:rowOff>70028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497249"/>
          <a:ext cx="889000" cy="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67499</xdr:rowOff>
    </xdr:from>
    <xdr:to>
      <xdr:col>15</xdr:col>
      <xdr:colOff>50800</xdr:colOff>
      <xdr:row>55</xdr:row>
      <xdr:rowOff>86226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97249"/>
          <a:ext cx="889000" cy="1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1969</xdr:rowOff>
    </xdr:from>
    <xdr:to>
      <xdr:col>10</xdr:col>
      <xdr:colOff>114300</xdr:colOff>
      <xdr:row>55</xdr:row>
      <xdr:rowOff>86226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60269"/>
          <a:ext cx="889000" cy="25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75472</xdr:rowOff>
    </xdr:from>
    <xdr:to>
      <xdr:col>24</xdr:col>
      <xdr:colOff>114300</xdr:colOff>
      <xdr:row>55</xdr:row>
      <xdr:rowOff>5622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98349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1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19228</xdr:rowOff>
    </xdr:from>
    <xdr:to>
      <xdr:col>20</xdr:col>
      <xdr:colOff>38100</xdr:colOff>
      <xdr:row>55</xdr:row>
      <xdr:rowOff>120828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4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137355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16699</xdr:rowOff>
    </xdr:from>
    <xdr:to>
      <xdr:col>15</xdr:col>
      <xdr:colOff>101600</xdr:colOff>
      <xdr:row>55</xdr:row>
      <xdr:rowOff>118299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134826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2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35426</xdr:rowOff>
    </xdr:from>
    <xdr:to>
      <xdr:col>10</xdr:col>
      <xdr:colOff>165100</xdr:colOff>
      <xdr:row>55</xdr:row>
      <xdr:rowOff>137026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6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153553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4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122619</xdr:rowOff>
    </xdr:from>
    <xdr:to>
      <xdr:col>6</xdr:col>
      <xdr:colOff>38100</xdr:colOff>
      <xdr:row>54</xdr:row>
      <xdr:rowOff>52769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0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69296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8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144196</xdr:rowOff>
    </xdr:from>
    <xdr:to>
      <xdr:col>24</xdr:col>
      <xdr:colOff>63500</xdr:colOff>
      <xdr:row>76</xdr:row>
      <xdr:rowOff>84258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31496"/>
          <a:ext cx="838200" cy="28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84258</xdr:rowOff>
    </xdr:from>
    <xdr:to>
      <xdr:col>19</xdr:col>
      <xdr:colOff>177800</xdr:colOff>
      <xdr:row>77</xdr:row>
      <xdr:rowOff>83432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4458"/>
          <a:ext cx="889000" cy="17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139373</xdr:rowOff>
    </xdr:from>
    <xdr:to>
      <xdr:col>15</xdr:col>
      <xdr:colOff>50800</xdr:colOff>
      <xdr:row>77</xdr:row>
      <xdr:rowOff>83432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69573"/>
          <a:ext cx="889000" cy="11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139373</xdr:rowOff>
    </xdr:from>
    <xdr:to>
      <xdr:col>10</xdr:col>
      <xdr:colOff>114300</xdr:colOff>
      <xdr:row>78</xdr:row>
      <xdr:rowOff>70205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9573"/>
          <a:ext cx="889000" cy="27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93396</xdr:rowOff>
    </xdr:from>
    <xdr:to>
      <xdr:col>24</xdr:col>
      <xdr:colOff>114300</xdr:colOff>
      <xdr:row>75</xdr:row>
      <xdr:rowOff>23546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8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116273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3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33458</xdr:rowOff>
    </xdr:from>
    <xdr:to>
      <xdr:col>20</xdr:col>
      <xdr:colOff>38100</xdr:colOff>
      <xdr:row>76</xdr:row>
      <xdr:rowOff>135058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126185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5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32632</xdr:rowOff>
    </xdr:from>
    <xdr:to>
      <xdr:col>15</xdr:col>
      <xdr:colOff>101600</xdr:colOff>
      <xdr:row>77</xdr:row>
      <xdr:rowOff>134232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125359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88573</xdr:rowOff>
    </xdr:from>
    <xdr:to>
      <xdr:col>10</xdr:col>
      <xdr:colOff>165100</xdr:colOff>
      <xdr:row>77</xdr:row>
      <xdr:rowOff>18723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11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19405</xdr:rowOff>
    </xdr:from>
    <xdr:to>
      <xdr:col>6</xdr:col>
      <xdr:colOff>38100</xdr:colOff>
      <xdr:row>78</xdr:row>
      <xdr:rowOff>121005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112132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8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23704</xdr:rowOff>
    </xdr:from>
    <xdr:to>
      <xdr:col>24</xdr:col>
      <xdr:colOff>63500</xdr:colOff>
      <xdr:row>98</xdr:row>
      <xdr:rowOff>36182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25804"/>
          <a:ext cx="8382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76891</xdr:rowOff>
    </xdr:from>
    <xdr:to>
      <xdr:col>19</xdr:col>
      <xdr:colOff>177800</xdr:colOff>
      <xdr:row>98</xdr:row>
      <xdr:rowOff>36182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07541"/>
          <a:ext cx="889000" cy="13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76891</xdr:rowOff>
    </xdr:from>
    <xdr:to>
      <xdr:col>15</xdr:col>
      <xdr:colOff>50800</xdr:colOff>
      <xdr:row>97</xdr:row>
      <xdr:rowOff>137891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07541"/>
          <a:ext cx="889000" cy="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137891</xdr:rowOff>
    </xdr:from>
    <xdr:to>
      <xdr:col>10</xdr:col>
      <xdr:colOff>114300</xdr:colOff>
      <xdr:row>98</xdr:row>
      <xdr:rowOff>83331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68541"/>
          <a:ext cx="889000" cy="1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144354</xdr:rowOff>
    </xdr:from>
    <xdr:to>
      <xdr:col>24</xdr:col>
      <xdr:colOff>114300</xdr:colOff>
      <xdr:row>98</xdr:row>
      <xdr:rowOff>74504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7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59281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8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156832</xdr:rowOff>
    </xdr:from>
    <xdr:to>
      <xdr:col>20</xdr:col>
      <xdr:colOff>38100</xdr:colOff>
      <xdr:row>98</xdr:row>
      <xdr:rowOff>86982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8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78109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26091</xdr:rowOff>
    </xdr:from>
    <xdr:to>
      <xdr:col>15</xdr:col>
      <xdr:colOff>101600</xdr:colOff>
      <xdr:row>97</xdr:row>
      <xdr:rowOff>127691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118818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4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87091</xdr:rowOff>
    </xdr:from>
    <xdr:to>
      <xdr:col>10</xdr:col>
      <xdr:colOff>165100</xdr:colOff>
      <xdr:row>98</xdr:row>
      <xdr:rowOff>17241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8368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1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32531</xdr:rowOff>
    </xdr:from>
    <xdr:to>
      <xdr:col>6</xdr:col>
      <xdr:colOff>38100</xdr:colOff>
      <xdr:row>98</xdr:row>
      <xdr:rowOff>134131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3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125258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2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36503</xdr:rowOff>
    </xdr:from>
    <xdr:to>
      <xdr:col>55</xdr:col>
      <xdr:colOff>0</xdr:colOff>
      <xdr:row>39</xdr:row>
      <xdr:rowOff>42055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23053"/>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41402</xdr:rowOff>
    </xdr:from>
    <xdr:to>
      <xdr:col>50</xdr:col>
      <xdr:colOff>114300</xdr:colOff>
      <xdr:row>39</xdr:row>
      <xdr:rowOff>42055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795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41402</xdr:rowOff>
    </xdr:from>
    <xdr:to>
      <xdr:col>45</xdr:col>
      <xdr:colOff>177800</xdr:colOff>
      <xdr:row>39</xdr:row>
      <xdr:rowOff>41728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2795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41076</xdr:rowOff>
    </xdr:from>
    <xdr:to>
      <xdr:col>41</xdr:col>
      <xdr:colOff>50800</xdr:colOff>
      <xdr:row>39</xdr:row>
      <xdr:rowOff>41728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27626"/>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157153</xdr:rowOff>
    </xdr:from>
    <xdr:to>
      <xdr:col>55</xdr:col>
      <xdr:colOff>50800</xdr:colOff>
      <xdr:row>39</xdr:row>
      <xdr:rowOff>87303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72080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87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162705</xdr:rowOff>
    </xdr:from>
    <xdr:to>
      <xdr:col>50</xdr:col>
      <xdr:colOff>165100</xdr:colOff>
      <xdr:row>39</xdr:row>
      <xdr:rowOff>92855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83982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7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162052</xdr:rowOff>
    </xdr:from>
    <xdr:to>
      <xdr:col>46</xdr:col>
      <xdr:colOff>38100</xdr:colOff>
      <xdr:row>39</xdr:row>
      <xdr:rowOff>92202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83329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69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162378</xdr:rowOff>
    </xdr:from>
    <xdr:to>
      <xdr:col>41</xdr:col>
      <xdr:colOff>101600</xdr:colOff>
      <xdr:row>39</xdr:row>
      <xdr:rowOff>92528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83655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7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161726</xdr:rowOff>
    </xdr:from>
    <xdr:to>
      <xdr:col>36</xdr:col>
      <xdr:colOff>165100</xdr:colOff>
      <xdr:row>39</xdr:row>
      <xdr:rowOff>91876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83003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6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150803</xdr:rowOff>
    </xdr:from>
    <xdr:to>
      <xdr:col>55</xdr:col>
      <xdr:colOff>0</xdr:colOff>
      <xdr:row>57</xdr:row>
      <xdr:rowOff>155931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23453"/>
          <a:ext cx="8382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85717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15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150803</xdr:rowOff>
    </xdr:from>
    <xdr:to>
      <xdr:col>50</xdr:col>
      <xdr:colOff>114300</xdr:colOff>
      <xdr:row>57</xdr:row>
      <xdr:rowOff>159686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23453"/>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28131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150428</xdr:rowOff>
    </xdr:from>
    <xdr:to>
      <xdr:col>45</xdr:col>
      <xdr:colOff>177800</xdr:colOff>
      <xdr:row>57</xdr:row>
      <xdr:rowOff>159686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23078"/>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37243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136973</xdr:rowOff>
    </xdr:from>
    <xdr:to>
      <xdr:col>41</xdr:col>
      <xdr:colOff>50800</xdr:colOff>
      <xdr:row>57</xdr:row>
      <xdr:rowOff>150428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38173"/>
          <a:ext cx="889000" cy="18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62830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105131</xdr:rowOff>
    </xdr:from>
    <xdr:to>
      <xdr:col>55</xdr:col>
      <xdr:colOff>50800</xdr:colOff>
      <xdr:row>58</xdr:row>
      <xdr:rowOff>35281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7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83558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5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100003</xdr:rowOff>
    </xdr:from>
    <xdr:to>
      <xdr:col>50</xdr:col>
      <xdr:colOff>165100</xdr:colOff>
      <xdr:row>58</xdr:row>
      <xdr:rowOff>30153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7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21280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6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108886</xdr:rowOff>
    </xdr:from>
    <xdr:to>
      <xdr:col>46</xdr:col>
      <xdr:colOff>38100</xdr:colOff>
      <xdr:row>58</xdr:row>
      <xdr:rowOff>39036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8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30163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7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99628</xdr:rowOff>
    </xdr:from>
    <xdr:to>
      <xdr:col>41</xdr:col>
      <xdr:colOff>101600</xdr:colOff>
      <xdr:row>58</xdr:row>
      <xdr:rowOff>29778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7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20905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6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86173</xdr:rowOff>
    </xdr:from>
    <xdr:to>
      <xdr:col>36</xdr:col>
      <xdr:colOff>165100</xdr:colOff>
      <xdr:row>57</xdr:row>
      <xdr:rowOff>16323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8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32850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6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107753</xdr:rowOff>
    </xdr:from>
    <xdr:to>
      <xdr:col>55</xdr:col>
      <xdr:colOff>0</xdr:colOff>
      <xdr:row>78</xdr:row>
      <xdr:rowOff>93294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37953"/>
          <a:ext cx="838200" cy="32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107753</xdr:rowOff>
    </xdr:from>
    <xdr:to>
      <xdr:col>50</xdr:col>
      <xdr:colOff>114300</xdr:colOff>
      <xdr:row>77</xdr:row>
      <xdr:rowOff>845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37953"/>
          <a:ext cx="889000" cy="6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35840</xdr:rowOff>
    </xdr:from>
    <xdr:to>
      <xdr:col>45</xdr:col>
      <xdr:colOff>177800</xdr:colOff>
      <xdr:row>77</xdr:row>
      <xdr:rowOff>845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66040"/>
          <a:ext cx="889000" cy="13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35840</xdr:rowOff>
    </xdr:from>
    <xdr:to>
      <xdr:col>41</xdr:col>
      <xdr:colOff>50800</xdr:colOff>
      <xdr:row>77</xdr:row>
      <xdr:rowOff>154426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66040"/>
          <a:ext cx="889000" cy="29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134059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42494</xdr:rowOff>
    </xdr:from>
    <xdr:to>
      <xdr:col>55</xdr:col>
      <xdr:colOff>50800</xdr:colOff>
      <xdr:row>78</xdr:row>
      <xdr:rowOff>144094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1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128871</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3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56953</xdr:rowOff>
    </xdr:from>
    <xdr:to>
      <xdr:col>50</xdr:col>
      <xdr:colOff>165100</xdr:colOff>
      <xdr:row>76</xdr:row>
      <xdr:rowOff>158553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3630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121495</xdr:rowOff>
    </xdr:from>
    <xdr:to>
      <xdr:col>46</xdr:col>
      <xdr:colOff>38100</xdr:colOff>
      <xdr:row>77</xdr:row>
      <xdr:rowOff>51645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42772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4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156490</xdr:rowOff>
    </xdr:from>
    <xdr:to>
      <xdr:col>41</xdr:col>
      <xdr:colOff>101600</xdr:colOff>
      <xdr:row>76</xdr:row>
      <xdr:rowOff>86640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1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103167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103626</xdr:rowOff>
    </xdr:from>
    <xdr:to>
      <xdr:col>36</xdr:col>
      <xdr:colOff>165100</xdr:colOff>
      <xdr:row>78</xdr:row>
      <xdr:rowOff>33776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24903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41173</xdr:rowOff>
    </xdr:from>
    <xdr:to>
      <xdr:col>55</xdr:col>
      <xdr:colOff>0</xdr:colOff>
      <xdr:row>97</xdr:row>
      <xdr:rowOff>52848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671823"/>
          <a:ext cx="838200" cy="1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107255</xdr:rowOff>
    </xdr:from>
    <xdr:to>
      <xdr:col>50</xdr:col>
      <xdr:colOff>114300</xdr:colOff>
      <xdr:row>97</xdr:row>
      <xdr:rowOff>41173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566455"/>
          <a:ext cx="889000" cy="10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150836</xdr:rowOff>
    </xdr:from>
    <xdr:to>
      <xdr:col>45</xdr:col>
      <xdr:colOff>177800</xdr:colOff>
      <xdr:row>96</xdr:row>
      <xdr:rowOff>107255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438586"/>
          <a:ext cx="889000" cy="12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150836</xdr:rowOff>
    </xdr:from>
    <xdr:to>
      <xdr:col>41</xdr:col>
      <xdr:colOff>50800</xdr:colOff>
      <xdr:row>96</xdr:row>
      <xdr:rowOff>133674</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438586"/>
          <a:ext cx="889000" cy="15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2048</xdr:rowOff>
    </xdr:from>
    <xdr:to>
      <xdr:col>55</xdr:col>
      <xdr:colOff>50800</xdr:colOff>
      <xdr:row>97</xdr:row>
      <xdr:rowOff>103648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3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151925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161823</xdr:rowOff>
    </xdr:from>
    <xdr:to>
      <xdr:col>50</xdr:col>
      <xdr:colOff>165100</xdr:colOff>
      <xdr:row>97</xdr:row>
      <xdr:rowOff>91973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83100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1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56455</xdr:rowOff>
    </xdr:from>
    <xdr:to>
      <xdr:col>46</xdr:col>
      <xdr:colOff>38100</xdr:colOff>
      <xdr:row>96</xdr:row>
      <xdr:rowOff>158055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1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149182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0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100036</xdr:rowOff>
    </xdr:from>
    <xdr:to>
      <xdr:col>41</xdr:col>
      <xdr:colOff>101600</xdr:colOff>
      <xdr:row>96</xdr:row>
      <xdr:rowOff>30186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3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46713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1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82874</xdr:rowOff>
    </xdr:from>
    <xdr:to>
      <xdr:col>36</xdr:col>
      <xdr:colOff>165100</xdr:colOff>
      <xdr:row>97</xdr:row>
      <xdr:rowOff>13024</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4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4151</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72911</xdr:rowOff>
    </xdr:from>
    <xdr:to>
      <xdr:col>85</xdr:col>
      <xdr:colOff>127000</xdr:colOff>
      <xdr:row>37</xdr:row>
      <xdr:rowOff>5093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073661"/>
          <a:ext cx="838200" cy="2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5093</xdr:rowOff>
    </xdr:from>
    <xdr:to>
      <xdr:col>81</xdr:col>
      <xdr:colOff>50800</xdr:colOff>
      <xdr:row>37</xdr:row>
      <xdr:rowOff>75235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348743"/>
          <a:ext cx="889000" cy="7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75235</xdr:rowOff>
    </xdr:from>
    <xdr:to>
      <xdr:col>76</xdr:col>
      <xdr:colOff>114300</xdr:colOff>
      <xdr:row>37</xdr:row>
      <xdr:rowOff>121641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18885"/>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114059</xdr:rowOff>
    </xdr:from>
    <xdr:to>
      <xdr:col>71</xdr:col>
      <xdr:colOff>177800</xdr:colOff>
      <xdr:row>37</xdr:row>
      <xdr:rowOff>121641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57709"/>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22111</xdr:rowOff>
    </xdr:from>
    <xdr:to>
      <xdr:col>85</xdr:col>
      <xdr:colOff>177800</xdr:colOff>
      <xdr:row>35</xdr:row>
      <xdr:rowOff>123711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02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44988</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87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125743</xdr:rowOff>
    </xdr:from>
    <xdr:to>
      <xdr:col>81</xdr:col>
      <xdr:colOff>101600</xdr:colOff>
      <xdr:row>37</xdr:row>
      <xdr:rowOff>55893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9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47020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39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24435</xdr:rowOff>
    </xdr:from>
    <xdr:to>
      <xdr:col>76</xdr:col>
      <xdr:colOff>165100</xdr:colOff>
      <xdr:row>37</xdr:row>
      <xdr:rowOff>126035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117162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46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70841</xdr:rowOff>
    </xdr:from>
    <xdr:to>
      <xdr:col>72</xdr:col>
      <xdr:colOff>38100</xdr:colOff>
      <xdr:row>38</xdr:row>
      <xdr:rowOff>991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163568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63259</xdr:rowOff>
    </xdr:from>
    <xdr:to>
      <xdr:col>67</xdr:col>
      <xdr:colOff>101600</xdr:colOff>
      <xdr:row>37</xdr:row>
      <xdr:rowOff>164858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069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155986</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4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134237</xdr:rowOff>
    </xdr:from>
    <xdr:to>
      <xdr:col>85</xdr:col>
      <xdr:colOff>127000</xdr:colOff>
      <xdr:row>56</xdr:row>
      <xdr:rowOff>138465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92537"/>
          <a:ext cx="838200" cy="34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94345</xdr:rowOff>
    </xdr:from>
    <xdr:to>
      <xdr:col>81</xdr:col>
      <xdr:colOff>50800</xdr:colOff>
      <xdr:row>56</xdr:row>
      <xdr:rowOff>138465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24095"/>
          <a:ext cx="889000" cy="2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94345</xdr:rowOff>
    </xdr:from>
    <xdr:to>
      <xdr:col>76</xdr:col>
      <xdr:colOff>114300</xdr:colOff>
      <xdr:row>57</xdr:row>
      <xdr:rowOff>160845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24095"/>
          <a:ext cx="889000" cy="40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160845</xdr:rowOff>
    </xdr:from>
    <xdr:to>
      <xdr:col>71</xdr:col>
      <xdr:colOff>177800</xdr:colOff>
      <xdr:row>58</xdr:row>
      <xdr:rowOff>124658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933495"/>
          <a:ext cx="889000" cy="13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151363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4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83437</xdr:rowOff>
    </xdr:from>
    <xdr:to>
      <xdr:col>85</xdr:col>
      <xdr:colOff>177800</xdr:colOff>
      <xdr:row>55</xdr:row>
      <xdr:rowOff>13587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3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106314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9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87665</xdr:rowOff>
    </xdr:from>
    <xdr:to>
      <xdr:col>81</xdr:col>
      <xdr:colOff>101600</xdr:colOff>
      <xdr:row>57</xdr:row>
      <xdr:rowOff>17815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8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8942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8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43545</xdr:rowOff>
    </xdr:from>
    <xdr:to>
      <xdr:col>76</xdr:col>
      <xdr:colOff>165100</xdr:colOff>
      <xdr:row>55</xdr:row>
      <xdr:rowOff>145145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161672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4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110045</xdr:rowOff>
    </xdr:from>
    <xdr:to>
      <xdr:col>72</xdr:col>
      <xdr:colOff>38100</xdr:colOff>
      <xdr:row>58</xdr:row>
      <xdr:rowOff>40195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31322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73858</xdr:rowOff>
    </xdr:from>
    <xdr:to>
      <xdr:col>67</xdr:col>
      <xdr:colOff>101600</xdr:colOff>
      <xdr:row>59</xdr:row>
      <xdr:rowOff>4008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0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166585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11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97393</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1943"/>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97393</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41943"/>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92673</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7223"/>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46593</xdr:rowOff>
    </xdr:from>
    <xdr:to>
      <xdr:col>81</xdr:col>
      <xdr:colOff>101600</xdr:colOff>
      <xdr:row>79</xdr:row>
      <xdr:rowOff>148193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139320</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24333" y="13683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41873</xdr:rowOff>
    </xdr:from>
    <xdr:to>
      <xdr:col>67</xdr:col>
      <xdr:colOff>101600</xdr:colOff>
      <xdr:row>79</xdr:row>
      <xdr:rowOff>143473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134600</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79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141153</xdr:rowOff>
    </xdr:from>
    <xdr:to>
      <xdr:col>85</xdr:col>
      <xdr:colOff>127000</xdr:colOff>
      <xdr:row>95</xdr:row>
      <xdr:rowOff>147816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428903"/>
          <a:ext cx="8382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132254</xdr:rowOff>
    </xdr:from>
    <xdr:to>
      <xdr:col>81</xdr:col>
      <xdr:colOff>50800</xdr:colOff>
      <xdr:row>95</xdr:row>
      <xdr:rowOff>141153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420004"/>
          <a:ext cx="889000" cy="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132254</xdr:rowOff>
    </xdr:from>
    <xdr:to>
      <xdr:col>76</xdr:col>
      <xdr:colOff>114300</xdr:colOff>
      <xdr:row>95</xdr:row>
      <xdr:rowOff>146574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420004"/>
          <a:ext cx="8890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146574</xdr:rowOff>
    </xdr:from>
    <xdr:to>
      <xdr:col>71</xdr:col>
      <xdr:colOff>177800</xdr:colOff>
      <xdr:row>95</xdr:row>
      <xdr:rowOff>170055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434324"/>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97016</xdr:rowOff>
    </xdr:from>
    <xdr:to>
      <xdr:col>85</xdr:col>
      <xdr:colOff>177800</xdr:colOff>
      <xdr:row>96</xdr:row>
      <xdr:rowOff>27166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3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75443</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36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90353</xdr:rowOff>
    </xdr:from>
    <xdr:to>
      <xdr:col>81</xdr:col>
      <xdr:colOff>101600</xdr:colOff>
      <xdr:row>96</xdr:row>
      <xdr:rowOff>20503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37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11630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47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81454</xdr:rowOff>
    </xdr:from>
    <xdr:to>
      <xdr:col>76</xdr:col>
      <xdr:colOff>165100</xdr:colOff>
      <xdr:row>96</xdr:row>
      <xdr:rowOff>11604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2731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4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95774</xdr:rowOff>
    </xdr:from>
    <xdr:to>
      <xdr:col>72</xdr:col>
      <xdr:colOff>38100</xdr:colOff>
      <xdr:row>96</xdr:row>
      <xdr:rowOff>25924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38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17051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47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119255</xdr:rowOff>
    </xdr:from>
    <xdr:to>
      <xdr:col>67</xdr:col>
      <xdr:colOff>101600</xdr:colOff>
      <xdr:row>96</xdr:row>
      <xdr:rowOff>49405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40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65932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1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本庁舎執務室のレイアウト改修、市長及び市議会議員選挙、市営温泉の改修等により増加、民生費は、保育に関わる公定価格の改定等により扶助費が増加し、商工費は、キャッシュレス決済を活用したポイント還元をする消費喚起キャンペーン事業の終了による減少、消防費は、消防車両の購入、防災行政無線機器のシステム更新、防災アプリの構築等により増加、教育費は、御坂中学校の改築、石和中央テニスコートの改修等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山梨県笛吹市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財政調整基金は、歳入の増加や事務事業の見直しによる歳出の削減などによりほぼ横ばいとなっている。</a:t>
          </a:r>
        </a:p>
        <a:p>
          <a:r>
            <a:rPr kumimoji="1" lang="ja-JP" altLang="en-US" sz="1400">
              <a:latin typeface="ＭＳ ゴシック" pitchFamily="49" charset="-128"/>
              <a:ea typeface="ＭＳ ゴシック" pitchFamily="49" charset="-128"/>
            </a:rPr>
            <a:t>実質収支額は、歳入の増加によりポイントが増加した。</a:t>
          </a:r>
        </a:p>
        <a:p>
          <a:r>
            <a:rPr kumimoji="1" lang="ja-JP" altLang="en-US" sz="1400">
              <a:latin typeface="ＭＳ ゴシック" pitchFamily="49" charset="-128"/>
              <a:ea typeface="ＭＳ ゴシック" pitchFamily="49" charset="-128"/>
            </a:rPr>
            <a:t>実質単年度収支は、翌年度繰越金が増額したことからポイントが減少した。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山梨県笛吹市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一般会計及びすべての特別会計、公営企業会計で赤字は生じていない。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各会計が独立採算を基本とした適正な財政経営、企業経営を行っていく。また、料金等の見直しを適宜行いながら、一般会計からの基準外の繰入について将来的には回避するよう図っていく。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45291670</v>
      </c>
      <c r="BO4" s="358"/>
      <c r="BP4" s="358"/>
      <c r="BQ4" s="358"/>
      <c r="BR4" s="358"/>
      <c r="BS4" s="358"/>
      <c r="BT4" s="358"/>
      <c r="BU4" s="359"/>
      <c r="BV4" s="357">
        <v>41125673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10.5</v>
      </c>
      <c r="CU4" s="364"/>
      <c r="CV4" s="364"/>
      <c r="CW4" s="364"/>
      <c r="CX4" s="364"/>
      <c r="CY4" s="364"/>
      <c r="CZ4" s="364"/>
      <c r="DA4" s="365"/>
      <c r="DB4" s="363">
        <v>10.199999999999999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42468965</v>
      </c>
      <c r="BO5" s="395"/>
      <c r="BP5" s="395"/>
      <c r="BQ5" s="395"/>
      <c r="BR5" s="395"/>
      <c r="BS5" s="395"/>
      <c r="BT5" s="395"/>
      <c r="BU5" s="396"/>
      <c r="BV5" s="394">
        <v>38997329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94.7</v>
      </c>
      <c r="CU5" s="392"/>
      <c r="CV5" s="392"/>
      <c r="CW5" s="392"/>
      <c r="CX5" s="392"/>
      <c r="CY5" s="392"/>
      <c r="CZ5" s="392"/>
      <c r="DA5" s="393"/>
      <c r="DB5" s="391">
        <v>94.6</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2822705</v>
      </c>
      <c r="BO6" s="395"/>
      <c r="BP6" s="395"/>
      <c r="BQ6" s="395"/>
      <c r="BR6" s="395"/>
      <c r="BS6" s="395"/>
      <c r="BT6" s="395"/>
      <c r="BU6" s="396"/>
      <c r="BV6" s="394">
        <v>2128344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v>
      </c>
      <c r="CU6" s="432"/>
      <c r="CV6" s="432"/>
      <c r="CW6" s="432"/>
      <c r="CX6" s="432"/>
      <c r="CY6" s="432"/>
      <c r="CZ6" s="432"/>
      <c r="DA6" s="433"/>
      <c r="DB6" s="431">
        <v>95.3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723185</v>
      </c>
      <c r="BO7" s="395"/>
      <c r="BP7" s="395"/>
      <c r="BQ7" s="395"/>
      <c r="BR7" s="395"/>
      <c r="BS7" s="395"/>
      <c r="BT7" s="395"/>
      <c r="BU7" s="396"/>
      <c r="BV7" s="394">
        <v>132469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20047753</v>
      </c>
      <c r="CU7" s="395"/>
      <c r="CV7" s="395"/>
      <c r="CW7" s="395"/>
      <c r="CX7" s="395"/>
      <c r="CY7" s="395"/>
      <c r="CZ7" s="395"/>
      <c r="DA7" s="396"/>
      <c r="DB7" s="394">
        <v>19618803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2099520</v>
      </c>
      <c r="BO8" s="395"/>
      <c r="BP8" s="395"/>
      <c r="BQ8" s="395"/>
      <c r="BR8" s="395"/>
      <c r="BS8" s="395"/>
      <c r="BT8" s="395"/>
      <c r="BU8" s="396"/>
      <c r="BV8" s="394">
        <v>1995875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0.52</v>
      </c>
      <c r="CU8" s="435"/>
      <c r="CV8" s="435"/>
      <c r="CW8" s="435"/>
      <c r="CX8" s="435"/>
      <c r="CY8" s="435"/>
      <c r="CZ8" s="435"/>
      <c r="DA8" s="436"/>
      <c r="DB8" s="434">
        <v>0.51</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66947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103645</v>
      </c>
      <c r="BO9" s="395"/>
      <c r="BP9" s="395"/>
      <c r="BQ9" s="395"/>
      <c r="BR9" s="395"/>
      <c r="BS9" s="395"/>
      <c r="BT9" s="395"/>
      <c r="BU9" s="396"/>
      <c r="BV9" s="394">
        <v>170003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14.5</v>
      </c>
      <c r="CU9" s="392"/>
      <c r="CV9" s="392"/>
      <c r="CW9" s="392"/>
      <c r="CX9" s="392"/>
      <c r="CY9" s="392"/>
      <c r="CZ9" s="392"/>
      <c r="DA9" s="393"/>
      <c r="DB9" s="391">
        <v>15.8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69559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1368208</v>
      </c>
      <c r="BO10" s="395"/>
      <c r="BP10" s="395"/>
      <c r="BQ10" s="395"/>
      <c r="BR10" s="395"/>
      <c r="BS10" s="395"/>
      <c r="BT10" s="395"/>
      <c r="BU10" s="396"/>
      <c r="BV10" s="394">
        <v>603674</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66857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1366927</v>
      </c>
      <c r="BO12" s="395"/>
      <c r="BP12" s="395"/>
      <c r="BQ12" s="395"/>
      <c r="BR12" s="395"/>
      <c r="BS12" s="395"/>
      <c r="BT12" s="395"/>
      <c r="BU12" s="396"/>
      <c r="BV12" s="394">
        <v>602025</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65105</v>
      </c>
      <c r="S13" s="479"/>
      <c r="T13" s="479"/>
      <c r="U13" s="479"/>
      <c r="V13" s="480"/>
      <c r="W13" s="410" t="s">
        <v>131</v>
      </c>
      <c r="X13" s="411"/>
      <c r="Y13" s="411"/>
      <c r="Z13" s="411"/>
      <c r="AA13" s="411"/>
      <c r="AB13" s="401"/>
      <c r="AC13" s="445">
        <v>5536</v>
      </c>
      <c r="AD13" s="446"/>
      <c r="AE13" s="446"/>
      <c r="AF13" s="446"/>
      <c r="AG13" s="488"/>
      <c r="AH13" s="445">
        <v>6172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104926</v>
      </c>
      <c r="BO13" s="395"/>
      <c r="BP13" s="395"/>
      <c r="BQ13" s="395"/>
      <c r="BR13" s="395"/>
      <c r="BS13" s="395"/>
      <c r="BT13" s="395"/>
      <c r="BU13" s="396"/>
      <c r="BV13" s="394">
        <v>171652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7.5</v>
      </c>
      <c r="CU13" s="392"/>
      <c r="CV13" s="392"/>
      <c r="CW13" s="392"/>
      <c r="CX13" s="392"/>
      <c r="CY13" s="392"/>
      <c r="CZ13" s="392"/>
      <c r="DA13" s="393"/>
      <c r="DB13" s="391">
        <v>7.5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67271</v>
      </c>
      <c r="S14" s="479"/>
      <c r="T14" s="479"/>
      <c r="U14" s="479"/>
      <c r="V14" s="480"/>
      <c r="W14" s="384"/>
      <c r="X14" s="385"/>
      <c r="Y14" s="385"/>
      <c r="Z14" s="385"/>
      <c r="AA14" s="385"/>
      <c r="AB14" s="374"/>
      <c r="AC14" s="481">
        <v>16.2</v>
      </c>
      <c r="AD14" s="482"/>
      <c r="AE14" s="482"/>
      <c r="AF14" s="482"/>
      <c r="AG14" s="483"/>
      <c r="AH14" s="481">
        <v>17.7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65730</v>
      </c>
      <c r="S15" s="479"/>
      <c r="T15" s="479"/>
      <c r="U15" s="479"/>
      <c r="V15" s="480"/>
      <c r="W15" s="410" t="s">
        <v>137</v>
      </c>
      <c r="X15" s="411"/>
      <c r="Y15" s="411"/>
      <c r="Z15" s="411"/>
      <c r="AA15" s="411"/>
      <c r="AB15" s="401"/>
      <c r="AC15" s="445">
        <v>7318</v>
      </c>
      <c r="AD15" s="446"/>
      <c r="AE15" s="446"/>
      <c r="AF15" s="446"/>
      <c r="AG15" s="488"/>
      <c r="AH15" s="445">
        <v>7489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9270115</v>
      </c>
      <c r="BO15" s="358"/>
      <c r="BP15" s="358"/>
      <c r="BQ15" s="358"/>
      <c r="BR15" s="358"/>
      <c r="BS15" s="358"/>
      <c r="BT15" s="358"/>
      <c r="BU15" s="359"/>
      <c r="BV15" s="357">
        <v>8969271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21.4</v>
      </c>
      <c r="AD16" s="482"/>
      <c r="AE16" s="482"/>
      <c r="AF16" s="482"/>
      <c r="AG16" s="483"/>
      <c r="AH16" s="481">
        <v>21.4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17526075</v>
      </c>
      <c r="BO16" s="395"/>
      <c r="BP16" s="395"/>
      <c r="BQ16" s="395"/>
      <c r="BR16" s="395"/>
      <c r="BS16" s="395"/>
      <c r="BT16" s="395"/>
      <c r="BU16" s="396"/>
      <c r="BV16" s="394">
        <v>17148305</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21419</v>
      </c>
      <c r="AD17" s="446"/>
      <c r="AE17" s="446"/>
      <c r="AF17" s="446"/>
      <c r="AG17" s="488"/>
      <c r="AH17" s="445">
        <v>21256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11702229</v>
      </c>
      <c r="BO17" s="395"/>
      <c r="BP17" s="395"/>
      <c r="BQ17" s="395"/>
      <c r="BR17" s="395"/>
      <c r="BS17" s="395"/>
      <c r="BT17" s="395"/>
      <c r="BU17" s="396"/>
      <c r="BV17" s="394">
        <v>11302645</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201.92</v>
      </c>
      <c r="M18" s="518"/>
      <c r="N18" s="518"/>
      <c r="O18" s="518"/>
      <c r="P18" s="518"/>
      <c r="Q18" s="518"/>
      <c r="R18" s="519"/>
      <c r="S18" s="519"/>
      <c r="T18" s="519"/>
      <c r="U18" s="519"/>
      <c r="V18" s="520"/>
      <c r="W18" s="412"/>
      <c r="X18" s="413"/>
      <c r="Y18" s="413"/>
      <c r="Z18" s="413"/>
      <c r="AA18" s="413"/>
      <c r="AB18" s="404"/>
      <c r="AC18" s="521">
        <v>62.5</v>
      </c>
      <c r="AD18" s="522"/>
      <c r="AE18" s="522"/>
      <c r="AF18" s="522"/>
      <c r="AG18" s="523"/>
      <c r="AH18" s="521">
        <v>60.9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19266363</v>
      </c>
      <c r="BO18" s="395"/>
      <c r="BP18" s="395"/>
      <c r="BQ18" s="395"/>
      <c r="BR18" s="395"/>
      <c r="BS18" s="395"/>
      <c r="BT18" s="395"/>
      <c r="BU18" s="396"/>
      <c r="BV18" s="394">
        <v>18975894</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332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26923195</v>
      </c>
      <c r="BO19" s="395"/>
      <c r="BP19" s="395"/>
      <c r="BQ19" s="395"/>
      <c r="BR19" s="395"/>
      <c r="BS19" s="395"/>
      <c r="BT19" s="395"/>
      <c r="BU19" s="396"/>
      <c r="BV19" s="394">
        <v>25008032</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26916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36059742</v>
      </c>
      <c r="BO22" s="358"/>
      <c r="BP22" s="358"/>
      <c r="BQ22" s="358"/>
      <c r="BR22" s="358"/>
      <c r="BS22" s="358"/>
      <c r="BT22" s="358"/>
      <c r="BU22" s="359"/>
      <c r="BV22" s="357">
        <v>36481540</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18828629</v>
      </c>
      <c r="BO23" s="395"/>
      <c r="BP23" s="395"/>
      <c r="BQ23" s="395"/>
      <c r="BR23" s="395"/>
      <c r="BS23" s="395"/>
      <c r="BT23" s="395"/>
      <c r="BU23" s="396"/>
      <c r="BV23" s="394">
        <v>19348111</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8400</v>
      </c>
      <c r="R24" s="446"/>
      <c r="S24" s="446"/>
      <c r="T24" s="446"/>
      <c r="U24" s="446"/>
      <c r="V24" s="488"/>
      <c r="W24" s="540"/>
      <c r="X24" s="541"/>
      <c r="Y24" s="542"/>
      <c r="Z24" s="444" t="s">
        <v>162</v>
      </c>
      <c r="AA24" s="424"/>
      <c r="AB24" s="424"/>
      <c r="AC24" s="424"/>
      <c r="AD24" s="424"/>
      <c r="AE24" s="424"/>
      <c r="AF24" s="424"/>
      <c r="AG24" s="425"/>
      <c r="AH24" s="445">
        <v>516</v>
      </c>
      <c r="AI24" s="446"/>
      <c r="AJ24" s="446"/>
      <c r="AK24" s="446"/>
      <c r="AL24" s="488"/>
      <c r="AM24" s="445">
        <v>1673388</v>
      </c>
      <c r="AN24" s="446"/>
      <c r="AO24" s="446"/>
      <c r="AP24" s="446"/>
      <c r="AQ24" s="446"/>
      <c r="AR24" s="488"/>
      <c r="AS24" s="445">
        <v>3243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25173510</v>
      </c>
      <c r="BO24" s="395"/>
      <c r="BP24" s="395"/>
      <c r="BQ24" s="395"/>
      <c r="BR24" s="395"/>
      <c r="BS24" s="395"/>
      <c r="BT24" s="395"/>
      <c r="BU24" s="396"/>
      <c r="BV24" s="394">
        <v>24329952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6500</v>
      </c>
      <c r="R25" s="446"/>
      <c r="S25" s="446"/>
      <c r="T25" s="446"/>
      <c r="U25" s="446"/>
      <c r="V25" s="488"/>
      <c r="W25" s="540"/>
      <c r="X25" s="541"/>
      <c r="Y25" s="542"/>
      <c r="Z25" s="444" t="s">
        <v>165</v>
      </c>
      <c r="AA25" s="424"/>
      <c r="AB25" s="424"/>
      <c r="AC25" s="424"/>
      <c r="AD25" s="424"/>
      <c r="AE25" s="424"/>
      <c r="AF25" s="424"/>
      <c r="AG25" s="425"/>
      <c r="AH25" s="445">
        <v>98</v>
      </c>
      <c r="AI25" s="446"/>
      <c r="AJ25" s="446"/>
      <c r="AK25" s="446"/>
      <c r="AL25" s="488"/>
      <c r="AM25" s="445">
        <v>310464</v>
      </c>
      <c r="AN25" s="446"/>
      <c r="AO25" s="446"/>
      <c r="AP25" s="446"/>
      <c r="AQ25" s="446"/>
      <c r="AR25" s="488"/>
      <c r="AS25" s="445">
        <v>3168</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556627</v>
      </c>
      <c r="BO25" s="358"/>
      <c r="BP25" s="358"/>
      <c r="BQ25" s="358"/>
      <c r="BR25" s="358"/>
      <c r="BS25" s="358"/>
      <c r="BT25" s="358"/>
      <c r="BU25" s="359"/>
      <c r="BV25" s="357">
        <v>556627</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5900</v>
      </c>
      <c r="R26" s="446"/>
      <c r="S26" s="446"/>
      <c r="T26" s="446"/>
      <c r="U26" s="446"/>
      <c r="V26" s="488"/>
      <c r="W26" s="540"/>
      <c r="X26" s="541"/>
      <c r="Y26" s="542"/>
      <c r="Z26" s="444" t="s">
        <v>168</v>
      </c>
      <c r="AA26" s="546"/>
      <c r="AB26" s="546"/>
      <c r="AC26" s="546"/>
      <c r="AD26" s="546"/>
      <c r="AE26" s="546"/>
      <c r="AF26" s="546"/>
      <c r="AG26" s="547"/>
      <c r="AH26" s="445">
        <v>9</v>
      </c>
      <c r="AI26" s="446"/>
      <c r="AJ26" s="446"/>
      <c r="AK26" s="446"/>
      <c r="AL26" s="488"/>
      <c r="AM26" s="445">
        <v>24093</v>
      </c>
      <c r="AN26" s="446"/>
      <c r="AO26" s="446"/>
      <c r="AP26" s="446"/>
      <c r="AQ26" s="446"/>
      <c r="AR26" s="488"/>
      <c r="AS26" s="445">
        <v>2677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4000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946410</v>
      </c>
      <c r="BO27" s="514"/>
      <c r="BP27" s="514"/>
      <c r="BQ27" s="514"/>
      <c r="BR27" s="514"/>
      <c r="BS27" s="514"/>
      <c r="BT27" s="514"/>
      <c r="BU27" s="515"/>
      <c r="BV27" s="513">
        <v>946334</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3700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3733351</v>
      </c>
      <c r="BO28" s="358"/>
      <c r="BP28" s="358"/>
      <c r="BQ28" s="358"/>
      <c r="BR28" s="358"/>
      <c r="BS28" s="358"/>
      <c r="BT28" s="358"/>
      <c r="BU28" s="359"/>
      <c r="BV28" s="357">
        <v>3732070</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17</v>
      </c>
      <c r="M29" s="446"/>
      <c r="N29" s="446"/>
      <c r="O29" s="446"/>
      <c r="P29" s="488"/>
      <c r="Q29" s="445">
        <v>3600</v>
      </c>
      <c r="R29" s="446"/>
      <c r="S29" s="446"/>
      <c r="T29" s="446"/>
      <c r="U29" s="446"/>
      <c r="V29" s="488"/>
      <c r="W29" s="543"/>
      <c r="X29" s="544"/>
      <c r="Y29" s="545"/>
      <c r="Z29" s="444" t="s">
        <v>178</v>
      </c>
      <c r="AA29" s="424"/>
      <c r="AB29" s="424"/>
      <c r="AC29" s="424"/>
      <c r="AD29" s="424"/>
      <c r="AE29" s="424"/>
      <c r="AF29" s="424"/>
      <c r="AG29" s="425"/>
      <c r="AH29" s="445">
        <v>518</v>
      </c>
      <c r="AI29" s="446"/>
      <c r="AJ29" s="446"/>
      <c r="AK29" s="446"/>
      <c r="AL29" s="488"/>
      <c r="AM29" s="445">
        <v>1681256</v>
      </c>
      <c r="AN29" s="446"/>
      <c r="AO29" s="446"/>
      <c r="AP29" s="446"/>
      <c r="AQ29" s="446"/>
      <c r="AR29" s="488"/>
      <c r="AS29" s="445">
        <v>3246</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1119920</v>
      </c>
      <c r="BO29" s="395"/>
      <c r="BP29" s="395"/>
      <c r="BQ29" s="395"/>
      <c r="BR29" s="395"/>
      <c r="BS29" s="395"/>
      <c r="BT29" s="395"/>
      <c r="BU29" s="396"/>
      <c r="BV29" s="394">
        <v>1480583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96.8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15518981</v>
      </c>
      <c r="BO30" s="514"/>
      <c r="BP30" s="514"/>
      <c r="BQ30" s="514"/>
      <c r="BR30" s="514"/>
      <c r="BS30" s="514"/>
      <c r="BT30" s="514"/>
      <c r="BU30" s="515"/>
      <c r="BV30" s="513">
        <v>14982467</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IF('各会計、関係団体の財政状況及び健全化判断比率'!B31="","",'各会計、関係団体の財政状況及び健全化判断比率'!B31)</f>
        <v>笛吹市水道事業会計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12</v>
      </c>
      <c r="BX34" s="584"/>
      <c r="BY34" s="585" t="str">
        <f>IF('各会計、関係団体の財政状況及び健全化判断比率'!B68="","",'各会計、関係団体の財政状況及び健全化判断比率'!B68)</f>
        <v>甲府・峡東地域ごみ処理施設事務組合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笛吹市境川観光交流センター特別会計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IF('各会計、関係団体の財政状況及び健全化判断比率'!B32="","",'各会計、関係団体の財政状況及び健全化判断比率'!B32)</f>
        <v>笛吹市営春日居地区温泉給湯事業会計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13</v>
      </c>
      <c r="BX35" s="584"/>
      <c r="BY35" s="585" t="str">
        <f>IF('各会計、関係団体の財政状況及び健全化判断比率'!B69="","",'各会計、関係団体の財政状況及び健全化判断比率'!B69)</f>
        <v>峡東地域広域水道企業団</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森林経営管理特別会計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IF('各会計、関係団体の財政状況及び健全化判断比率'!B33="","",'各会計、関係団体の財政状況及び健全化判断比率'!B33)</f>
        <v>笛吹市公共下水道事業会計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14</v>
      </c>
      <c r="BX36" s="584"/>
      <c r="BY36" s="585" t="str">
        <f>IF('各会計、関係団体の財政状況及び健全化判断比率'!B70="","",'各会計、関係団体の財政状況及び健全化判断比率'!B70)</f>
        <v>山梨県市町村総合事務組合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10</v>
      </c>
      <c r="AN37" s="584"/>
      <c r="AO37" s="585" t="str">
        <f>IF('各会計、関係団体の財政状況及び健全化判断比率'!B34="","",'各会計、関係団体の財政状況及び健全化判断比率'!B34)</f>
        <v>笛吹市簡易水道事業会計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11</v>
      </c>
      <c r="AN38" s="584"/>
      <c r="AO38" s="585" t="str">
        <f>IF('各会計、関係団体の財政状況及び健全化判断比率'!B35="","",'各会計、関係団体の財政状況及び健全化判断比率'!B35)</f>
        <v>農業集落排水事業会計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qZGTKqtGDNS2IKJJzyokUa4AZfwLHsAw7oAKSKGTRxqHQ/Ksim1m81uLPq+0/A5mhfAdfgduEkTLlRvDoVsxjg==" saltValue="5rBPHEzuxHfjjBiJmB2+wg==" spinCount="100000" sheet="1" objects="1" scenarios="1"/>
  <customSheetViews>
    <customSheetView guid="{BD47B0BA-DB0B-4730-B354-E6A29C7C658C}" scale="90" showGridLines="0" fitToPage="1" hiddenRows="1" hiddenColumns="1" topLeftCell="A10">
      <selection activeCell="X2" sqref="X2"/>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537</v>
      </c>
      <c r="D34" s="1136"/>
      <c r="E34" s="1137"/>
      <c r="F34" s="32">
        <v>11.4</v>
      </c>
      <c r="G34" s="33">
        <v>9.59</v>
      </c>
      <c r="H34" s="33">
        <v>9.1999999999999993</v>
      </c>
      <c r="I34" s="33">
        <v>10.08</v>
      </c>
      <c r="J34" s="34">
        <v>10.39</v>
      </c>
      <c r="K34" s="22"/>
      <c r="L34" s="22"/>
      <c r="M34" s="22"/>
      <c r="N34" s="22"/>
      <c r="O34" s="22"/>
      <c r="P34" s="22"/>
    </row>
    <row r="35" spans="1:16" ht="39" customHeight="1" x14ac:dyDescent="0.2">
      <c r="A35" s="22"/>
      <c r="B35" s="35"/>
      <c r="C35" s="1132" t="s">
        <v>538</v>
      </c>
      <c r="D35" s="1132"/>
      <c r="E35" s="1133"/>
      <c r="F35" s="36">
        <v>6.16</v>
      </c>
      <c r="G35" s="37">
        <v>6.42</v>
      </c>
      <c r="H35" s="37">
        <v>6.47</v>
      </c>
      <c r="I35" s="37">
        <v>7.49</v>
      </c>
      <c r="J35" s="38">
        <v>7.59</v>
      </c>
      <c r="K35" s="22"/>
      <c r="L35" s="22"/>
      <c r="M35" s="22"/>
      <c r="N35" s="22"/>
      <c r="O35" s="22"/>
      <c r="P35" s="22"/>
    </row>
    <row r="36" spans="1:16" ht="39" customHeight="1" x14ac:dyDescent="0.2">
      <c r="A36" s="22"/>
      <c r="B36" s="35"/>
      <c r="C36" s="1132" t="s">
        <v>539</v>
      </c>
      <c r="D36" s="1132"/>
      <c r="E36" s="1133"/>
      <c r="F36" s="36">
        <v>3</v>
      </c>
      <c r="G36" s="37">
        <v>3.69</v>
      </c>
      <c r="H36" s="37">
        <v>4.5199999999999996</v>
      </c>
      <c r="I36" s="37">
        <v>4.66</v>
      </c>
      <c r="J36" s="38">
        <v>4.5599999999999996</v>
      </c>
      <c r="K36" s="22"/>
      <c r="L36" s="22"/>
      <c r="M36" s="22"/>
      <c r="N36" s="22"/>
      <c r="O36" s="22"/>
      <c r="P36" s="22"/>
    </row>
    <row r="37" spans="1:16" ht="39" customHeight="1" x14ac:dyDescent="0.2">
      <c r="A37" s="22"/>
      <c r="B37" s="35"/>
      <c r="C37" s="1132" t="s">
        <v>540</v>
      </c>
      <c r="D37" s="1132"/>
      <c r="E37" s="1133"/>
      <c r="F37" s="36">
        <v>2.2200000000000002</v>
      </c>
      <c r="G37" s="37">
        <v>2.2599999999999998</v>
      </c>
      <c r="H37" s="37">
        <v>2.56</v>
      </c>
      <c r="I37" s="37">
        <v>2.73</v>
      </c>
      <c r="J37" s="38">
        <v>2.8</v>
      </c>
      <c r="K37" s="22"/>
      <c r="L37" s="22"/>
      <c r="M37" s="22"/>
      <c r="N37" s="22"/>
      <c r="O37" s="22"/>
      <c r="P37" s="22"/>
    </row>
    <row r="38" spans="1:16" ht="39" customHeight="1" x14ac:dyDescent="0.2">
      <c r="A38" s="22"/>
      <c r="B38" s="35"/>
      <c r="C38" s="1132" t="s">
        <v>541</v>
      </c>
      <c r="D38" s="1132"/>
      <c r="E38" s="1133"/>
      <c r="F38" s="36">
        <v>2.2599999999999998</v>
      </c>
      <c r="G38" s="37">
        <v>2.11</v>
      </c>
      <c r="H38" s="37">
        <v>2.99</v>
      </c>
      <c r="I38" s="37">
        <v>1.57</v>
      </c>
      <c r="J38" s="38">
        <v>0.98</v>
      </c>
      <c r="K38" s="22"/>
      <c r="L38" s="22"/>
      <c r="M38" s="22"/>
      <c r="N38" s="22"/>
      <c r="O38" s="22"/>
      <c r="P38" s="22"/>
    </row>
    <row r="39" spans="1:16" ht="39" customHeight="1" x14ac:dyDescent="0.2">
      <c r="A39" s="22"/>
      <c r="B39" s="35"/>
      <c r="C39" s="1132" t="s">
        <v>542</v>
      </c>
      <c r="D39" s="1132"/>
      <c r="E39" s="1133"/>
      <c r="F39" s="36" t="s">
        <v>492</v>
      </c>
      <c r="G39" s="37" t="s">
        <v>492</v>
      </c>
      <c r="H39" s="37" t="s">
        <v>492</v>
      </c>
      <c r="I39" s="37" t="s">
        <v>492</v>
      </c>
      <c r="J39" s="38">
        <v>0.22</v>
      </c>
      <c r="K39" s="22"/>
      <c r="L39" s="22"/>
      <c r="M39" s="22"/>
      <c r="N39" s="22"/>
      <c r="O39" s="22"/>
      <c r="P39" s="22"/>
    </row>
    <row r="40" spans="1:16" ht="39" customHeight="1" x14ac:dyDescent="0.2">
      <c r="A40" s="22"/>
      <c r="B40" s="35"/>
      <c r="C40" s="1132" t="s">
        <v>543</v>
      </c>
      <c r="D40" s="1132"/>
      <c r="E40" s="1133"/>
      <c r="F40" s="36">
        <v>0</v>
      </c>
      <c r="G40" s="37">
        <v>0.08</v>
      </c>
      <c r="H40" s="37">
        <v>0.1</v>
      </c>
      <c r="I40" s="37">
        <v>0.12</v>
      </c>
      <c r="J40" s="38">
        <v>0.15</v>
      </c>
      <c r="K40" s="22"/>
      <c r="L40" s="22"/>
      <c r="M40" s="22"/>
      <c r="N40" s="22"/>
      <c r="O40" s="22"/>
      <c r="P40" s="22"/>
    </row>
    <row r="41" spans="1:16" ht="39" customHeight="1" x14ac:dyDescent="0.2">
      <c r="A41" s="22"/>
      <c r="B41" s="35"/>
      <c r="C41" s="1132" t="s">
        <v>544</v>
      </c>
      <c r="D41" s="1132"/>
      <c r="E41" s="1133"/>
      <c r="F41" s="36">
        <v>7.0000000000000007E-2</v>
      </c>
      <c r="G41" s="37">
        <v>0.09</v>
      </c>
      <c r="H41" s="37">
        <v>0.08</v>
      </c>
      <c r="I41" s="37">
        <v>7.0000000000000007E-2</v>
      </c>
      <c r="J41" s="38">
        <v>0.08</v>
      </c>
      <c r="K41" s="22"/>
      <c r="L41" s="22"/>
      <c r="M41" s="22"/>
      <c r="N41" s="22"/>
      <c r="O41" s="22"/>
      <c r="P41" s="22"/>
    </row>
    <row r="42" spans="1:16" ht="39" customHeight="1" x14ac:dyDescent="0.2">
      <c r="A42" s="22"/>
      <c r="B42" s="39"/>
      <c r="C42" s="1132" t="s">
        <v>545</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546</v>
      </c>
      <c r="D43" s="1134"/>
      <c r="E43" s="1135"/>
      <c r="F43" s="41">
        <v>2.56</v>
      </c>
      <c r="G43" s="42">
        <v>2.42</v>
      </c>
      <c r="H43" s="42">
        <v>3.66</v>
      </c>
      <c r="I43" s="42">
        <v>0.57999999999999996</v>
      </c>
      <c r="J43" s="43">
        <v>0.11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1oKv9ZQSZI49mHq+OUQ5FiCBYRHzITS0CZQbP/u0nYq/8jQA+X9lwkjo/UsCnmPxUMcl+CSTskdzzGMQtL6kQ==" saltValue="iYqMyjYoEfSG6Y0fPf8bYQ==" spinCount="100000" sheet="1" objects="1" scenarios="1"/>
  <customSheetViews>
    <customSheetView guid="{BD47B0BA-DB0B-4730-B354-E6A29C7C658C}" scale="70" showGridLines="0" fitToPage="1" hiddenRows="1" hiddenColumns="1" topLeftCell="A14">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3952</v>
      </c>
      <c r="L45" s="58">
        <v>4033</v>
      </c>
      <c r="M45" s="58">
        <v>4056</v>
      </c>
      <c r="N45" s="58">
        <v>3997</v>
      </c>
      <c r="O45" s="59">
        <v>3945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2">
      <c r="A48" s="46"/>
      <c r="B48" s="1140"/>
      <c r="C48" s="1141"/>
      <c r="D48" s="60"/>
      <c r="E48" s="1146" t="s">
        <v>13</v>
      </c>
      <c r="F48" s="1146"/>
      <c r="G48" s="1146"/>
      <c r="H48" s="1146"/>
      <c r="I48" s="1146"/>
      <c r="J48" s="1147"/>
      <c r="K48" s="61">
        <v>1022</v>
      </c>
      <c r="L48" s="62">
        <v>919</v>
      </c>
      <c r="M48" s="62">
        <v>854</v>
      </c>
      <c r="N48" s="62">
        <v>754</v>
      </c>
      <c r="O48" s="63">
        <v>713</v>
      </c>
      <c r="P48" s="46"/>
      <c r="Q48" s="46"/>
      <c r="R48" s="46"/>
      <c r="S48" s="46"/>
      <c r="T48" s="46"/>
      <c r="U48" s="46"/>
    </row>
    <row r="49" spans="1:21" ht="30.75" customHeight="1" x14ac:dyDescent="0.2">
      <c r="A49" s="46"/>
      <c r="B49" s="1140"/>
      <c r="C49" s="1141"/>
      <c r="D49" s="60"/>
      <c r="E49" s="1146" t="s">
        <v>14</v>
      </c>
      <c r="F49" s="1146"/>
      <c r="G49" s="1146"/>
      <c r="H49" s="1146"/>
      <c r="I49" s="1146"/>
      <c r="J49" s="1147"/>
      <c r="K49" s="61">
        <v>23</v>
      </c>
      <c r="L49" s="62">
        <v>25</v>
      </c>
      <c r="M49" s="62">
        <v>16</v>
      </c>
      <c r="N49" s="62">
        <v>16</v>
      </c>
      <c r="O49" s="63">
        <v>15</v>
      </c>
      <c r="P49" s="46"/>
      <c r="Q49" s="46"/>
      <c r="R49" s="46"/>
      <c r="S49" s="46"/>
      <c r="T49" s="46"/>
      <c r="U49" s="46"/>
    </row>
    <row r="50" spans="1:21" ht="30.75" customHeight="1" x14ac:dyDescent="0.2">
      <c r="A50" s="46"/>
      <c r="B50" s="1140"/>
      <c r="C50" s="1141"/>
      <c r="D50" s="60"/>
      <c r="E50" s="1146" t="s">
        <v>15</v>
      </c>
      <c r="F50" s="1146"/>
      <c r="G50" s="1146"/>
      <c r="H50" s="1146"/>
      <c r="I50" s="1146"/>
      <c r="J50" s="1147"/>
      <c r="K50" s="61">
        <v>8</v>
      </c>
      <c r="L50" s="62">
        <v>2</v>
      </c>
      <c r="M50" s="62">
        <v>1</v>
      </c>
      <c r="N50" s="62" t="s">
        <v>492</v>
      </c>
      <c r="O50" s="63">
        <v>39</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t="s">
        <v>492</v>
      </c>
      <c r="N51" s="62" t="s">
        <v>492</v>
      </c>
      <c r="O51" s="63" t="s">
        <v>492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3822</v>
      </c>
      <c r="L52" s="62">
        <v>3770</v>
      </c>
      <c r="M52" s="62">
        <v>3735</v>
      </c>
      <c r="N52" s="62">
        <v>3544</v>
      </c>
      <c r="O52" s="63">
        <v>3441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1183</v>
      </c>
      <c r="L53" s="67">
        <v>1209</v>
      </c>
      <c r="M53" s="67">
        <v>1192</v>
      </c>
      <c r="N53" s="67">
        <v>1223</v>
      </c>
      <c r="O53" s="68">
        <v>1271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TyaEKeS1ptCipODKJaGuDIVZL/o41GWNV9T6SnN9zcAcx/JP7jl50m7z8/D5iDHC/tjjD2I1pOzCxpZnX6EOw==" saltValue="wPyqvrxVjqoXINTtjAuK7g==" spinCount="100000" sheet="1" objects="1" scenarios="1"/>
  <customSheetViews>
    <customSheetView guid="{BD47B0BA-DB0B-4730-B354-E6A29C7C658C}" scale="80" showGridLines="0" fitToPage="1" hiddenRows="1" hiddenColumns="1">
      <pageMargins left="0" right="0" top="0.19685039370078741" bottom="0.23622047244094491" header="0" footer="0"/>
      <printOptions horizontalCentered="1"/>
      <pageSetup paperSize="9" scale="52" orientation="landscape" horizontalDpi="300" verticalDpi="300" r:id="rId1"/>
      <headerFooter alignWithMargins="0">
        <oddFooter>&amp;C&amp;P/&amp;N</oddFooter>
      </headerFooter>
    </customSheetView>
  </customSheetViews>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69" t="s">
        <v>30</v>
      </c>
      <c r="C41" s="1170"/>
      <c r="D41" s="103"/>
      <c r="E41" s="1175" t="s">
        <v>31</v>
      </c>
      <c r="F41" s="1175"/>
      <c r="G41" s="1175"/>
      <c r="H41" s="1176"/>
      <c r="I41" s="330">
        <v>40423</v>
      </c>
      <c r="J41" s="331">
        <v>39948</v>
      </c>
      <c r="K41" s="331">
        <v>38397</v>
      </c>
      <c r="L41" s="331">
        <v>36482</v>
      </c>
      <c r="M41" s="332">
        <v>36060</v>
      </c>
    </row>
    <row r="42" spans="2:13" ht="27.75" customHeight="1" x14ac:dyDescent="0.2">
      <c r="B42" s="1171"/>
      <c r="C42" s="1172"/>
      <c r="D42" s="104"/>
      <c r="E42" s="1177" t="s">
        <v>32</v>
      </c>
      <c r="F42" s="1177"/>
      <c r="G42" s="1177"/>
      <c r="H42" s="1178"/>
      <c r="I42" s="333">
        <v>730</v>
      </c>
      <c r="J42" s="334">
        <v>670</v>
      </c>
      <c r="K42" s="334">
        <v>613</v>
      </c>
      <c r="L42" s="334">
        <v>557</v>
      </c>
      <c r="M42" s="335">
        <v>518</v>
      </c>
    </row>
    <row r="43" spans="2:13" ht="27.75" customHeight="1" x14ac:dyDescent="0.2">
      <c r="B43" s="1171"/>
      <c r="C43" s="1172"/>
      <c r="D43" s="104"/>
      <c r="E43" s="1177" t="s">
        <v>33</v>
      </c>
      <c r="F43" s="1177"/>
      <c r="G43" s="1177"/>
      <c r="H43" s="1178"/>
      <c r="I43" s="333">
        <v>11823</v>
      </c>
      <c r="J43" s="334">
        <v>9992</v>
      </c>
      <c r="K43" s="334">
        <v>8119</v>
      </c>
      <c r="L43" s="334">
        <v>7030</v>
      </c>
      <c r="M43" s="335">
        <v>6132</v>
      </c>
    </row>
    <row r="44" spans="2:13" ht="27.75" customHeight="1" x14ac:dyDescent="0.2">
      <c r="B44" s="1171"/>
      <c r="C44" s="1172"/>
      <c r="D44" s="104"/>
      <c r="E44" s="1177" t="s">
        <v>34</v>
      </c>
      <c r="F44" s="1177"/>
      <c r="G44" s="1177"/>
      <c r="H44" s="1178"/>
      <c r="I44" s="333">
        <v>172</v>
      </c>
      <c r="J44" s="334">
        <v>198</v>
      </c>
      <c r="K44" s="334">
        <v>181</v>
      </c>
      <c r="L44" s="334">
        <v>178</v>
      </c>
      <c r="M44" s="335">
        <v>155</v>
      </c>
    </row>
    <row r="45" spans="2:13" ht="27.75" customHeight="1" x14ac:dyDescent="0.2">
      <c r="B45" s="1171"/>
      <c r="C45" s="1172"/>
      <c r="D45" s="104"/>
      <c r="E45" s="1177" t="s">
        <v>35</v>
      </c>
      <c r="F45" s="1177"/>
      <c r="G45" s="1177"/>
      <c r="H45" s="1178"/>
      <c r="I45" s="333">
        <v>4867</v>
      </c>
      <c r="J45" s="334">
        <v>4812</v>
      </c>
      <c r="K45" s="334">
        <v>4797</v>
      </c>
      <c r="L45" s="334">
        <v>4750</v>
      </c>
      <c r="M45" s="335">
        <v>4735</v>
      </c>
    </row>
    <row r="46" spans="2:13" ht="27.75" customHeight="1" x14ac:dyDescent="0.2">
      <c r="B46" s="1171"/>
      <c r="C46" s="1172"/>
      <c r="D46" s="105"/>
      <c r="E46" s="1177" t="s">
        <v>36</v>
      </c>
      <c r="F46" s="1177"/>
      <c r="G46" s="1177"/>
      <c r="H46" s="1178"/>
      <c r="I46" s="333">
        <v>9</v>
      </c>
      <c r="J46" s="334">
        <v>6</v>
      </c>
      <c r="K46" s="334">
        <v>3</v>
      </c>
      <c r="L46" s="334">
        <v>2</v>
      </c>
      <c r="M46" s="335">
        <v>2</v>
      </c>
    </row>
    <row r="47" spans="2:13" ht="27.75" customHeight="1" x14ac:dyDescent="0.2">
      <c r="B47" s="1171"/>
      <c r="C47" s="1172"/>
      <c r="D47" s="106"/>
      <c r="E47" s="1179" t="s">
        <v>37</v>
      </c>
      <c r="F47" s="1180"/>
      <c r="G47" s="1180"/>
      <c r="H47" s="1181"/>
      <c r="I47" s="333" t="s">
        <v>492</v>
      </c>
      <c r="J47" s="334" t="s">
        <v>492</v>
      </c>
      <c r="K47" s="334" t="s">
        <v>492</v>
      </c>
      <c r="L47" s="334" t="s">
        <v>492</v>
      </c>
      <c r="M47" s="335" t="s">
        <v>492</v>
      </c>
    </row>
    <row r="48" spans="2:13" ht="27.75" customHeight="1" x14ac:dyDescent="0.2">
      <c r="B48" s="1171"/>
      <c r="C48" s="1172"/>
      <c r="D48" s="104"/>
      <c r="E48" s="1177" t="s">
        <v>38</v>
      </c>
      <c r="F48" s="1177"/>
      <c r="G48" s="1177"/>
      <c r="H48" s="1178"/>
      <c r="I48" s="333" t="s">
        <v>492</v>
      </c>
      <c r="J48" s="334" t="s">
        <v>492</v>
      </c>
      <c r="K48" s="334" t="s">
        <v>492</v>
      </c>
      <c r="L48" s="334" t="s">
        <v>492</v>
      </c>
      <c r="M48" s="335" t="s">
        <v>492</v>
      </c>
    </row>
    <row r="49" spans="2:13" ht="27.75" customHeight="1" x14ac:dyDescent="0.2">
      <c r="B49" s="1173"/>
      <c r="C49" s="1174"/>
      <c r="D49" s="104"/>
      <c r="E49" s="1177" t="s">
        <v>39</v>
      </c>
      <c r="F49" s="1177"/>
      <c r="G49" s="1177"/>
      <c r="H49" s="1178"/>
      <c r="I49" s="333" t="s">
        <v>492</v>
      </c>
      <c r="J49" s="334" t="s">
        <v>492</v>
      </c>
      <c r="K49" s="334" t="s">
        <v>492</v>
      </c>
      <c r="L49" s="334" t="s">
        <v>492</v>
      </c>
      <c r="M49" s="335" t="s">
        <v>492</v>
      </c>
    </row>
    <row r="50" spans="2:13" ht="27.75" customHeight="1" x14ac:dyDescent="0.2">
      <c r="B50" s="1182" t="s">
        <v>40</v>
      </c>
      <c r="C50" s="1183"/>
      <c r="D50" s="107"/>
      <c r="E50" s="1177" t="s">
        <v>41</v>
      </c>
      <c r="F50" s="1177"/>
      <c r="G50" s="1177"/>
      <c r="H50" s="1178"/>
      <c r="I50" s="333">
        <v>15608</v>
      </c>
      <c r="J50" s="334">
        <v>17600</v>
      </c>
      <c r="K50" s="334">
        <v>17379</v>
      </c>
      <c r="L50" s="334">
        <v>18921</v>
      </c>
      <c r="M50" s="335">
        <v>19236</v>
      </c>
    </row>
    <row r="51" spans="2:13" ht="27.75" customHeight="1" x14ac:dyDescent="0.2">
      <c r="B51" s="1171"/>
      <c r="C51" s="1172"/>
      <c r="D51" s="104"/>
      <c r="E51" s="1177" t="s">
        <v>42</v>
      </c>
      <c r="F51" s="1177"/>
      <c r="G51" s="1177"/>
      <c r="H51" s="1178"/>
      <c r="I51" s="333">
        <v>424</v>
      </c>
      <c r="J51" s="334">
        <v>408</v>
      </c>
      <c r="K51" s="334">
        <v>387</v>
      </c>
      <c r="L51" s="334">
        <v>348</v>
      </c>
      <c r="M51" s="335">
        <v>324</v>
      </c>
    </row>
    <row r="52" spans="2:13" ht="27.75" customHeight="1" x14ac:dyDescent="0.2">
      <c r="B52" s="1173"/>
      <c r="C52" s="1174"/>
      <c r="D52" s="104"/>
      <c r="E52" s="1177" t="s">
        <v>43</v>
      </c>
      <c r="F52" s="1177"/>
      <c r="G52" s="1177"/>
      <c r="H52" s="1178"/>
      <c r="I52" s="333">
        <v>38116</v>
      </c>
      <c r="J52" s="334">
        <v>36721</v>
      </c>
      <c r="K52" s="334">
        <v>34558</v>
      </c>
      <c r="L52" s="334">
        <v>32846</v>
      </c>
      <c r="M52" s="335">
        <v>30112</v>
      </c>
    </row>
    <row r="53" spans="2:13" ht="27.75" customHeight="1" thickBot="1" x14ac:dyDescent="0.25">
      <c r="B53" s="1184" t="s">
        <v>19</v>
      </c>
      <c r="C53" s="1185"/>
      <c r="D53" s="108"/>
      <c r="E53" s="1186" t="s">
        <v>44</v>
      </c>
      <c r="F53" s="1186"/>
      <c r="G53" s="1186"/>
      <c r="H53" s="1187"/>
      <c r="I53" s="336">
        <v>3876</v>
      </c>
      <c r="J53" s="337">
        <v>897</v>
      </c>
      <c r="K53" s="337">
        <v>-214</v>
      </c>
      <c r="L53" s="337">
        <v>-3116</v>
      </c>
      <c r="M53" s="338">
        <v>-2070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2+XuqlP+ECujBJ/XNTmV0EjiIyKTStFoAkSXgkGMY8j8Ugru9S+o969qzz8OvHIMCtV6W4/dJUul04ipbV9/Q==" saltValue="u/+cvVCmOwv6CwDt0lWS6Q==" spinCount="100000" sheet="1" objects="1" scenarios="1"/>
  <customSheetViews>
    <customSheetView guid="{BD47B0BA-DB0B-4730-B354-E6A29C7C658C}" scale="90" showGridLines="0" fitToPage="1" hiddenRows="1" hiddenColumns="1" topLeftCell="A33">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532</v>
      </c>
      <c r="G54" s="117" t="s">
        <v>533</v>
      </c>
      <c r="H54" s="118" t="s">
        <v>534</v>
      </c>
    </row>
    <row r="55" spans="2:8" ht="52.5" customHeight="1" x14ac:dyDescent="0.2">
      <c r="B55" s="119"/>
      <c r="C55" s="1196" t="s">
        <v>46</v>
      </c>
      <c r="D55" s="1196"/>
      <c r="E55" s="1197"/>
      <c r="F55" s="339">
        <v>3730</v>
      </c>
      <c r="G55" s="339">
        <v>3732</v>
      </c>
      <c r="H55" s="340">
        <v>3733</v>
      </c>
    </row>
    <row r="56" spans="2:8" ht="52.5" customHeight="1" x14ac:dyDescent="0.2">
      <c r="B56" s="120"/>
      <c r="C56" s="1198" t="s">
        <v>47</v>
      </c>
      <c r="D56" s="1198"/>
      <c r="E56" s="1199"/>
      <c r="F56" s="341">
        <v>1796</v>
      </c>
      <c r="G56" s="341">
        <v>1481</v>
      </c>
      <c r="H56" s="342">
        <v>1120</v>
      </c>
    </row>
    <row r="57" spans="2:8" ht="53.25" customHeight="1" x14ac:dyDescent="0.2">
      <c r="B57" s="120"/>
      <c r="C57" s="1200" t="s">
        <v>48</v>
      </c>
      <c r="D57" s="1200"/>
      <c r="E57" s="1201"/>
      <c r="F57" s="343">
        <v>14144</v>
      </c>
      <c r="G57" s="343">
        <v>14982</v>
      </c>
      <c r="H57" s="344">
        <v>15519</v>
      </c>
    </row>
    <row r="58" spans="2:8" ht="45.75" customHeight="1" x14ac:dyDescent="0.2">
      <c r="B58" s="121"/>
      <c r="C58" s="1188" t="s">
        <v>555</v>
      </c>
      <c r="D58" s="1189"/>
      <c r="E58" s="1190"/>
      <c r="F58" s="345">
        <v>3928</v>
      </c>
      <c r="G58" s="345">
        <v>4737</v>
      </c>
      <c r="H58" s="346">
        <v>6019</v>
      </c>
    </row>
    <row r="59" spans="2:8" ht="45.75" customHeight="1" x14ac:dyDescent="0.2">
      <c r="B59" s="121"/>
      <c r="C59" s="1188" t="s">
        <v>556</v>
      </c>
      <c r="D59" s="1189"/>
      <c r="E59" s="1190"/>
      <c r="F59" s="345">
        <v>4957</v>
      </c>
      <c r="G59" s="345">
        <v>5065</v>
      </c>
      <c r="H59" s="346">
        <v>5083</v>
      </c>
    </row>
    <row r="60" spans="2:8" ht="45.75" customHeight="1" x14ac:dyDescent="0.2">
      <c r="B60" s="121"/>
      <c r="C60" s="1188" t="s">
        <v>552</v>
      </c>
      <c r="D60" s="1189"/>
      <c r="E60" s="1190"/>
      <c r="F60" s="345">
        <v>3096</v>
      </c>
      <c r="G60" s="345">
        <v>2995</v>
      </c>
      <c r="H60" s="346">
        <v>2315</v>
      </c>
    </row>
    <row r="61" spans="2:8" ht="45.75" customHeight="1" x14ac:dyDescent="0.2">
      <c r="B61" s="121"/>
      <c r="C61" s="1188" t="s">
        <v>553</v>
      </c>
      <c r="D61" s="1189"/>
      <c r="E61" s="1190"/>
      <c r="F61" s="345">
        <v>1153</v>
      </c>
      <c r="G61" s="345">
        <v>1160</v>
      </c>
      <c r="H61" s="346">
        <v>1160</v>
      </c>
    </row>
    <row r="62" spans="2:8" ht="45.75" customHeight="1" thickBot="1" x14ac:dyDescent="0.25">
      <c r="B62" s="122"/>
      <c r="C62" s="1191" t="s">
        <v>554</v>
      </c>
      <c r="D62" s="1192"/>
      <c r="E62" s="1193"/>
      <c r="F62" s="347">
        <v>413</v>
      </c>
      <c r="G62" s="347">
        <v>424</v>
      </c>
      <c r="H62" s="348">
        <v>366</v>
      </c>
    </row>
    <row r="63" spans="2:8" ht="52.5" customHeight="1" thickBot="1" x14ac:dyDescent="0.25">
      <c r="B63" s="123"/>
      <c r="C63" s="1194" t="s">
        <v>49</v>
      </c>
      <c r="D63" s="1194"/>
      <c r="E63" s="1195"/>
      <c r="F63" s="349">
        <v>19670</v>
      </c>
      <c r="G63" s="349">
        <v>20195</v>
      </c>
      <c r="H63" s="350">
        <v>20372</v>
      </c>
    </row>
    <row r="64" spans="2:8" ht="13.2" x14ac:dyDescent="0.2"/>
  </sheetData>
  <sheetProtection algorithmName="SHA-512" hashValue="9fXmTHSYVFCJul+DUSQrHXQ0rHakWoll4Fv7SMSLZdjYa+E9FbBpdagNYrgayjX7Q0X3f6AbHLQj+KNyF+GHuw==" saltValue="XLC084Rv0crEP1WGFj8Z2Q==" spinCount="100000" sheet="1" objects="1" scenarios="1"/>
  <customSheetViews>
    <customSheetView guid="{BD47B0BA-DB0B-4730-B354-E6A29C7C658C}" scale="60" showGridLines="0" fitToPage="1" hiddenRows="1" hiddenColumns="1">
      <selection activeCell="H56" sqref="H56"/>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529</v>
      </c>
      <c r="G2" s="137"/>
      <c r="H2" s="138"/>
    </row>
    <row r="3" spans="1:8" x14ac:dyDescent="0.2">
      <c r="A3" s="134" t="s">
        <v>522</v>
      </c>
      <c r="B3" s="139"/>
      <c r="C3" s="140"/>
      <c r="D3" s="141">
        <v>62843</v>
      </c>
      <c r="E3" s="142"/>
      <c r="F3" s="143">
        <v>70329</v>
      </c>
      <c r="G3" s="144"/>
      <c r="H3" s="145"/>
    </row>
    <row r="4" spans="1:8" x14ac:dyDescent="0.2">
      <c r="A4" s="146"/>
      <c r="B4" s="147"/>
      <c r="C4" s="148"/>
      <c r="D4" s="149">
        <v>48249</v>
      </c>
      <c r="E4" s="150"/>
      <c r="F4" s="151">
        <v>39403</v>
      </c>
      <c r="G4" s="152"/>
      <c r="H4" s="153"/>
    </row>
    <row r="5" spans="1:8" x14ac:dyDescent="0.2">
      <c r="A5" s="134" t="s">
        <v>524</v>
      </c>
      <c r="B5" s="139"/>
      <c r="C5" s="140"/>
      <c r="D5" s="141">
        <v>65947</v>
      </c>
      <c r="E5" s="142"/>
      <c r="F5" s="143">
        <v>71871</v>
      </c>
      <c r="G5" s="144"/>
      <c r="H5" s="145"/>
    </row>
    <row r="6" spans="1:8" x14ac:dyDescent="0.2">
      <c r="A6" s="146"/>
      <c r="B6" s="147"/>
      <c r="C6" s="148"/>
      <c r="D6" s="149">
        <v>32419</v>
      </c>
      <c r="E6" s="150"/>
      <c r="F6" s="151">
        <v>38232</v>
      </c>
      <c r="G6" s="152"/>
      <c r="H6" s="153"/>
    </row>
    <row r="7" spans="1:8" x14ac:dyDescent="0.2">
      <c r="A7" s="134" t="s">
        <v>525</v>
      </c>
      <c r="B7" s="139"/>
      <c r="C7" s="140"/>
      <c r="D7" s="141">
        <v>69186</v>
      </c>
      <c r="E7" s="142"/>
      <c r="F7" s="143">
        <v>71807</v>
      </c>
      <c r="G7" s="144"/>
      <c r="H7" s="145"/>
    </row>
    <row r="8" spans="1:8" x14ac:dyDescent="0.2">
      <c r="A8" s="146"/>
      <c r="B8" s="147"/>
      <c r="C8" s="148"/>
      <c r="D8" s="149">
        <v>26220</v>
      </c>
      <c r="E8" s="150"/>
      <c r="F8" s="151">
        <v>37333</v>
      </c>
      <c r="G8" s="152"/>
      <c r="H8" s="153"/>
    </row>
    <row r="9" spans="1:8" x14ac:dyDescent="0.2">
      <c r="A9" s="134" t="s">
        <v>526</v>
      </c>
      <c r="B9" s="139"/>
      <c r="C9" s="140"/>
      <c r="D9" s="141">
        <v>57193</v>
      </c>
      <c r="E9" s="142"/>
      <c r="F9" s="143">
        <v>80821</v>
      </c>
      <c r="G9" s="144"/>
      <c r="H9" s="145"/>
    </row>
    <row r="10" spans="1:8" x14ac:dyDescent="0.2">
      <c r="A10" s="146"/>
      <c r="B10" s="147"/>
      <c r="C10" s="148"/>
      <c r="D10" s="149">
        <v>39469</v>
      </c>
      <c r="E10" s="150"/>
      <c r="F10" s="151">
        <v>49586</v>
      </c>
      <c r="G10" s="152"/>
      <c r="H10" s="153"/>
    </row>
    <row r="11" spans="1:8" x14ac:dyDescent="0.2">
      <c r="A11" s="134" t="s">
        <v>527</v>
      </c>
      <c r="B11" s="139"/>
      <c r="C11" s="140"/>
      <c r="D11" s="141">
        <v>73029</v>
      </c>
      <c r="E11" s="142"/>
      <c r="F11" s="143">
        <v>79840</v>
      </c>
      <c r="G11" s="144"/>
      <c r="H11" s="145"/>
    </row>
    <row r="12" spans="1:8" x14ac:dyDescent="0.2">
      <c r="A12" s="146"/>
      <c r="B12" s="147"/>
      <c r="C12" s="154"/>
      <c r="D12" s="149">
        <v>48203</v>
      </c>
      <c r="E12" s="150"/>
      <c r="F12" s="151">
        <v>45238</v>
      </c>
      <c r="G12" s="152"/>
      <c r="H12" s="153"/>
    </row>
    <row r="13" spans="1:8" x14ac:dyDescent="0.2">
      <c r="A13" s="134"/>
      <c r="B13" s="139"/>
      <c r="C13" s="140"/>
      <c r="D13" s="141">
        <v>65640</v>
      </c>
      <c r="E13" s="142"/>
      <c r="F13" s="143">
        <v>74934</v>
      </c>
      <c r="G13" s="155"/>
      <c r="H13" s="145"/>
    </row>
    <row r="14" spans="1:8" x14ac:dyDescent="0.2">
      <c r="A14" s="146"/>
      <c r="B14" s="147"/>
      <c r="C14" s="148"/>
      <c r="D14" s="149">
        <v>38912</v>
      </c>
      <c r="E14" s="150"/>
      <c r="F14" s="151">
        <v>41958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11.55</v>
      </c>
      <c r="C19" s="156">
        <f>ROUND(VALUE(SUBSTITUTE(実質収支比率等に係る経年分析!G$48,"▲","-")),2)</f>
        <v>9.77</v>
      </c>
      <c r="D19" s="156">
        <f>ROUND(VALUE(SUBSTITUTE(実質収支比率等に係る経年分析!H$48,"▲","-")),2)</f>
        <v>9.3800000000000008</v>
      </c>
      <c r="E19" s="156">
        <f>ROUND(VALUE(SUBSTITUTE(実質収支比率等に係る経年分析!I$48,"▲","-")),2)</f>
        <v>10.17</v>
      </c>
      <c r="F19" s="156">
        <f>ROUND(VALUE(SUBSTITUTE(実質収支比率等に係る経年分析!J$48,"▲","-")),2)</f>
        <v>10.47</v>
      </c>
    </row>
    <row r="20" spans="1:11" x14ac:dyDescent="0.2">
      <c r="A20" s="156" t="s">
        <v>53</v>
      </c>
      <c r="B20" s="156">
        <f>ROUND(VALUE(SUBSTITUTE(実質収支比率等に係る経年分析!F$47,"▲","-")),2)</f>
        <v>19.28</v>
      </c>
      <c r="C20" s="156">
        <f>ROUND(VALUE(SUBSTITUTE(実質収支比率等に係る経年分析!G$47,"▲","-")),2)</f>
        <v>18.78</v>
      </c>
      <c r="D20" s="156">
        <f>ROUND(VALUE(SUBSTITUTE(実質収支比率等に係る経年分析!H$47,"▲","-")),2)</f>
        <v>19.170000000000002</v>
      </c>
      <c r="E20" s="156">
        <f>ROUND(VALUE(SUBSTITUTE(実質収支比率等に係る経年分析!I$47,"▲","-")),2)</f>
        <v>19.02</v>
      </c>
      <c r="F20" s="156">
        <f>ROUND(VALUE(SUBSTITUTE(実質収支比率等に係る経年分析!J$47,"▲","-")),2)</f>
        <v>18.62</v>
      </c>
    </row>
    <row r="21" spans="1:11" x14ac:dyDescent="0.2">
      <c r="A21" s="156" t="s">
        <v>54</v>
      </c>
      <c r="B21" s="156">
        <f>IF(ISNUMBER(VALUE(SUBSTITUTE(実質収支比率等に係る経年分析!F$49,"▲","-"))),ROUND(VALUE(SUBSTITUTE(実質収支比率等に係る経年分析!F$49,"▲","-")),2),NA())</f>
        <v>1.4</v>
      </c>
      <c r="C21" s="156">
        <f>IF(ISNUMBER(VALUE(SUBSTITUTE(実質収支比率等に係る経年分析!G$49,"▲","-"))),ROUND(VALUE(SUBSTITUTE(実質収支比率等に係る経年分析!G$49,"▲","-")),2),NA())</f>
        <v>-1.47</v>
      </c>
      <c r="D21" s="156">
        <f>IF(ISNUMBER(VALUE(SUBSTITUTE(実質収支比率等に係る経年分析!H$49,"▲","-"))),ROUND(VALUE(SUBSTITUTE(実質収支比率等に係る経年分析!H$49,"▲","-")),2),NA())</f>
        <v>-0.59</v>
      </c>
      <c r="E21" s="156">
        <f>IF(ISNUMBER(VALUE(SUBSTITUTE(実質収支比率等に係る経年分析!I$49,"▲","-"))),ROUND(VALUE(SUBSTITUTE(実質収支比率等に係る経年分析!I$49,"▲","-")),2),NA())</f>
        <v>0.87</v>
      </c>
      <c r="F21" s="156">
        <f>IF(ISNUMBER(VALUE(SUBSTITUTE(実質収支比率等に係る経年分析!J$49,"▲","-"))),ROUND(VALUE(SUBSTITUTE(実質収支比率等に係る経年分析!J$49,"▲","-")),2),NA())</f>
        <v>0.52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2.56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2.42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3.66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0.57999999999999996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0.11</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7.0000000000000007E-2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0.09</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0.08</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7.0000000000000007E-2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0.08</v>
      </c>
    </row>
    <row r="30" spans="1:11" x14ac:dyDescent="0.2">
      <c r="A30" s="157" t="str">
        <f>IF(連結実質赤字比率に係る赤字・黒字の構成分析!C$40="",NA(),連結実質赤字比率に係る赤字・黒字の構成分析!C$40)</f>
        <v>笛吹市簡易水道事業会計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0.15</v>
      </c>
    </row>
    <row r="31" spans="1:11" x14ac:dyDescent="0.2">
      <c r="A31" s="157" t="str">
        <f>IF(連結実質赤字比率に係る赤字・黒字の構成分析!C$39="",NA(),連結実質赤字比率に係る赤字・黒字の構成分析!C$39)</f>
        <v>農業集落排水事業会計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0.22</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2.2599999999999998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2.11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2.99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1.57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0.98</v>
      </c>
    </row>
    <row r="33" spans="1:16" x14ac:dyDescent="0.2">
      <c r="A33" s="157" t="str">
        <f>IF(連結実質赤字比率に係る赤字・黒字の構成分析!C$37="",NA(),連結実質赤字比率に係る赤字・黒字の構成分析!C$37)</f>
        <v>笛吹市営春日居地区温泉給湯事業会計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2.2200000000000002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2.2599999999999998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2.56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2.73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2.8</v>
      </c>
    </row>
    <row r="34" spans="1:16" x14ac:dyDescent="0.2">
      <c r="A34" s="157" t="str">
        <f>IF(連結実質赤字比率に係る赤字・黒字の構成分析!C$36="",NA(),連結実質赤字比率に係る赤字・黒字の構成分析!C$36)</f>
        <v>笛吹市公共下水道事業会計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3.69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4.5199999999999996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4.66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4.5599999999999996</v>
      </c>
    </row>
    <row r="35" spans="1:16" x14ac:dyDescent="0.2">
      <c r="A35" s="157" t="str">
        <f>IF(連結実質赤字比率に係る赤字・黒字の構成分析!C$35="",NA(),連結実質赤字比率に係る赤字・黒字の構成分析!C$35)</f>
        <v>笛吹市水道事業会計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6.16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6.42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6.47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7.49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7.59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9.59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9.1999999999999993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10.39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3822</v>
      </c>
      <c r="E42" s="158"/>
      <c r="F42" s="158"/>
      <c r="G42" s="158">
        <f>'実質公債費比率（分子）の構造'!L$52</f>
        <v>3770</v>
      </c>
      <c r="H42" s="158"/>
      <c r="I42" s="158"/>
      <c r="J42" s="158">
        <f>'実質公債費比率（分子）の構造'!M$52</f>
        <v>3735</v>
      </c>
      <c r="K42" s="158"/>
      <c r="L42" s="158"/>
      <c r="M42" s="158">
        <f>'実質公債費比率（分子）の構造'!N$52</f>
        <v>3544</v>
      </c>
      <c r="N42" s="158"/>
      <c r="O42" s="158"/>
      <c r="P42" s="158">
        <f>'実質公債費比率（分子）の構造'!O$52</f>
        <v>3441</v>
      </c>
    </row>
    <row r="43" spans="1:16" x14ac:dyDescent="0.2">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8</v>
      </c>
      <c r="C44" s="158"/>
      <c r="D44" s="158"/>
      <c r="E44" s="158">
        <f>'実質公債費比率（分子）の構造'!L$50</f>
        <v>2</v>
      </c>
      <c r="F44" s="158"/>
      <c r="G44" s="158"/>
      <c r="H44" s="158">
        <f>'実質公債費比率（分子）の構造'!M$50</f>
        <v>1</v>
      </c>
      <c r="I44" s="158"/>
      <c r="J44" s="158"/>
      <c r="K44" s="158" t="str">
        <f>'実質公債費比率（分子）の構造'!N$50</f>
        <v>-</v>
      </c>
      <c r="L44" s="158"/>
      <c r="M44" s="158"/>
      <c r="N44" s="158">
        <f>'実質公債費比率（分子）の構造'!O$50</f>
        <v>39</v>
      </c>
      <c r="O44" s="158"/>
      <c r="P44" s="158"/>
    </row>
    <row r="45" spans="1:16" x14ac:dyDescent="0.2">
      <c r="A45" s="158" t="s">
        <v>63</v>
      </c>
      <c r="B45" s="158">
        <f>'実質公債費比率（分子）の構造'!K$49</f>
        <v>23</v>
      </c>
      <c r="C45" s="158"/>
      <c r="D45" s="158"/>
      <c r="E45" s="158">
        <f>'実質公債費比率（分子）の構造'!L$49</f>
        <v>25</v>
      </c>
      <c r="F45" s="158"/>
      <c r="G45" s="158"/>
      <c r="H45" s="158">
        <f>'実質公債費比率（分子）の構造'!M$49</f>
        <v>16</v>
      </c>
      <c r="I45" s="158"/>
      <c r="J45" s="158"/>
      <c r="K45" s="158">
        <f>'実質公債費比率（分子）の構造'!N$49</f>
        <v>16</v>
      </c>
      <c r="L45" s="158"/>
      <c r="M45" s="158"/>
      <c r="N45" s="158">
        <f>'実質公債費比率（分子）の構造'!O$49</f>
        <v>15</v>
      </c>
      <c r="O45" s="158"/>
      <c r="P45" s="158"/>
    </row>
    <row r="46" spans="1:16" x14ac:dyDescent="0.2">
      <c r="A46" s="158" t="s">
        <v>64</v>
      </c>
      <c r="B46" s="158">
        <f>'実質公債費比率（分子）の構造'!K$48</f>
        <v>1022</v>
      </c>
      <c r="C46" s="158"/>
      <c r="D46" s="158"/>
      <c r="E46" s="158">
        <f>'実質公債費比率（分子）の構造'!L$48</f>
        <v>919</v>
      </c>
      <c r="F46" s="158"/>
      <c r="G46" s="158"/>
      <c r="H46" s="158">
        <f>'実質公債費比率（分子）の構造'!M$48</f>
        <v>854</v>
      </c>
      <c r="I46" s="158"/>
      <c r="J46" s="158"/>
      <c r="K46" s="158">
        <f>'実質公債費比率（分子）の構造'!N$48</f>
        <v>754</v>
      </c>
      <c r="L46" s="158"/>
      <c r="M46" s="158"/>
      <c r="N46" s="158">
        <f>'実質公債費比率（分子）の構造'!O$48</f>
        <v>713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3952</v>
      </c>
      <c r="C49" s="158"/>
      <c r="D49" s="158"/>
      <c r="E49" s="158">
        <f>'実質公債費比率（分子）の構造'!L$45</f>
        <v>4033</v>
      </c>
      <c r="F49" s="158"/>
      <c r="G49" s="158"/>
      <c r="H49" s="158">
        <f>'実質公債費比率（分子）の構造'!M$45</f>
        <v>4056</v>
      </c>
      <c r="I49" s="158"/>
      <c r="J49" s="158"/>
      <c r="K49" s="158">
        <f>'実質公債費比率（分子）の構造'!N$45</f>
        <v>3997</v>
      </c>
      <c r="L49" s="158"/>
      <c r="M49" s="158"/>
      <c r="N49" s="158">
        <f>'実質公債費比率（分子）の構造'!O$45</f>
        <v>3945</v>
      </c>
      <c r="O49" s="158"/>
      <c r="P49" s="158"/>
    </row>
    <row r="50" spans="1:16" x14ac:dyDescent="0.2">
      <c r="A50" s="158" t="s">
        <v>67</v>
      </c>
      <c r="B50" s="158" t="e">
        <f>NA()</f>
        <v>#N/A</v>
      </c>
      <c r="C50" s="158">
        <f>IF(ISNUMBER('実質公債費比率（分子）の構造'!K$53),'実質公債費比率（分子）の構造'!K$53,NA())</f>
        <v>1183</v>
      </c>
      <c r="D50" s="158" t="e">
        <f>NA()</f>
        <v>#N/A</v>
      </c>
      <c r="E50" s="158" t="e">
        <f>NA()</f>
        <v>#N/A</v>
      </c>
      <c r="F50" s="158">
        <f>IF(ISNUMBER('実質公債費比率（分子）の構造'!L$53),'実質公債費比率（分子）の構造'!L$53,NA())</f>
        <v>1209</v>
      </c>
      <c r="G50" s="158" t="e">
        <f>NA()</f>
        <v>#N/A</v>
      </c>
      <c r="H50" s="158" t="e">
        <f>NA()</f>
        <v>#N/A</v>
      </c>
      <c r="I50" s="158">
        <f>IF(ISNUMBER('実質公債費比率（分子）の構造'!M$53),'実質公債費比率（分子）の構造'!M$53,NA())</f>
        <v>1192</v>
      </c>
      <c r="J50" s="158" t="e">
        <f>NA()</f>
        <v>#N/A</v>
      </c>
      <c r="K50" s="158" t="e">
        <f>NA()</f>
        <v>#N/A</v>
      </c>
      <c r="L50" s="158">
        <f>IF(ISNUMBER('実質公債費比率（分子）の構造'!N$53),'実質公債費比率（分子）の構造'!N$53,NA())</f>
        <v>1223</v>
      </c>
      <c r="M50" s="158" t="e">
        <f>NA()</f>
        <v>#N/A</v>
      </c>
      <c r="N50" s="158" t="e">
        <f>NA()</f>
        <v>#N/A</v>
      </c>
      <c r="O50" s="158">
        <f>IF(ISNUMBER('実質公債費比率（分子）の構造'!O$53),'実質公債費比率（分子）の構造'!O$53,NA())</f>
        <v>1271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38116</v>
      </c>
      <c r="E56" s="157"/>
      <c r="F56" s="157"/>
      <c r="G56" s="157">
        <f>'将来負担比率（分子）の構造'!J$52</f>
        <v>36721</v>
      </c>
      <c r="H56" s="157"/>
      <c r="I56" s="157"/>
      <c r="J56" s="157">
        <f>'将来負担比率（分子）の構造'!K$52</f>
        <v>34558</v>
      </c>
      <c r="K56" s="157"/>
      <c r="L56" s="157"/>
      <c r="M56" s="157">
        <f>'将来負担比率（分子）の構造'!L$52</f>
        <v>32846</v>
      </c>
      <c r="N56" s="157"/>
      <c r="O56" s="157"/>
      <c r="P56" s="157">
        <f>'将来負担比率（分子）の構造'!M$52</f>
        <v>30112</v>
      </c>
    </row>
    <row r="57" spans="1:16" x14ac:dyDescent="0.2">
      <c r="A57" s="157" t="s">
        <v>42</v>
      </c>
      <c r="B57" s="157"/>
      <c r="C57" s="157"/>
      <c r="D57" s="157">
        <f>'将来負担比率（分子）の構造'!I$51</f>
        <v>424</v>
      </c>
      <c r="E57" s="157"/>
      <c r="F57" s="157"/>
      <c r="G57" s="157">
        <f>'将来負担比率（分子）の構造'!J$51</f>
        <v>408</v>
      </c>
      <c r="H57" s="157"/>
      <c r="I57" s="157"/>
      <c r="J57" s="157">
        <f>'将来負担比率（分子）の構造'!K$51</f>
        <v>387</v>
      </c>
      <c r="K57" s="157"/>
      <c r="L57" s="157"/>
      <c r="M57" s="157">
        <f>'将来負担比率（分子）の構造'!L$51</f>
        <v>348</v>
      </c>
      <c r="N57" s="157"/>
      <c r="O57" s="157"/>
      <c r="P57" s="157">
        <f>'将来負担比率（分子）の構造'!M$51</f>
        <v>324</v>
      </c>
    </row>
    <row r="58" spans="1:16" x14ac:dyDescent="0.2">
      <c r="A58" s="157" t="s">
        <v>41</v>
      </c>
      <c r="B58" s="157"/>
      <c r="C58" s="157"/>
      <c r="D58" s="157">
        <f>'将来負担比率（分子）の構造'!I$50</f>
        <v>15608</v>
      </c>
      <c r="E58" s="157"/>
      <c r="F58" s="157"/>
      <c r="G58" s="157">
        <f>'将来負担比率（分子）の構造'!J$50</f>
        <v>17600</v>
      </c>
      <c r="H58" s="157"/>
      <c r="I58" s="157"/>
      <c r="J58" s="157">
        <f>'将来負担比率（分子）の構造'!K$50</f>
        <v>17379</v>
      </c>
      <c r="K58" s="157"/>
      <c r="L58" s="157"/>
      <c r="M58" s="157">
        <f>'将来負担比率（分子）の構造'!L$50</f>
        <v>18921</v>
      </c>
      <c r="N58" s="157"/>
      <c r="O58" s="157"/>
      <c r="P58" s="157">
        <f>'将来負担比率（分子）の構造'!M$50</f>
        <v>19236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9</v>
      </c>
      <c r="C61" s="157"/>
      <c r="D61" s="157"/>
      <c r="E61" s="157">
        <f>'将来負担比率（分子）の構造'!J$46</f>
        <v>6</v>
      </c>
      <c r="F61" s="157"/>
      <c r="G61" s="157"/>
      <c r="H61" s="157">
        <f>'将来負担比率（分子）の構造'!K$46</f>
        <v>3</v>
      </c>
      <c r="I61" s="157"/>
      <c r="J61" s="157"/>
      <c r="K61" s="157">
        <f>'将来負担比率（分子）の構造'!L$46</f>
        <v>2</v>
      </c>
      <c r="L61" s="157"/>
      <c r="M61" s="157"/>
      <c r="N61" s="157">
        <f>'将来負担比率（分子）の構造'!M$46</f>
        <v>2</v>
      </c>
      <c r="O61" s="157"/>
      <c r="P61" s="157"/>
    </row>
    <row r="62" spans="1:16" x14ac:dyDescent="0.2">
      <c r="A62" s="157" t="s">
        <v>35</v>
      </c>
      <c r="B62" s="157">
        <f>'将来負担比率（分子）の構造'!I$45</f>
        <v>4867</v>
      </c>
      <c r="C62" s="157"/>
      <c r="D62" s="157"/>
      <c r="E62" s="157">
        <f>'将来負担比率（分子）の構造'!J$45</f>
        <v>4812</v>
      </c>
      <c r="F62" s="157"/>
      <c r="G62" s="157"/>
      <c r="H62" s="157">
        <f>'将来負担比率（分子）の構造'!K$45</f>
        <v>4797</v>
      </c>
      <c r="I62" s="157"/>
      <c r="J62" s="157"/>
      <c r="K62" s="157">
        <f>'将来負担比率（分子）の構造'!L$45</f>
        <v>4750</v>
      </c>
      <c r="L62" s="157"/>
      <c r="M62" s="157"/>
      <c r="N62" s="157">
        <f>'将来負担比率（分子）の構造'!M$45</f>
        <v>4735</v>
      </c>
      <c r="O62" s="157"/>
      <c r="P62" s="157"/>
    </row>
    <row r="63" spans="1:16" x14ac:dyDescent="0.2">
      <c r="A63" s="157" t="s">
        <v>34</v>
      </c>
      <c r="B63" s="157">
        <f>'将来負担比率（分子）の構造'!I$44</f>
        <v>172</v>
      </c>
      <c r="C63" s="157"/>
      <c r="D63" s="157"/>
      <c r="E63" s="157">
        <f>'将来負担比率（分子）の構造'!J$44</f>
        <v>198</v>
      </c>
      <c r="F63" s="157"/>
      <c r="G63" s="157"/>
      <c r="H63" s="157">
        <f>'将来負担比率（分子）の構造'!K$44</f>
        <v>181</v>
      </c>
      <c r="I63" s="157"/>
      <c r="J63" s="157"/>
      <c r="K63" s="157">
        <f>'将来負担比率（分子）の構造'!L$44</f>
        <v>178</v>
      </c>
      <c r="L63" s="157"/>
      <c r="M63" s="157"/>
      <c r="N63" s="157">
        <f>'将来負担比率（分子）の構造'!M$44</f>
        <v>155</v>
      </c>
      <c r="O63" s="157"/>
      <c r="P63" s="157"/>
    </row>
    <row r="64" spans="1:16" x14ac:dyDescent="0.2">
      <c r="A64" s="157" t="s">
        <v>33</v>
      </c>
      <c r="B64" s="157">
        <f>'将来負担比率（分子）の構造'!I$43</f>
        <v>11823</v>
      </c>
      <c r="C64" s="157"/>
      <c r="D64" s="157"/>
      <c r="E64" s="157">
        <f>'将来負担比率（分子）の構造'!J$43</f>
        <v>9992</v>
      </c>
      <c r="F64" s="157"/>
      <c r="G64" s="157"/>
      <c r="H64" s="157">
        <f>'将来負担比率（分子）の構造'!K$43</f>
        <v>8119</v>
      </c>
      <c r="I64" s="157"/>
      <c r="J64" s="157"/>
      <c r="K64" s="157">
        <f>'将来負担比率（分子）の構造'!L$43</f>
        <v>7030</v>
      </c>
      <c r="L64" s="157"/>
      <c r="M64" s="157"/>
      <c r="N64" s="157">
        <f>'将来負担比率（分子）の構造'!M$43</f>
        <v>6132</v>
      </c>
      <c r="O64" s="157"/>
      <c r="P64" s="157"/>
    </row>
    <row r="65" spans="1:16" x14ac:dyDescent="0.2">
      <c r="A65" s="157" t="s">
        <v>32</v>
      </c>
      <c r="B65" s="157">
        <f>'将来負担比率（分子）の構造'!I$42</f>
        <v>730</v>
      </c>
      <c r="C65" s="157"/>
      <c r="D65" s="157"/>
      <c r="E65" s="157">
        <f>'将来負担比率（分子）の構造'!J$42</f>
        <v>670</v>
      </c>
      <c r="F65" s="157"/>
      <c r="G65" s="157"/>
      <c r="H65" s="157">
        <f>'将来負担比率（分子）の構造'!K$42</f>
        <v>613</v>
      </c>
      <c r="I65" s="157"/>
      <c r="J65" s="157"/>
      <c r="K65" s="157">
        <f>'将来負担比率（分子）の構造'!L$42</f>
        <v>557</v>
      </c>
      <c r="L65" s="157"/>
      <c r="M65" s="157"/>
      <c r="N65" s="157">
        <f>'将来負担比率（分子）の構造'!M$42</f>
        <v>518</v>
      </c>
      <c r="O65" s="157"/>
      <c r="P65" s="157"/>
    </row>
    <row r="66" spans="1:16" x14ac:dyDescent="0.2">
      <c r="A66" s="157" t="s">
        <v>31</v>
      </c>
      <c r="B66" s="157">
        <f>'将来負担比率（分子）の構造'!I$41</f>
        <v>40423</v>
      </c>
      <c r="C66" s="157"/>
      <c r="D66" s="157"/>
      <c r="E66" s="157">
        <f>'将来負担比率（分子）の構造'!J$41</f>
        <v>39948</v>
      </c>
      <c r="F66" s="157"/>
      <c r="G66" s="157"/>
      <c r="H66" s="157">
        <f>'将来負担比率（分子）の構造'!K$41</f>
        <v>38397</v>
      </c>
      <c r="I66" s="157"/>
      <c r="J66" s="157"/>
      <c r="K66" s="157">
        <f>'将来負担比率（分子）の構造'!L$41</f>
        <v>36482</v>
      </c>
      <c r="L66" s="157"/>
      <c r="M66" s="157"/>
      <c r="N66" s="157">
        <f>'将来負担比率（分子）の構造'!M$41</f>
        <v>36060</v>
      </c>
      <c r="O66" s="157"/>
      <c r="P66" s="157"/>
    </row>
    <row r="67" spans="1:16" x14ac:dyDescent="0.2">
      <c r="A67" s="157" t="s">
        <v>71</v>
      </c>
      <c r="B67" s="157" t="e">
        <f>NA()</f>
        <v>#N/A</v>
      </c>
      <c r="C67" s="157">
        <f>IF(ISNUMBER('将来負担比率（分子）の構造'!I$53), IF('将来負担比率（分子）の構造'!I$53 &lt; 0, 0, '将来負担比率（分子）の構造'!I$53), NA())</f>
        <v>3876</v>
      </c>
      <c r="D67" s="157" t="e">
        <f>NA()</f>
        <v>#N/A</v>
      </c>
      <c r="E67" s="157" t="e">
        <f>NA()</f>
        <v>#N/A</v>
      </c>
      <c r="F67" s="157">
        <f>IF(ISNUMBER('将来負担比率（分子）の構造'!J$53), IF('将来負担比率（分子）の構造'!J$53 &lt; 0, 0, '将来負担比率（分子）の構造'!J$53), NA())</f>
        <v>897</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3730</v>
      </c>
      <c r="C72" s="161">
        <f>基金残高に係る経年分析!G55</f>
        <v>3732</v>
      </c>
      <c r="D72" s="161">
        <f>基金残高に係る経年分析!H55</f>
        <v>3733</v>
      </c>
    </row>
    <row r="73" spans="1:16" x14ac:dyDescent="0.2">
      <c r="A73" s="160" t="s">
        <v>74</v>
      </c>
      <c r="B73" s="161">
        <f>基金残高に係る経年分析!F56</f>
        <v>1796</v>
      </c>
      <c r="C73" s="161">
        <f>基金残高に係る経年分析!G56</f>
        <v>1481</v>
      </c>
      <c r="D73" s="161">
        <f>基金残高に係る経年分析!H56</f>
        <v>1120</v>
      </c>
    </row>
    <row r="74" spans="1:16" x14ac:dyDescent="0.2">
      <c r="A74" s="160" t="s">
        <v>75</v>
      </c>
      <c r="B74" s="161">
        <f>基金残高に係る経年分析!F57</f>
        <v>14144</v>
      </c>
      <c r="C74" s="161">
        <f>基金残高に係る経年分析!G57</f>
        <v>14982</v>
      </c>
      <c r="D74" s="161">
        <f>基金残高に係る経年分析!H57</f>
        <v>15519</v>
      </c>
    </row>
  </sheetData>
  <sheetProtection algorithmName="SHA-512" hashValue="OidskPjkWq9gZC9Z2XrQMgJb3mckPl5Mj2gP4kXmG0mYSr1sk4RIrNWhLJGYRG0Ej//lEEy2oz6+HTqv96dDqQ==" saltValue="xbozoBFNqHzoSF7osPFrlw==" spinCount="100000" sheet="1" objects="1" scenarios="1"/>
  <customSheetViews>
    <customSheetView guid="{BD47B0BA-DB0B-4730-B354-E6A29C7C658C}"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9069051</v>
      </c>
      <c r="S5" s="600"/>
      <c r="T5" s="600"/>
      <c r="U5" s="600"/>
      <c r="V5" s="600"/>
      <c r="W5" s="600"/>
      <c r="X5" s="600"/>
      <c r="Y5" s="601"/>
      <c r="Z5" s="602">
        <v>20</v>
      </c>
      <c r="AA5" s="602"/>
      <c r="AB5" s="602"/>
      <c r="AC5" s="602"/>
      <c r="AD5" s="603">
        <v>9069050</v>
      </c>
      <c r="AE5" s="603"/>
      <c r="AF5" s="603"/>
      <c r="AG5" s="603"/>
      <c r="AH5" s="603"/>
      <c r="AI5" s="603"/>
      <c r="AJ5" s="603"/>
      <c r="AK5" s="603"/>
      <c r="AL5" s="604">
        <v>44.7</v>
      </c>
      <c r="AM5" s="605"/>
      <c r="AN5" s="605"/>
      <c r="AO5" s="606"/>
      <c r="AP5" s="596" t="s">
        <v>217</v>
      </c>
      <c r="AQ5" s="597"/>
      <c r="AR5" s="597"/>
      <c r="AS5" s="597"/>
      <c r="AT5" s="597"/>
      <c r="AU5" s="597"/>
      <c r="AV5" s="597"/>
      <c r="AW5" s="597"/>
      <c r="AX5" s="597"/>
      <c r="AY5" s="597"/>
      <c r="AZ5" s="597"/>
      <c r="BA5" s="597"/>
      <c r="BB5" s="597"/>
      <c r="BC5" s="597"/>
      <c r="BD5" s="597"/>
      <c r="BE5" s="597"/>
      <c r="BF5" s="598"/>
      <c r="BG5" s="610">
        <v>8951808</v>
      </c>
      <c r="BH5" s="611"/>
      <c r="BI5" s="611"/>
      <c r="BJ5" s="611"/>
      <c r="BK5" s="611"/>
      <c r="BL5" s="611"/>
      <c r="BM5" s="611"/>
      <c r="BN5" s="612"/>
      <c r="BO5" s="613">
        <v>98.7</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278874</v>
      </c>
      <c r="S6" s="611"/>
      <c r="T6" s="611"/>
      <c r="U6" s="611"/>
      <c r="V6" s="611"/>
      <c r="W6" s="611"/>
      <c r="X6" s="611"/>
      <c r="Y6" s="612"/>
      <c r="Z6" s="613">
        <v>0.6</v>
      </c>
      <c r="AA6" s="613"/>
      <c r="AB6" s="613"/>
      <c r="AC6" s="613"/>
      <c r="AD6" s="614">
        <v>278874</v>
      </c>
      <c r="AE6" s="614"/>
      <c r="AF6" s="614"/>
      <c r="AG6" s="614"/>
      <c r="AH6" s="614"/>
      <c r="AI6" s="614"/>
      <c r="AJ6" s="614"/>
      <c r="AK6" s="614"/>
      <c r="AL6" s="615">
        <v>1.4</v>
      </c>
      <c r="AM6" s="616"/>
      <c r="AN6" s="616"/>
      <c r="AO6" s="617"/>
      <c r="AP6" s="607" t="s">
        <v>222</v>
      </c>
      <c r="AQ6" s="608"/>
      <c r="AR6" s="608"/>
      <c r="AS6" s="608"/>
      <c r="AT6" s="608"/>
      <c r="AU6" s="608"/>
      <c r="AV6" s="608"/>
      <c r="AW6" s="608"/>
      <c r="AX6" s="608"/>
      <c r="AY6" s="608"/>
      <c r="AZ6" s="608"/>
      <c r="BA6" s="608"/>
      <c r="BB6" s="608"/>
      <c r="BC6" s="608"/>
      <c r="BD6" s="608"/>
      <c r="BE6" s="608"/>
      <c r="BF6" s="609"/>
      <c r="BG6" s="610">
        <v>8951808</v>
      </c>
      <c r="BH6" s="611"/>
      <c r="BI6" s="611"/>
      <c r="BJ6" s="611"/>
      <c r="BK6" s="611"/>
      <c r="BL6" s="611"/>
      <c r="BM6" s="611"/>
      <c r="BN6" s="612"/>
      <c r="BO6" s="613">
        <v>98.7</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211304</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211304</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3909</v>
      </c>
      <c r="S7" s="611"/>
      <c r="T7" s="611"/>
      <c r="U7" s="611"/>
      <c r="V7" s="611"/>
      <c r="W7" s="611"/>
      <c r="X7" s="611"/>
      <c r="Y7" s="612"/>
      <c r="Z7" s="613">
        <v>0</v>
      </c>
      <c r="AA7" s="613"/>
      <c r="AB7" s="613"/>
      <c r="AC7" s="613"/>
      <c r="AD7" s="614">
        <v>3909</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3790895</v>
      </c>
      <c r="BH7" s="611"/>
      <c r="BI7" s="611"/>
      <c r="BJ7" s="611"/>
      <c r="BK7" s="611"/>
      <c r="BL7" s="611"/>
      <c r="BM7" s="611"/>
      <c r="BN7" s="612"/>
      <c r="BO7" s="613">
        <v>41.8</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10224876</v>
      </c>
      <c r="CS7" s="611"/>
      <c r="CT7" s="611"/>
      <c r="CU7" s="611"/>
      <c r="CV7" s="611"/>
      <c r="CW7" s="611"/>
      <c r="CX7" s="611"/>
      <c r="CY7" s="612"/>
      <c r="CZ7" s="613">
        <v>24.1</v>
      </c>
      <c r="DA7" s="613"/>
      <c r="DB7" s="613"/>
      <c r="DC7" s="613"/>
      <c r="DD7" s="619">
        <v>417790</v>
      </c>
      <c r="DE7" s="611"/>
      <c r="DF7" s="611"/>
      <c r="DG7" s="611"/>
      <c r="DH7" s="611"/>
      <c r="DI7" s="611"/>
      <c r="DJ7" s="611"/>
      <c r="DK7" s="611"/>
      <c r="DL7" s="611"/>
      <c r="DM7" s="611"/>
      <c r="DN7" s="611"/>
      <c r="DO7" s="611"/>
      <c r="DP7" s="612"/>
      <c r="DQ7" s="619">
        <v>3917199</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70738</v>
      </c>
      <c r="S8" s="611"/>
      <c r="T8" s="611"/>
      <c r="U8" s="611"/>
      <c r="V8" s="611"/>
      <c r="W8" s="611"/>
      <c r="X8" s="611"/>
      <c r="Y8" s="612"/>
      <c r="Z8" s="613">
        <v>0.2</v>
      </c>
      <c r="AA8" s="613"/>
      <c r="AB8" s="613"/>
      <c r="AC8" s="613"/>
      <c r="AD8" s="614">
        <v>70738</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112740</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15015196</v>
      </c>
      <c r="CS8" s="611"/>
      <c r="CT8" s="611"/>
      <c r="CU8" s="611"/>
      <c r="CV8" s="611"/>
      <c r="CW8" s="611"/>
      <c r="CX8" s="611"/>
      <c r="CY8" s="612"/>
      <c r="CZ8" s="613">
        <v>35.4</v>
      </c>
      <c r="DA8" s="613"/>
      <c r="DB8" s="613"/>
      <c r="DC8" s="613"/>
      <c r="DD8" s="619">
        <v>966993</v>
      </c>
      <c r="DE8" s="611"/>
      <c r="DF8" s="611"/>
      <c r="DG8" s="611"/>
      <c r="DH8" s="611"/>
      <c r="DI8" s="611"/>
      <c r="DJ8" s="611"/>
      <c r="DK8" s="611"/>
      <c r="DL8" s="611"/>
      <c r="DM8" s="611"/>
      <c r="DN8" s="611"/>
      <c r="DO8" s="611"/>
      <c r="DP8" s="612"/>
      <c r="DQ8" s="619">
        <v>7464802</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98258</v>
      </c>
      <c r="S9" s="611"/>
      <c r="T9" s="611"/>
      <c r="U9" s="611"/>
      <c r="V9" s="611"/>
      <c r="W9" s="611"/>
      <c r="X9" s="611"/>
      <c r="Y9" s="612"/>
      <c r="Z9" s="613">
        <v>0.2</v>
      </c>
      <c r="AA9" s="613"/>
      <c r="AB9" s="613"/>
      <c r="AC9" s="613"/>
      <c r="AD9" s="614">
        <v>98258</v>
      </c>
      <c r="AE9" s="614"/>
      <c r="AF9" s="614"/>
      <c r="AG9" s="614"/>
      <c r="AH9" s="614"/>
      <c r="AI9" s="614"/>
      <c r="AJ9" s="614"/>
      <c r="AK9" s="614"/>
      <c r="AL9" s="615">
        <v>0.5</v>
      </c>
      <c r="AM9" s="616"/>
      <c r="AN9" s="616"/>
      <c r="AO9" s="617"/>
      <c r="AP9" s="607" t="s">
        <v>231</v>
      </c>
      <c r="AQ9" s="608"/>
      <c r="AR9" s="608"/>
      <c r="AS9" s="608"/>
      <c r="AT9" s="608"/>
      <c r="AU9" s="608"/>
      <c r="AV9" s="608"/>
      <c r="AW9" s="608"/>
      <c r="AX9" s="608"/>
      <c r="AY9" s="608"/>
      <c r="AZ9" s="608"/>
      <c r="BA9" s="608"/>
      <c r="BB9" s="608"/>
      <c r="BC9" s="608"/>
      <c r="BD9" s="608"/>
      <c r="BE9" s="608"/>
      <c r="BF9" s="609"/>
      <c r="BG9" s="610">
        <v>3220183</v>
      </c>
      <c r="BH9" s="611"/>
      <c r="BI9" s="611"/>
      <c r="BJ9" s="611"/>
      <c r="BK9" s="611"/>
      <c r="BL9" s="611"/>
      <c r="BM9" s="611"/>
      <c r="BN9" s="612"/>
      <c r="BO9" s="613">
        <v>35.5</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2011678</v>
      </c>
      <c r="CS9" s="611"/>
      <c r="CT9" s="611"/>
      <c r="CU9" s="611"/>
      <c r="CV9" s="611"/>
      <c r="CW9" s="611"/>
      <c r="CX9" s="611"/>
      <c r="CY9" s="612"/>
      <c r="CZ9" s="613">
        <v>4.7</v>
      </c>
      <c r="DA9" s="613"/>
      <c r="DB9" s="613"/>
      <c r="DC9" s="613"/>
      <c r="DD9" s="619">
        <v>26538</v>
      </c>
      <c r="DE9" s="611"/>
      <c r="DF9" s="611"/>
      <c r="DG9" s="611"/>
      <c r="DH9" s="611"/>
      <c r="DI9" s="611"/>
      <c r="DJ9" s="611"/>
      <c r="DK9" s="611"/>
      <c r="DL9" s="611"/>
      <c r="DM9" s="611"/>
      <c r="DN9" s="611"/>
      <c r="DO9" s="611"/>
      <c r="DP9" s="612"/>
      <c r="DQ9" s="619">
        <v>1828171</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190530</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12744</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12744</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1780136</v>
      </c>
      <c r="S11" s="611"/>
      <c r="T11" s="611"/>
      <c r="U11" s="611"/>
      <c r="V11" s="611"/>
      <c r="W11" s="611"/>
      <c r="X11" s="611"/>
      <c r="Y11" s="612"/>
      <c r="Z11" s="615">
        <v>3.9</v>
      </c>
      <c r="AA11" s="616"/>
      <c r="AB11" s="616"/>
      <c r="AC11" s="622"/>
      <c r="AD11" s="619">
        <v>1780136</v>
      </c>
      <c r="AE11" s="611"/>
      <c r="AF11" s="611"/>
      <c r="AG11" s="611"/>
      <c r="AH11" s="611"/>
      <c r="AI11" s="611"/>
      <c r="AJ11" s="611"/>
      <c r="AK11" s="612"/>
      <c r="AL11" s="615">
        <v>8.8000000000000007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267442</v>
      </c>
      <c r="BH11" s="611"/>
      <c r="BI11" s="611"/>
      <c r="BJ11" s="611"/>
      <c r="BK11" s="611"/>
      <c r="BL11" s="611"/>
      <c r="BM11" s="611"/>
      <c r="BN11" s="612"/>
      <c r="BO11" s="613">
        <v>2.9</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1170409</v>
      </c>
      <c r="CS11" s="611"/>
      <c r="CT11" s="611"/>
      <c r="CU11" s="611"/>
      <c r="CV11" s="611"/>
      <c r="CW11" s="611"/>
      <c r="CX11" s="611"/>
      <c r="CY11" s="612"/>
      <c r="CZ11" s="613">
        <v>2.8</v>
      </c>
      <c r="DA11" s="613"/>
      <c r="DB11" s="613"/>
      <c r="DC11" s="613"/>
      <c r="DD11" s="619">
        <v>416060</v>
      </c>
      <c r="DE11" s="611"/>
      <c r="DF11" s="611"/>
      <c r="DG11" s="611"/>
      <c r="DH11" s="611"/>
      <c r="DI11" s="611"/>
      <c r="DJ11" s="611"/>
      <c r="DK11" s="611"/>
      <c r="DL11" s="611"/>
      <c r="DM11" s="611"/>
      <c r="DN11" s="611"/>
      <c r="DO11" s="611"/>
      <c r="DP11" s="612"/>
      <c r="DQ11" s="619">
        <v>587995</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v>37150</v>
      </c>
      <c r="S12" s="611"/>
      <c r="T12" s="611"/>
      <c r="U12" s="611"/>
      <c r="V12" s="611"/>
      <c r="W12" s="611"/>
      <c r="X12" s="611"/>
      <c r="Y12" s="612"/>
      <c r="Z12" s="613">
        <v>0.1</v>
      </c>
      <c r="AA12" s="613"/>
      <c r="AB12" s="613"/>
      <c r="AC12" s="613"/>
      <c r="AD12" s="614">
        <v>37150</v>
      </c>
      <c r="AE12" s="614"/>
      <c r="AF12" s="614"/>
      <c r="AG12" s="614"/>
      <c r="AH12" s="614"/>
      <c r="AI12" s="614"/>
      <c r="AJ12" s="614"/>
      <c r="AK12" s="614"/>
      <c r="AL12" s="615">
        <v>0.2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4193519</v>
      </c>
      <c r="BH12" s="611"/>
      <c r="BI12" s="611"/>
      <c r="BJ12" s="611"/>
      <c r="BK12" s="611"/>
      <c r="BL12" s="611"/>
      <c r="BM12" s="611"/>
      <c r="BN12" s="612"/>
      <c r="BO12" s="613">
        <v>46.2</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430308</v>
      </c>
      <c r="CS12" s="611"/>
      <c r="CT12" s="611"/>
      <c r="CU12" s="611"/>
      <c r="CV12" s="611"/>
      <c r="CW12" s="611"/>
      <c r="CX12" s="611"/>
      <c r="CY12" s="612"/>
      <c r="CZ12" s="613">
        <v>1</v>
      </c>
      <c r="DA12" s="613"/>
      <c r="DB12" s="613"/>
      <c r="DC12" s="613"/>
      <c r="DD12" s="619">
        <v>46715</v>
      </c>
      <c r="DE12" s="611"/>
      <c r="DF12" s="611"/>
      <c r="DG12" s="611"/>
      <c r="DH12" s="611"/>
      <c r="DI12" s="611"/>
      <c r="DJ12" s="611"/>
      <c r="DK12" s="611"/>
      <c r="DL12" s="611"/>
      <c r="DM12" s="611"/>
      <c r="DN12" s="611"/>
      <c r="DO12" s="611"/>
      <c r="DP12" s="612"/>
      <c r="DQ12" s="619">
        <v>276215</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4177258</v>
      </c>
      <c r="BH13" s="611"/>
      <c r="BI13" s="611"/>
      <c r="BJ13" s="611"/>
      <c r="BK13" s="611"/>
      <c r="BL13" s="611"/>
      <c r="BM13" s="611"/>
      <c r="BN13" s="612"/>
      <c r="BO13" s="613">
        <v>46.1</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2929628</v>
      </c>
      <c r="CS13" s="611"/>
      <c r="CT13" s="611"/>
      <c r="CU13" s="611"/>
      <c r="CV13" s="611"/>
      <c r="CW13" s="611"/>
      <c r="CX13" s="611"/>
      <c r="CY13" s="612"/>
      <c r="CZ13" s="613">
        <v>6.9</v>
      </c>
      <c r="DA13" s="613"/>
      <c r="DB13" s="613"/>
      <c r="DC13" s="613"/>
      <c r="DD13" s="619">
        <v>1179768</v>
      </c>
      <c r="DE13" s="611"/>
      <c r="DF13" s="611"/>
      <c r="DG13" s="611"/>
      <c r="DH13" s="611"/>
      <c r="DI13" s="611"/>
      <c r="DJ13" s="611"/>
      <c r="DK13" s="611"/>
      <c r="DL13" s="611"/>
      <c r="DM13" s="611"/>
      <c r="DN13" s="611"/>
      <c r="DO13" s="611"/>
      <c r="DP13" s="612"/>
      <c r="DQ13" s="619">
        <v>1965374</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333046</v>
      </c>
      <c r="BH14" s="611"/>
      <c r="BI14" s="611"/>
      <c r="BJ14" s="611"/>
      <c r="BK14" s="611"/>
      <c r="BL14" s="611"/>
      <c r="BM14" s="611"/>
      <c r="BN14" s="612"/>
      <c r="BO14" s="613">
        <v>3.7</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1822049</v>
      </c>
      <c r="CS14" s="611"/>
      <c r="CT14" s="611"/>
      <c r="CU14" s="611"/>
      <c r="CV14" s="611"/>
      <c r="CW14" s="611"/>
      <c r="CX14" s="611"/>
      <c r="CY14" s="612"/>
      <c r="CZ14" s="613">
        <v>4.3</v>
      </c>
      <c r="DA14" s="613"/>
      <c r="DB14" s="613"/>
      <c r="DC14" s="613"/>
      <c r="DD14" s="619">
        <v>237264</v>
      </c>
      <c r="DE14" s="611"/>
      <c r="DF14" s="611"/>
      <c r="DG14" s="611"/>
      <c r="DH14" s="611"/>
      <c r="DI14" s="611"/>
      <c r="DJ14" s="611"/>
      <c r="DK14" s="611"/>
      <c r="DL14" s="611"/>
      <c r="DM14" s="611"/>
      <c r="DN14" s="611"/>
      <c r="DO14" s="611"/>
      <c r="DP14" s="612"/>
      <c r="DQ14" s="619">
        <v>1228994</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41911</v>
      </c>
      <c r="S15" s="611"/>
      <c r="T15" s="611"/>
      <c r="U15" s="611"/>
      <c r="V15" s="611"/>
      <c r="W15" s="611"/>
      <c r="X15" s="611"/>
      <c r="Y15" s="612"/>
      <c r="Z15" s="613">
        <v>0.1</v>
      </c>
      <c r="AA15" s="613"/>
      <c r="AB15" s="613"/>
      <c r="AC15" s="613"/>
      <c r="AD15" s="614">
        <v>41911</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634348</v>
      </c>
      <c r="BH15" s="611"/>
      <c r="BI15" s="611"/>
      <c r="BJ15" s="611"/>
      <c r="BK15" s="611"/>
      <c r="BL15" s="611"/>
      <c r="BM15" s="611"/>
      <c r="BN15" s="612"/>
      <c r="BO15" s="613">
        <v>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4695988</v>
      </c>
      <c r="CS15" s="611"/>
      <c r="CT15" s="611"/>
      <c r="CU15" s="611"/>
      <c r="CV15" s="611"/>
      <c r="CW15" s="611"/>
      <c r="CX15" s="611"/>
      <c r="CY15" s="612"/>
      <c r="CZ15" s="613">
        <v>11.1</v>
      </c>
      <c r="DA15" s="613"/>
      <c r="DB15" s="613"/>
      <c r="DC15" s="613"/>
      <c r="DD15" s="619">
        <v>1591379</v>
      </c>
      <c r="DE15" s="611"/>
      <c r="DF15" s="611"/>
      <c r="DG15" s="611"/>
      <c r="DH15" s="611"/>
      <c r="DI15" s="611"/>
      <c r="DJ15" s="611"/>
      <c r="DK15" s="611"/>
      <c r="DL15" s="611"/>
      <c r="DM15" s="611"/>
      <c r="DN15" s="611"/>
      <c r="DO15" s="611"/>
      <c r="DP15" s="612"/>
      <c r="DQ15" s="619">
        <v>2694596</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163310</v>
      </c>
      <c r="S16" s="611"/>
      <c r="T16" s="611"/>
      <c r="U16" s="611"/>
      <c r="V16" s="611"/>
      <c r="W16" s="611"/>
      <c r="X16" s="611"/>
      <c r="Y16" s="612"/>
      <c r="Z16" s="613">
        <v>0.4</v>
      </c>
      <c r="AA16" s="613"/>
      <c r="AB16" s="613"/>
      <c r="AC16" s="613"/>
      <c r="AD16" s="614">
        <v>163310</v>
      </c>
      <c r="AE16" s="614"/>
      <c r="AF16" s="614"/>
      <c r="AG16" s="614"/>
      <c r="AH16" s="614"/>
      <c r="AI16" s="614"/>
      <c r="AJ16" s="614"/>
      <c r="AK16" s="614"/>
      <c r="AL16" s="615">
        <v>0.8</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364565</v>
      </c>
      <c r="S17" s="611"/>
      <c r="T17" s="611"/>
      <c r="U17" s="611"/>
      <c r="V17" s="611"/>
      <c r="W17" s="611"/>
      <c r="X17" s="611"/>
      <c r="Y17" s="612"/>
      <c r="Z17" s="613">
        <v>0.8</v>
      </c>
      <c r="AA17" s="613"/>
      <c r="AB17" s="613"/>
      <c r="AC17" s="613"/>
      <c r="AD17" s="614">
        <v>364565</v>
      </c>
      <c r="AE17" s="614"/>
      <c r="AF17" s="614"/>
      <c r="AG17" s="614"/>
      <c r="AH17" s="614"/>
      <c r="AI17" s="614"/>
      <c r="AJ17" s="614"/>
      <c r="AK17" s="614"/>
      <c r="AL17" s="615">
        <v>1.8</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3944785</v>
      </c>
      <c r="CS17" s="611"/>
      <c r="CT17" s="611"/>
      <c r="CU17" s="611"/>
      <c r="CV17" s="611"/>
      <c r="CW17" s="611"/>
      <c r="CX17" s="611"/>
      <c r="CY17" s="612"/>
      <c r="CZ17" s="613">
        <v>9.3000000000000007</v>
      </c>
      <c r="DA17" s="613"/>
      <c r="DB17" s="613"/>
      <c r="DC17" s="613"/>
      <c r="DD17" s="619" t="s">
        <v>122</v>
      </c>
      <c r="DE17" s="611"/>
      <c r="DF17" s="611"/>
      <c r="DG17" s="611"/>
      <c r="DH17" s="611"/>
      <c r="DI17" s="611"/>
      <c r="DJ17" s="611"/>
      <c r="DK17" s="611"/>
      <c r="DL17" s="611"/>
      <c r="DM17" s="611"/>
      <c r="DN17" s="611"/>
      <c r="DO17" s="611"/>
      <c r="DP17" s="612"/>
      <c r="DQ17" s="619">
        <v>3913096</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61694</v>
      </c>
      <c r="S18" s="611"/>
      <c r="T18" s="611"/>
      <c r="U18" s="611"/>
      <c r="V18" s="611"/>
      <c r="W18" s="611"/>
      <c r="X18" s="611"/>
      <c r="Y18" s="612"/>
      <c r="Z18" s="613">
        <v>0.1</v>
      </c>
      <c r="AA18" s="613"/>
      <c r="AB18" s="613"/>
      <c r="AC18" s="613"/>
      <c r="AD18" s="614">
        <v>61694</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295237</v>
      </c>
      <c r="S19" s="611"/>
      <c r="T19" s="611"/>
      <c r="U19" s="611"/>
      <c r="V19" s="611"/>
      <c r="W19" s="611"/>
      <c r="X19" s="611"/>
      <c r="Y19" s="612"/>
      <c r="Z19" s="613">
        <v>0.7</v>
      </c>
      <c r="AA19" s="613"/>
      <c r="AB19" s="613"/>
      <c r="AC19" s="613"/>
      <c r="AD19" s="614">
        <v>295237</v>
      </c>
      <c r="AE19" s="614"/>
      <c r="AF19" s="614"/>
      <c r="AG19" s="614"/>
      <c r="AH19" s="614"/>
      <c r="AI19" s="614"/>
      <c r="AJ19" s="614"/>
      <c r="AK19" s="614"/>
      <c r="AL19" s="615">
        <v>1.5</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117243</v>
      </c>
      <c r="BH19" s="611"/>
      <c r="BI19" s="611"/>
      <c r="BJ19" s="611"/>
      <c r="BK19" s="611"/>
      <c r="BL19" s="611"/>
      <c r="BM19" s="611"/>
      <c r="BN19" s="612"/>
      <c r="BO19" s="613">
        <v>1.3</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7634</v>
      </c>
      <c r="S20" s="611"/>
      <c r="T20" s="611"/>
      <c r="U20" s="611"/>
      <c r="V20" s="611"/>
      <c r="W20" s="611"/>
      <c r="X20" s="611"/>
      <c r="Y20" s="612"/>
      <c r="Z20" s="613">
        <v>0</v>
      </c>
      <c r="AA20" s="613"/>
      <c r="AB20" s="613"/>
      <c r="AC20" s="613"/>
      <c r="AD20" s="614">
        <v>7634</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117243</v>
      </c>
      <c r="BH20" s="611"/>
      <c r="BI20" s="611"/>
      <c r="BJ20" s="611"/>
      <c r="BK20" s="611"/>
      <c r="BL20" s="611"/>
      <c r="BM20" s="611"/>
      <c r="BN20" s="612"/>
      <c r="BO20" s="613">
        <v>1.3</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42468965</v>
      </c>
      <c r="CS20" s="611"/>
      <c r="CT20" s="611"/>
      <c r="CU20" s="611"/>
      <c r="CV20" s="611"/>
      <c r="CW20" s="611"/>
      <c r="CX20" s="611"/>
      <c r="CY20" s="612"/>
      <c r="CZ20" s="613">
        <v>100</v>
      </c>
      <c r="DA20" s="613"/>
      <c r="DB20" s="613"/>
      <c r="DC20" s="613"/>
      <c r="DD20" s="619">
        <v>4882507</v>
      </c>
      <c r="DE20" s="611"/>
      <c r="DF20" s="611"/>
      <c r="DG20" s="611"/>
      <c r="DH20" s="611"/>
      <c r="DI20" s="611"/>
      <c r="DJ20" s="611"/>
      <c r="DK20" s="611"/>
      <c r="DL20" s="611"/>
      <c r="DM20" s="611"/>
      <c r="DN20" s="611"/>
      <c r="DO20" s="611"/>
      <c r="DP20" s="612"/>
      <c r="DQ20" s="619">
        <v>24100490</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9081131</v>
      </c>
      <c r="S21" s="611"/>
      <c r="T21" s="611"/>
      <c r="U21" s="611"/>
      <c r="V21" s="611"/>
      <c r="W21" s="611"/>
      <c r="X21" s="611"/>
      <c r="Y21" s="612"/>
      <c r="Z21" s="613">
        <v>20.100000000000001</v>
      </c>
      <c r="AA21" s="613"/>
      <c r="AB21" s="613"/>
      <c r="AC21" s="613"/>
      <c r="AD21" s="614">
        <v>8281866</v>
      </c>
      <c r="AE21" s="614"/>
      <c r="AF21" s="614"/>
      <c r="AG21" s="614"/>
      <c r="AH21" s="614"/>
      <c r="AI21" s="614"/>
      <c r="AJ21" s="614"/>
      <c r="AK21" s="614"/>
      <c r="AL21" s="615">
        <v>40.799999999999997</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117242</v>
      </c>
      <c r="BH21" s="611"/>
      <c r="BI21" s="611"/>
      <c r="BJ21" s="611"/>
      <c r="BK21" s="611"/>
      <c r="BL21" s="611"/>
      <c r="BM21" s="611"/>
      <c r="BN21" s="612"/>
      <c r="BO21" s="613">
        <v>1.3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8281866</v>
      </c>
      <c r="S22" s="611"/>
      <c r="T22" s="611"/>
      <c r="U22" s="611"/>
      <c r="V22" s="611"/>
      <c r="W22" s="611"/>
      <c r="X22" s="611"/>
      <c r="Y22" s="612"/>
      <c r="Z22" s="613">
        <v>18.3</v>
      </c>
      <c r="AA22" s="613"/>
      <c r="AB22" s="613"/>
      <c r="AC22" s="613"/>
      <c r="AD22" s="614">
        <v>8281866</v>
      </c>
      <c r="AE22" s="614"/>
      <c r="AF22" s="614"/>
      <c r="AG22" s="614"/>
      <c r="AH22" s="614"/>
      <c r="AI22" s="614"/>
      <c r="AJ22" s="614"/>
      <c r="AK22" s="614"/>
      <c r="AL22" s="615">
        <v>40.799999999999997</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799265</v>
      </c>
      <c r="S23" s="611"/>
      <c r="T23" s="611"/>
      <c r="U23" s="611"/>
      <c r="V23" s="611"/>
      <c r="W23" s="611"/>
      <c r="X23" s="611"/>
      <c r="Y23" s="612"/>
      <c r="Z23" s="613">
        <v>1.8</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1</v>
      </c>
      <c r="BH23" s="611"/>
      <c r="BI23" s="611"/>
      <c r="BJ23" s="611"/>
      <c r="BK23" s="611"/>
      <c r="BL23" s="611"/>
      <c r="BM23" s="611"/>
      <c r="BN23" s="612"/>
      <c r="BO23" s="613">
        <v>0</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18330951</v>
      </c>
      <c r="CS24" s="600"/>
      <c r="CT24" s="600"/>
      <c r="CU24" s="600"/>
      <c r="CV24" s="600"/>
      <c r="CW24" s="600"/>
      <c r="CX24" s="600"/>
      <c r="CY24" s="601"/>
      <c r="CZ24" s="604">
        <v>43.2</v>
      </c>
      <c r="DA24" s="605"/>
      <c r="DB24" s="605"/>
      <c r="DC24" s="621"/>
      <c r="DD24" s="645">
        <v>12401413</v>
      </c>
      <c r="DE24" s="600"/>
      <c r="DF24" s="600"/>
      <c r="DG24" s="600"/>
      <c r="DH24" s="600"/>
      <c r="DI24" s="600"/>
      <c r="DJ24" s="600"/>
      <c r="DK24" s="601"/>
      <c r="DL24" s="645">
        <v>11280990</v>
      </c>
      <c r="DM24" s="600"/>
      <c r="DN24" s="600"/>
      <c r="DO24" s="600"/>
      <c r="DP24" s="600"/>
      <c r="DQ24" s="600"/>
      <c r="DR24" s="600"/>
      <c r="DS24" s="600"/>
      <c r="DT24" s="600"/>
      <c r="DU24" s="600"/>
      <c r="DV24" s="601"/>
      <c r="DW24" s="604">
        <v>55.5</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20989033</v>
      </c>
      <c r="S25" s="611"/>
      <c r="T25" s="611"/>
      <c r="U25" s="611"/>
      <c r="V25" s="611"/>
      <c r="W25" s="611"/>
      <c r="X25" s="611"/>
      <c r="Y25" s="612"/>
      <c r="Z25" s="613">
        <v>46.3</v>
      </c>
      <c r="AA25" s="613"/>
      <c r="AB25" s="613"/>
      <c r="AC25" s="613"/>
      <c r="AD25" s="614">
        <v>20189767</v>
      </c>
      <c r="AE25" s="614"/>
      <c r="AF25" s="614"/>
      <c r="AG25" s="614"/>
      <c r="AH25" s="614"/>
      <c r="AI25" s="614"/>
      <c r="AJ25" s="614"/>
      <c r="AK25" s="614"/>
      <c r="AL25" s="615">
        <v>99.6</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5662144</v>
      </c>
      <c r="CS25" s="642"/>
      <c r="CT25" s="642"/>
      <c r="CU25" s="642"/>
      <c r="CV25" s="642"/>
      <c r="CW25" s="642"/>
      <c r="CX25" s="642"/>
      <c r="CY25" s="643"/>
      <c r="CZ25" s="615">
        <v>13.3</v>
      </c>
      <c r="DA25" s="640"/>
      <c r="DB25" s="640"/>
      <c r="DC25" s="644"/>
      <c r="DD25" s="619">
        <v>5325034</v>
      </c>
      <c r="DE25" s="642"/>
      <c r="DF25" s="642"/>
      <c r="DG25" s="642"/>
      <c r="DH25" s="642"/>
      <c r="DI25" s="642"/>
      <c r="DJ25" s="642"/>
      <c r="DK25" s="643"/>
      <c r="DL25" s="619">
        <v>5197230</v>
      </c>
      <c r="DM25" s="642"/>
      <c r="DN25" s="642"/>
      <c r="DO25" s="642"/>
      <c r="DP25" s="642"/>
      <c r="DQ25" s="642"/>
      <c r="DR25" s="642"/>
      <c r="DS25" s="642"/>
      <c r="DT25" s="642"/>
      <c r="DU25" s="642"/>
      <c r="DV25" s="643"/>
      <c r="DW25" s="615">
        <v>25.5</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6167</v>
      </c>
      <c r="S26" s="611"/>
      <c r="T26" s="611"/>
      <c r="U26" s="611"/>
      <c r="V26" s="611"/>
      <c r="W26" s="611"/>
      <c r="X26" s="611"/>
      <c r="Y26" s="612"/>
      <c r="Z26" s="613">
        <v>0</v>
      </c>
      <c r="AA26" s="613"/>
      <c r="AB26" s="613"/>
      <c r="AC26" s="613"/>
      <c r="AD26" s="614">
        <v>6167</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3835214</v>
      </c>
      <c r="CS26" s="611"/>
      <c r="CT26" s="611"/>
      <c r="CU26" s="611"/>
      <c r="CV26" s="611"/>
      <c r="CW26" s="611"/>
      <c r="CX26" s="611"/>
      <c r="CY26" s="612"/>
      <c r="CZ26" s="615">
        <v>9</v>
      </c>
      <c r="DA26" s="640"/>
      <c r="DB26" s="640"/>
      <c r="DC26" s="644"/>
      <c r="DD26" s="619">
        <v>3543315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156268</v>
      </c>
      <c r="S27" s="611"/>
      <c r="T27" s="611"/>
      <c r="U27" s="611"/>
      <c r="V27" s="611"/>
      <c r="W27" s="611"/>
      <c r="X27" s="611"/>
      <c r="Y27" s="612"/>
      <c r="Z27" s="613">
        <v>0.3</v>
      </c>
      <c r="AA27" s="613"/>
      <c r="AB27" s="613"/>
      <c r="AC27" s="613"/>
      <c r="AD27" s="614">
        <v>388</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9069051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8724022</v>
      </c>
      <c r="CS27" s="642"/>
      <c r="CT27" s="642"/>
      <c r="CU27" s="642"/>
      <c r="CV27" s="642"/>
      <c r="CW27" s="642"/>
      <c r="CX27" s="642"/>
      <c r="CY27" s="643"/>
      <c r="CZ27" s="615">
        <v>20.5</v>
      </c>
      <c r="DA27" s="640"/>
      <c r="DB27" s="640"/>
      <c r="DC27" s="644"/>
      <c r="DD27" s="619">
        <v>3163283</v>
      </c>
      <c r="DE27" s="642"/>
      <c r="DF27" s="642"/>
      <c r="DG27" s="642"/>
      <c r="DH27" s="642"/>
      <c r="DI27" s="642"/>
      <c r="DJ27" s="642"/>
      <c r="DK27" s="643"/>
      <c r="DL27" s="619">
        <v>2170664</v>
      </c>
      <c r="DM27" s="642"/>
      <c r="DN27" s="642"/>
      <c r="DO27" s="642"/>
      <c r="DP27" s="642"/>
      <c r="DQ27" s="642"/>
      <c r="DR27" s="642"/>
      <c r="DS27" s="642"/>
      <c r="DT27" s="642"/>
      <c r="DU27" s="642"/>
      <c r="DV27" s="643"/>
      <c r="DW27" s="615">
        <v>10.7</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180745</v>
      </c>
      <c r="S28" s="611"/>
      <c r="T28" s="611"/>
      <c r="U28" s="611"/>
      <c r="V28" s="611"/>
      <c r="W28" s="611"/>
      <c r="X28" s="611"/>
      <c r="Y28" s="612"/>
      <c r="Z28" s="613">
        <v>0.4</v>
      </c>
      <c r="AA28" s="613"/>
      <c r="AB28" s="613"/>
      <c r="AC28" s="613"/>
      <c r="AD28" s="614">
        <v>20664</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3944785</v>
      </c>
      <c r="CS28" s="611"/>
      <c r="CT28" s="611"/>
      <c r="CU28" s="611"/>
      <c r="CV28" s="611"/>
      <c r="CW28" s="611"/>
      <c r="CX28" s="611"/>
      <c r="CY28" s="612"/>
      <c r="CZ28" s="615">
        <v>9.3000000000000007</v>
      </c>
      <c r="DA28" s="640"/>
      <c r="DB28" s="640"/>
      <c r="DC28" s="644"/>
      <c r="DD28" s="619">
        <v>3913096</v>
      </c>
      <c r="DE28" s="611"/>
      <c r="DF28" s="611"/>
      <c r="DG28" s="611"/>
      <c r="DH28" s="611"/>
      <c r="DI28" s="611"/>
      <c r="DJ28" s="611"/>
      <c r="DK28" s="612"/>
      <c r="DL28" s="619">
        <v>3913096</v>
      </c>
      <c r="DM28" s="611"/>
      <c r="DN28" s="611"/>
      <c r="DO28" s="611"/>
      <c r="DP28" s="611"/>
      <c r="DQ28" s="611"/>
      <c r="DR28" s="611"/>
      <c r="DS28" s="611"/>
      <c r="DT28" s="611"/>
      <c r="DU28" s="611"/>
      <c r="DV28" s="612"/>
      <c r="DW28" s="615">
        <v>19.2</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81452</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3944785</v>
      </c>
      <c r="CS29" s="642"/>
      <c r="CT29" s="642"/>
      <c r="CU29" s="642"/>
      <c r="CV29" s="642"/>
      <c r="CW29" s="642"/>
      <c r="CX29" s="642"/>
      <c r="CY29" s="643"/>
      <c r="CZ29" s="615">
        <v>9.3000000000000007</v>
      </c>
      <c r="DA29" s="640"/>
      <c r="DB29" s="640"/>
      <c r="DC29" s="644"/>
      <c r="DD29" s="619">
        <v>3913096</v>
      </c>
      <c r="DE29" s="642"/>
      <c r="DF29" s="642"/>
      <c r="DG29" s="642"/>
      <c r="DH29" s="642"/>
      <c r="DI29" s="642"/>
      <c r="DJ29" s="642"/>
      <c r="DK29" s="643"/>
      <c r="DL29" s="619">
        <v>3913096</v>
      </c>
      <c r="DM29" s="642"/>
      <c r="DN29" s="642"/>
      <c r="DO29" s="642"/>
      <c r="DP29" s="642"/>
      <c r="DQ29" s="642"/>
      <c r="DR29" s="642"/>
      <c r="DS29" s="642"/>
      <c r="DT29" s="642"/>
      <c r="DU29" s="642"/>
      <c r="DV29" s="643"/>
      <c r="DW29" s="615">
        <v>19.2</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6397679</v>
      </c>
      <c r="S30" s="611"/>
      <c r="T30" s="611"/>
      <c r="U30" s="611"/>
      <c r="V30" s="611"/>
      <c r="W30" s="611"/>
      <c r="X30" s="611"/>
      <c r="Y30" s="612"/>
      <c r="Z30" s="613">
        <v>14.1</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3814256</v>
      </c>
      <c r="CS30" s="611"/>
      <c r="CT30" s="611"/>
      <c r="CU30" s="611"/>
      <c r="CV30" s="611"/>
      <c r="CW30" s="611"/>
      <c r="CX30" s="611"/>
      <c r="CY30" s="612"/>
      <c r="CZ30" s="615">
        <v>9</v>
      </c>
      <c r="DA30" s="640"/>
      <c r="DB30" s="640"/>
      <c r="DC30" s="644"/>
      <c r="DD30" s="619">
        <v>3782567</v>
      </c>
      <c r="DE30" s="611"/>
      <c r="DF30" s="611"/>
      <c r="DG30" s="611"/>
      <c r="DH30" s="611"/>
      <c r="DI30" s="611"/>
      <c r="DJ30" s="611"/>
      <c r="DK30" s="612"/>
      <c r="DL30" s="619">
        <v>3782567</v>
      </c>
      <c r="DM30" s="611"/>
      <c r="DN30" s="611"/>
      <c r="DO30" s="611"/>
      <c r="DP30" s="611"/>
      <c r="DQ30" s="611"/>
      <c r="DR30" s="611"/>
      <c r="DS30" s="611"/>
      <c r="DT30" s="611"/>
      <c r="DU30" s="611"/>
      <c r="DV30" s="612"/>
      <c r="DW30" s="615">
        <v>18.600000000000001</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99.1</v>
      </c>
      <c r="BH31" s="654"/>
      <c r="BI31" s="654"/>
      <c r="BJ31" s="654"/>
      <c r="BK31" s="654"/>
      <c r="BL31" s="654"/>
      <c r="BM31" s="605">
        <v>96.3</v>
      </c>
      <c r="BN31" s="654"/>
      <c r="BO31" s="654"/>
      <c r="BP31" s="654"/>
      <c r="BQ31" s="655"/>
      <c r="BR31" s="666">
        <v>99.1</v>
      </c>
      <c r="BS31" s="654"/>
      <c r="BT31" s="654"/>
      <c r="BU31" s="654"/>
      <c r="BV31" s="654"/>
      <c r="BW31" s="654"/>
      <c r="BX31" s="605">
        <v>96</v>
      </c>
      <c r="BY31" s="654"/>
      <c r="BZ31" s="654"/>
      <c r="CA31" s="654"/>
      <c r="CB31" s="655"/>
      <c r="CD31" s="648"/>
      <c r="CE31" s="649"/>
      <c r="CF31" s="607" t="s">
        <v>301</v>
      </c>
      <c r="CG31" s="608"/>
      <c r="CH31" s="608"/>
      <c r="CI31" s="608"/>
      <c r="CJ31" s="608"/>
      <c r="CK31" s="608"/>
      <c r="CL31" s="608"/>
      <c r="CM31" s="608"/>
      <c r="CN31" s="608"/>
      <c r="CO31" s="608"/>
      <c r="CP31" s="608"/>
      <c r="CQ31" s="609"/>
      <c r="CR31" s="610">
        <v>130529</v>
      </c>
      <c r="CS31" s="642"/>
      <c r="CT31" s="642"/>
      <c r="CU31" s="642"/>
      <c r="CV31" s="642"/>
      <c r="CW31" s="642"/>
      <c r="CX31" s="642"/>
      <c r="CY31" s="643"/>
      <c r="CZ31" s="615">
        <v>0.3</v>
      </c>
      <c r="DA31" s="640"/>
      <c r="DB31" s="640"/>
      <c r="DC31" s="644"/>
      <c r="DD31" s="619">
        <v>130529</v>
      </c>
      <c r="DE31" s="642"/>
      <c r="DF31" s="642"/>
      <c r="DG31" s="642"/>
      <c r="DH31" s="642"/>
      <c r="DI31" s="642"/>
      <c r="DJ31" s="642"/>
      <c r="DK31" s="643"/>
      <c r="DL31" s="619">
        <v>130529</v>
      </c>
      <c r="DM31" s="642"/>
      <c r="DN31" s="642"/>
      <c r="DO31" s="642"/>
      <c r="DP31" s="642"/>
      <c r="DQ31" s="642"/>
      <c r="DR31" s="642"/>
      <c r="DS31" s="642"/>
      <c r="DT31" s="642"/>
      <c r="DU31" s="642"/>
      <c r="DV31" s="643"/>
      <c r="DW31" s="615">
        <v>0.6</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2683634</v>
      </c>
      <c r="S32" s="611"/>
      <c r="T32" s="611"/>
      <c r="U32" s="611"/>
      <c r="V32" s="611"/>
      <c r="W32" s="611"/>
      <c r="X32" s="611"/>
      <c r="Y32" s="612"/>
      <c r="Z32" s="613">
        <v>5.9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99.4</v>
      </c>
      <c r="BH32" s="642"/>
      <c r="BI32" s="642"/>
      <c r="BJ32" s="642"/>
      <c r="BK32" s="642"/>
      <c r="BL32" s="642"/>
      <c r="BM32" s="616">
        <v>98.4</v>
      </c>
      <c r="BN32" s="642"/>
      <c r="BO32" s="642"/>
      <c r="BP32" s="642"/>
      <c r="BQ32" s="665"/>
      <c r="BR32" s="667">
        <v>99.3</v>
      </c>
      <c r="BS32" s="642"/>
      <c r="BT32" s="642"/>
      <c r="BU32" s="642"/>
      <c r="BV32" s="642"/>
      <c r="BW32" s="642"/>
      <c r="BX32" s="616">
        <v>98.3</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145443</v>
      </c>
      <c r="S33" s="611"/>
      <c r="T33" s="611"/>
      <c r="U33" s="611"/>
      <c r="V33" s="611"/>
      <c r="W33" s="611"/>
      <c r="X33" s="611"/>
      <c r="Y33" s="612"/>
      <c r="Z33" s="613">
        <v>0.3</v>
      </c>
      <c r="AA33" s="613"/>
      <c r="AB33" s="613"/>
      <c r="AC33" s="613"/>
      <c r="AD33" s="614">
        <v>9262</v>
      </c>
      <c r="AE33" s="614"/>
      <c r="AF33" s="614"/>
      <c r="AG33" s="614"/>
      <c r="AH33" s="614"/>
      <c r="AI33" s="614"/>
      <c r="AJ33" s="614"/>
      <c r="AK33" s="614"/>
      <c r="AL33" s="615">
        <v>0</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98.8</v>
      </c>
      <c r="BH33" s="669"/>
      <c r="BI33" s="669"/>
      <c r="BJ33" s="669"/>
      <c r="BK33" s="669"/>
      <c r="BL33" s="669"/>
      <c r="BM33" s="670">
        <v>94.2</v>
      </c>
      <c r="BN33" s="669"/>
      <c r="BO33" s="669"/>
      <c r="BP33" s="669"/>
      <c r="BQ33" s="671"/>
      <c r="BR33" s="668">
        <v>98.8</v>
      </c>
      <c r="BS33" s="669"/>
      <c r="BT33" s="669"/>
      <c r="BU33" s="669"/>
      <c r="BV33" s="669"/>
      <c r="BW33" s="669"/>
      <c r="BX33" s="670">
        <v>93.6</v>
      </c>
      <c r="BY33" s="669"/>
      <c r="BZ33" s="669"/>
      <c r="CA33" s="669"/>
      <c r="CB33" s="671"/>
      <c r="CD33" s="607" t="s">
        <v>308</v>
      </c>
      <c r="CE33" s="608"/>
      <c r="CF33" s="608"/>
      <c r="CG33" s="608"/>
      <c r="CH33" s="608"/>
      <c r="CI33" s="608"/>
      <c r="CJ33" s="608"/>
      <c r="CK33" s="608"/>
      <c r="CL33" s="608"/>
      <c r="CM33" s="608"/>
      <c r="CN33" s="608"/>
      <c r="CO33" s="608"/>
      <c r="CP33" s="608"/>
      <c r="CQ33" s="609"/>
      <c r="CR33" s="610">
        <v>19255507</v>
      </c>
      <c r="CS33" s="642"/>
      <c r="CT33" s="642"/>
      <c r="CU33" s="642"/>
      <c r="CV33" s="642"/>
      <c r="CW33" s="642"/>
      <c r="CX33" s="642"/>
      <c r="CY33" s="643"/>
      <c r="CZ33" s="615">
        <v>45.3</v>
      </c>
      <c r="DA33" s="640"/>
      <c r="DB33" s="640"/>
      <c r="DC33" s="644"/>
      <c r="DD33" s="619">
        <v>11138749</v>
      </c>
      <c r="DE33" s="642"/>
      <c r="DF33" s="642"/>
      <c r="DG33" s="642"/>
      <c r="DH33" s="642"/>
      <c r="DI33" s="642"/>
      <c r="DJ33" s="642"/>
      <c r="DK33" s="643"/>
      <c r="DL33" s="619">
        <v>7985373</v>
      </c>
      <c r="DM33" s="642"/>
      <c r="DN33" s="642"/>
      <c r="DO33" s="642"/>
      <c r="DP33" s="642"/>
      <c r="DQ33" s="642"/>
      <c r="DR33" s="642"/>
      <c r="DS33" s="642"/>
      <c r="DT33" s="642"/>
      <c r="DU33" s="642"/>
      <c r="DV33" s="643"/>
      <c r="DW33" s="615">
        <v>39.299999999999997</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3773835</v>
      </c>
      <c r="S34" s="611"/>
      <c r="T34" s="611"/>
      <c r="U34" s="611"/>
      <c r="V34" s="611"/>
      <c r="W34" s="611"/>
      <c r="X34" s="611"/>
      <c r="Y34" s="612"/>
      <c r="Z34" s="613">
        <v>8.3000000000000007</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7220801</v>
      </c>
      <c r="CS34" s="611"/>
      <c r="CT34" s="611"/>
      <c r="CU34" s="611"/>
      <c r="CV34" s="611"/>
      <c r="CW34" s="611"/>
      <c r="CX34" s="611"/>
      <c r="CY34" s="612"/>
      <c r="CZ34" s="615">
        <v>17</v>
      </c>
      <c r="DA34" s="640"/>
      <c r="DB34" s="640"/>
      <c r="DC34" s="644"/>
      <c r="DD34" s="619">
        <v>4116353</v>
      </c>
      <c r="DE34" s="611"/>
      <c r="DF34" s="611"/>
      <c r="DG34" s="611"/>
      <c r="DH34" s="611"/>
      <c r="DI34" s="611"/>
      <c r="DJ34" s="611"/>
      <c r="DK34" s="612"/>
      <c r="DL34" s="619">
        <v>3700257</v>
      </c>
      <c r="DM34" s="611"/>
      <c r="DN34" s="611"/>
      <c r="DO34" s="611"/>
      <c r="DP34" s="611"/>
      <c r="DQ34" s="611"/>
      <c r="DR34" s="611"/>
      <c r="DS34" s="611"/>
      <c r="DT34" s="611"/>
      <c r="DU34" s="611"/>
      <c r="DV34" s="612"/>
      <c r="DW34" s="615">
        <v>18.2</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5059920</v>
      </c>
      <c r="S35" s="611"/>
      <c r="T35" s="611"/>
      <c r="U35" s="611"/>
      <c r="V35" s="611"/>
      <c r="W35" s="611"/>
      <c r="X35" s="611"/>
      <c r="Y35" s="612"/>
      <c r="Z35" s="613">
        <v>11.2</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194422</v>
      </c>
      <c r="CS35" s="642"/>
      <c r="CT35" s="642"/>
      <c r="CU35" s="642"/>
      <c r="CV35" s="642"/>
      <c r="CW35" s="642"/>
      <c r="CX35" s="642"/>
      <c r="CY35" s="643"/>
      <c r="CZ35" s="615">
        <v>0.5</v>
      </c>
      <c r="DA35" s="640"/>
      <c r="DB35" s="640"/>
      <c r="DC35" s="644"/>
      <c r="DD35" s="619">
        <v>173714</v>
      </c>
      <c r="DE35" s="642"/>
      <c r="DF35" s="642"/>
      <c r="DG35" s="642"/>
      <c r="DH35" s="642"/>
      <c r="DI35" s="642"/>
      <c r="DJ35" s="642"/>
      <c r="DK35" s="643"/>
      <c r="DL35" s="619">
        <v>173714</v>
      </c>
      <c r="DM35" s="642"/>
      <c r="DN35" s="642"/>
      <c r="DO35" s="642"/>
      <c r="DP35" s="642"/>
      <c r="DQ35" s="642"/>
      <c r="DR35" s="642"/>
      <c r="DS35" s="642"/>
      <c r="DT35" s="642"/>
      <c r="DU35" s="642"/>
      <c r="DV35" s="643"/>
      <c r="DW35" s="615">
        <v>0.9</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2128344</v>
      </c>
      <c r="S36" s="611"/>
      <c r="T36" s="611"/>
      <c r="U36" s="611"/>
      <c r="V36" s="611"/>
      <c r="W36" s="611"/>
      <c r="X36" s="611"/>
      <c r="Y36" s="612"/>
      <c r="Z36" s="613">
        <v>4.7</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4463534</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5877</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3385933</v>
      </c>
      <c r="CS36" s="611"/>
      <c r="CT36" s="611"/>
      <c r="CU36" s="611"/>
      <c r="CV36" s="611"/>
      <c r="CW36" s="611"/>
      <c r="CX36" s="611"/>
      <c r="CY36" s="612"/>
      <c r="CZ36" s="615">
        <v>8</v>
      </c>
      <c r="DA36" s="640"/>
      <c r="DB36" s="640"/>
      <c r="DC36" s="644"/>
      <c r="DD36" s="619">
        <v>2670717</v>
      </c>
      <c r="DE36" s="611"/>
      <c r="DF36" s="611"/>
      <c r="DG36" s="611"/>
      <c r="DH36" s="611"/>
      <c r="DI36" s="611"/>
      <c r="DJ36" s="611"/>
      <c r="DK36" s="612"/>
      <c r="DL36" s="619">
        <v>1956142</v>
      </c>
      <c r="DM36" s="611"/>
      <c r="DN36" s="611"/>
      <c r="DO36" s="611"/>
      <c r="DP36" s="611"/>
      <c r="DQ36" s="611"/>
      <c r="DR36" s="611"/>
      <c r="DS36" s="611"/>
      <c r="DT36" s="611"/>
      <c r="DU36" s="611"/>
      <c r="DV36" s="612"/>
      <c r="DW36" s="615">
        <v>9.6</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296692</v>
      </c>
      <c r="S37" s="611"/>
      <c r="T37" s="611"/>
      <c r="U37" s="611"/>
      <c r="V37" s="611"/>
      <c r="W37" s="611"/>
      <c r="X37" s="611"/>
      <c r="Y37" s="612"/>
      <c r="Z37" s="613">
        <v>0.7</v>
      </c>
      <c r="AA37" s="613"/>
      <c r="AB37" s="613"/>
      <c r="AC37" s="613"/>
      <c r="AD37" s="614">
        <v>53978</v>
      </c>
      <c r="AE37" s="614"/>
      <c r="AF37" s="614"/>
      <c r="AG37" s="614"/>
      <c r="AH37" s="614"/>
      <c r="AI37" s="614"/>
      <c r="AJ37" s="614"/>
      <c r="AK37" s="614"/>
      <c r="AL37" s="615">
        <v>0.3</v>
      </c>
      <c r="AM37" s="616"/>
      <c r="AN37" s="616"/>
      <c r="AO37" s="617"/>
      <c r="AQ37" s="673" t="s">
        <v>320</v>
      </c>
      <c r="AR37" s="674"/>
      <c r="AS37" s="674"/>
      <c r="AT37" s="674"/>
      <c r="AU37" s="674"/>
      <c r="AV37" s="674"/>
      <c r="AW37" s="674"/>
      <c r="AX37" s="674"/>
      <c r="AY37" s="675"/>
      <c r="AZ37" s="610">
        <v>1226734</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5877</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227395</v>
      </c>
      <c r="CS37" s="642"/>
      <c r="CT37" s="642"/>
      <c r="CU37" s="642"/>
      <c r="CV37" s="642"/>
      <c r="CW37" s="642"/>
      <c r="CX37" s="642"/>
      <c r="CY37" s="643"/>
      <c r="CZ37" s="615">
        <v>0.5</v>
      </c>
      <c r="DA37" s="640"/>
      <c r="DB37" s="640"/>
      <c r="DC37" s="644"/>
      <c r="DD37" s="619">
        <v>226647</v>
      </c>
      <c r="DE37" s="642"/>
      <c r="DF37" s="642"/>
      <c r="DG37" s="642"/>
      <c r="DH37" s="642"/>
      <c r="DI37" s="642"/>
      <c r="DJ37" s="642"/>
      <c r="DK37" s="643"/>
      <c r="DL37" s="619">
        <v>226647</v>
      </c>
      <c r="DM37" s="642"/>
      <c r="DN37" s="642"/>
      <c r="DO37" s="642"/>
      <c r="DP37" s="642"/>
      <c r="DQ37" s="642"/>
      <c r="DR37" s="642"/>
      <c r="DS37" s="642"/>
      <c r="DT37" s="642"/>
      <c r="DU37" s="642"/>
      <c r="DV37" s="643"/>
      <c r="DW37" s="615">
        <v>1.1000000000000001</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3392458</v>
      </c>
      <c r="S38" s="611"/>
      <c r="T38" s="611"/>
      <c r="U38" s="611"/>
      <c r="V38" s="611"/>
      <c r="W38" s="611"/>
      <c r="X38" s="611"/>
      <c r="Y38" s="612"/>
      <c r="Z38" s="613">
        <v>7.5</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425206</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9302</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2786254</v>
      </c>
      <c r="CS38" s="611"/>
      <c r="CT38" s="611"/>
      <c r="CU38" s="611"/>
      <c r="CV38" s="611"/>
      <c r="CW38" s="611"/>
      <c r="CX38" s="611"/>
      <c r="CY38" s="612"/>
      <c r="CZ38" s="615">
        <v>6.6</v>
      </c>
      <c r="DA38" s="640"/>
      <c r="DB38" s="640"/>
      <c r="DC38" s="644"/>
      <c r="DD38" s="619">
        <v>2253833</v>
      </c>
      <c r="DE38" s="611"/>
      <c r="DF38" s="611"/>
      <c r="DG38" s="611"/>
      <c r="DH38" s="611"/>
      <c r="DI38" s="611"/>
      <c r="DJ38" s="611"/>
      <c r="DK38" s="612"/>
      <c r="DL38" s="619">
        <v>2004830</v>
      </c>
      <c r="DM38" s="611"/>
      <c r="DN38" s="611"/>
      <c r="DO38" s="611"/>
      <c r="DP38" s="611"/>
      <c r="DQ38" s="611"/>
      <c r="DR38" s="611"/>
      <c r="DS38" s="611"/>
      <c r="DT38" s="611"/>
      <c r="DU38" s="611"/>
      <c r="DV38" s="612"/>
      <c r="DW38" s="615">
        <v>9.9</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19735</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14432</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5159755</v>
      </c>
      <c r="CS39" s="642"/>
      <c r="CT39" s="642"/>
      <c r="CU39" s="642"/>
      <c r="CV39" s="642"/>
      <c r="CW39" s="642"/>
      <c r="CX39" s="642"/>
      <c r="CY39" s="643"/>
      <c r="CZ39" s="615">
        <v>12.1</v>
      </c>
      <c r="DA39" s="640"/>
      <c r="DB39" s="640"/>
      <c r="DC39" s="644"/>
      <c r="DD39" s="619">
        <v>1415790</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63658</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5605</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130</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508342</v>
      </c>
      <c r="CS40" s="611"/>
      <c r="CT40" s="611"/>
      <c r="CU40" s="611"/>
      <c r="CV40" s="611"/>
      <c r="CW40" s="611"/>
      <c r="CX40" s="611"/>
      <c r="CY40" s="612"/>
      <c r="CZ40" s="615">
        <v>1.2</v>
      </c>
      <c r="DA40" s="640"/>
      <c r="DB40" s="640"/>
      <c r="DC40" s="644"/>
      <c r="DD40" s="619">
        <v>508342</v>
      </c>
      <c r="DE40" s="611"/>
      <c r="DF40" s="611"/>
      <c r="DG40" s="611"/>
      <c r="DH40" s="611"/>
      <c r="DI40" s="611"/>
      <c r="DJ40" s="611"/>
      <c r="DK40" s="612"/>
      <c r="DL40" s="619">
        <v>150430</v>
      </c>
      <c r="DM40" s="611"/>
      <c r="DN40" s="611"/>
      <c r="DO40" s="611"/>
      <c r="DP40" s="611"/>
      <c r="DQ40" s="611"/>
      <c r="DR40" s="611"/>
      <c r="DS40" s="611"/>
      <c r="DT40" s="611"/>
      <c r="DU40" s="611"/>
      <c r="DV40" s="612"/>
      <c r="DW40" s="615">
        <v>0.7</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45291670</v>
      </c>
      <c r="S41" s="683"/>
      <c r="T41" s="683"/>
      <c r="U41" s="683"/>
      <c r="V41" s="683"/>
      <c r="W41" s="683"/>
      <c r="X41" s="683"/>
      <c r="Y41" s="687"/>
      <c r="Z41" s="688">
        <v>100</v>
      </c>
      <c r="AA41" s="688"/>
      <c r="AB41" s="688"/>
      <c r="AC41" s="688"/>
      <c r="AD41" s="689">
        <v>20280226</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587552</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2198702</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341</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4882507</v>
      </c>
      <c r="CS42" s="642"/>
      <c r="CT42" s="642"/>
      <c r="CU42" s="642"/>
      <c r="CV42" s="642"/>
      <c r="CW42" s="642"/>
      <c r="CX42" s="642"/>
      <c r="CY42" s="643"/>
      <c r="CZ42" s="615">
        <v>11.5</v>
      </c>
      <c r="DA42" s="640"/>
      <c r="DB42" s="640"/>
      <c r="DC42" s="644"/>
      <c r="DD42" s="619">
        <v>560328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149796</v>
      </c>
      <c r="CS43" s="642"/>
      <c r="CT43" s="642"/>
      <c r="CU43" s="642"/>
      <c r="CV43" s="642"/>
      <c r="CW43" s="642"/>
      <c r="CX43" s="642"/>
      <c r="CY43" s="643"/>
      <c r="CZ43" s="615">
        <v>0.4</v>
      </c>
      <c r="DA43" s="640"/>
      <c r="DB43" s="640"/>
      <c r="DC43" s="644"/>
      <c r="DD43" s="619">
        <v>149796</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4882507</v>
      </c>
      <c r="CS44" s="611"/>
      <c r="CT44" s="611"/>
      <c r="CU44" s="611"/>
      <c r="CV44" s="611"/>
      <c r="CW44" s="611"/>
      <c r="CX44" s="611"/>
      <c r="CY44" s="612"/>
      <c r="CZ44" s="615">
        <v>11.5</v>
      </c>
      <c r="DA44" s="616"/>
      <c r="DB44" s="616"/>
      <c r="DC44" s="622"/>
      <c r="DD44" s="619">
        <v>560328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1394271</v>
      </c>
      <c r="CS45" s="642"/>
      <c r="CT45" s="642"/>
      <c r="CU45" s="642"/>
      <c r="CV45" s="642"/>
      <c r="CW45" s="642"/>
      <c r="CX45" s="642"/>
      <c r="CY45" s="643"/>
      <c r="CZ45" s="615">
        <v>3.3</v>
      </c>
      <c r="DA45" s="640"/>
      <c r="DB45" s="640"/>
      <c r="DC45" s="644"/>
      <c r="DD45" s="619">
        <v>42023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3222695</v>
      </c>
      <c r="CS46" s="611"/>
      <c r="CT46" s="611"/>
      <c r="CU46" s="611"/>
      <c r="CV46" s="611"/>
      <c r="CW46" s="611"/>
      <c r="CX46" s="611"/>
      <c r="CY46" s="612"/>
      <c r="CZ46" s="615">
        <v>7.6</v>
      </c>
      <c r="DA46" s="616"/>
      <c r="DB46" s="616"/>
      <c r="DC46" s="622"/>
      <c r="DD46" s="619">
        <v>501758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42468965</v>
      </c>
      <c r="CS49" s="669"/>
      <c r="CT49" s="669"/>
      <c r="CU49" s="669"/>
      <c r="CV49" s="669"/>
      <c r="CW49" s="669"/>
      <c r="CX49" s="669"/>
      <c r="CY49" s="698"/>
      <c r="CZ49" s="690">
        <v>100</v>
      </c>
      <c r="DA49" s="699"/>
      <c r="DB49" s="699"/>
      <c r="DC49" s="700"/>
      <c r="DD49" s="701">
        <v>24100490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zlSnudWK3UrNKXRulQZ4rlY9u6XBJuy1xREjo766qwBtMv0RXcU50RrrEoxdSbrQwADaLQKIKZLEleQC3OLxw==" saltValue="Jl6pHYZTE5Q6hVzYbvdlzQ==" spinCount="100000" sheet="1" objects="1" scenarios="1"/>
  <customSheetViews>
    <customSheetView guid="{BD47B0BA-DB0B-4730-B354-E6A29C7C658C}" scale="90" showGridLines="0" fitToPage="1" hiddenRows="1" hiddenColumns="1" topLeftCell="BQ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375</v>
      </c>
      <c r="C7" s="737"/>
      <c r="D7" s="737"/>
      <c r="E7" s="737"/>
      <c r="F7" s="737"/>
      <c r="G7" s="737"/>
      <c r="H7" s="737"/>
      <c r="I7" s="737"/>
      <c r="J7" s="737"/>
      <c r="K7" s="737"/>
      <c r="L7" s="737"/>
      <c r="M7" s="737"/>
      <c r="N7" s="737"/>
      <c r="O7" s="737"/>
      <c r="P7" s="738"/>
      <c r="Q7" s="739">
        <v>46882</v>
      </c>
      <c r="R7" s="740"/>
      <c r="S7" s="740"/>
      <c r="T7" s="740"/>
      <c r="U7" s="740"/>
      <c r="V7" s="740">
        <v>44076</v>
      </c>
      <c r="W7" s="740"/>
      <c r="X7" s="740"/>
      <c r="Y7" s="740"/>
      <c r="Z7" s="740"/>
      <c r="AA7" s="740">
        <v>2806</v>
      </c>
      <c r="AB7" s="740"/>
      <c r="AC7" s="740"/>
      <c r="AD7" s="740"/>
      <c r="AE7" s="741"/>
      <c r="AF7" s="742">
        <v>2083</v>
      </c>
      <c r="AG7" s="743"/>
      <c r="AH7" s="743"/>
      <c r="AI7" s="743"/>
      <c r="AJ7" s="744"/>
      <c r="AK7" s="745">
        <v>5060</v>
      </c>
      <c r="AL7" s="746"/>
      <c r="AM7" s="746"/>
      <c r="AN7" s="746"/>
      <c r="AO7" s="746"/>
      <c r="AP7" s="746">
        <v>36060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t="s">
        <v>376</v>
      </c>
      <c r="C8" s="768"/>
      <c r="D8" s="768"/>
      <c r="E8" s="768"/>
      <c r="F8" s="768"/>
      <c r="G8" s="768"/>
      <c r="H8" s="768"/>
      <c r="I8" s="768"/>
      <c r="J8" s="768"/>
      <c r="K8" s="768"/>
      <c r="L8" s="768"/>
      <c r="M8" s="768"/>
      <c r="N8" s="768"/>
      <c r="O8" s="768"/>
      <c r="P8" s="769"/>
      <c r="Q8" s="770">
        <v>81</v>
      </c>
      <c r="R8" s="771"/>
      <c r="S8" s="771"/>
      <c r="T8" s="771"/>
      <c r="U8" s="771"/>
      <c r="V8" s="771">
        <v>71</v>
      </c>
      <c r="W8" s="771"/>
      <c r="X8" s="771"/>
      <c r="Y8" s="771"/>
      <c r="Z8" s="771"/>
      <c r="AA8" s="771">
        <v>10</v>
      </c>
      <c r="AB8" s="771"/>
      <c r="AC8" s="771"/>
      <c r="AD8" s="771"/>
      <c r="AE8" s="772"/>
      <c r="AF8" s="773">
        <v>10</v>
      </c>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t="s">
        <v>377</v>
      </c>
      <c r="C9" s="768"/>
      <c r="D9" s="768"/>
      <c r="E9" s="768"/>
      <c r="F9" s="768"/>
      <c r="G9" s="768"/>
      <c r="H9" s="768"/>
      <c r="I9" s="768"/>
      <c r="J9" s="768"/>
      <c r="K9" s="768"/>
      <c r="L9" s="768"/>
      <c r="M9" s="768"/>
      <c r="N9" s="768"/>
      <c r="O9" s="768"/>
      <c r="P9" s="769"/>
      <c r="Q9" s="770">
        <v>20</v>
      </c>
      <c r="R9" s="771"/>
      <c r="S9" s="771"/>
      <c r="T9" s="771"/>
      <c r="U9" s="771"/>
      <c r="V9" s="771">
        <v>13</v>
      </c>
      <c r="W9" s="771"/>
      <c r="X9" s="771"/>
      <c r="Y9" s="771"/>
      <c r="Z9" s="771"/>
      <c r="AA9" s="771">
        <v>7</v>
      </c>
      <c r="AB9" s="771"/>
      <c r="AC9" s="771"/>
      <c r="AD9" s="771"/>
      <c r="AE9" s="772"/>
      <c r="AF9" s="773">
        <v>7</v>
      </c>
      <c r="AG9" s="774"/>
      <c r="AH9" s="774"/>
      <c r="AI9" s="774"/>
      <c r="AJ9" s="775"/>
      <c r="AK9" s="756">
        <v>18</v>
      </c>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379</v>
      </c>
      <c r="B23" s="776" t="s">
        <v>380</v>
      </c>
      <c r="C23" s="777"/>
      <c r="D23" s="777"/>
      <c r="E23" s="777"/>
      <c r="F23" s="777"/>
      <c r="G23" s="777"/>
      <c r="H23" s="777"/>
      <c r="I23" s="777"/>
      <c r="J23" s="777"/>
      <c r="K23" s="777"/>
      <c r="L23" s="777"/>
      <c r="M23" s="777"/>
      <c r="N23" s="777"/>
      <c r="O23" s="777"/>
      <c r="P23" s="778"/>
      <c r="Q23" s="779">
        <v>46965</v>
      </c>
      <c r="R23" s="780"/>
      <c r="S23" s="780"/>
      <c r="T23" s="780"/>
      <c r="U23" s="780"/>
      <c r="V23" s="780">
        <v>44143</v>
      </c>
      <c r="W23" s="780"/>
      <c r="X23" s="780"/>
      <c r="Y23" s="780"/>
      <c r="Z23" s="780"/>
      <c r="AA23" s="780">
        <v>2823</v>
      </c>
      <c r="AB23" s="780"/>
      <c r="AC23" s="780"/>
      <c r="AD23" s="780"/>
      <c r="AE23" s="781"/>
      <c r="AF23" s="782">
        <v>2100</v>
      </c>
      <c r="AG23" s="780"/>
      <c r="AH23" s="780"/>
      <c r="AI23" s="780"/>
      <c r="AJ23" s="783"/>
      <c r="AK23" s="784"/>
      <c r="AL23" s="785"/>
      <c r="AM23" s="785"/>
      <c r="AN23" s="785"/>
      <c r="AO23" s="785"/>
      <c r="AP23" s="780">
        <v>36060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391</v>
      </c>
      <c r="C28" s="737"/>
      <c r="D28" s="737"/>
      <c r="E28" s="737"/>
      <c r="F28" s="737"/>
      <c r="G28" s="737"/>
      <c r="H28" s="737"/>
      <c r="I28" s="737"/>
      <c r="J28" s="737"/>
      <c r="K28" s="737"/>
      <c r="L28" s="737"/>
      <c r="M28" s="737"/>
      <c r="N28" s="737"/>
      <c r="O28" s="737"/>
      <c r="P28" s="738"/>
      <c r="Q28" s="809">
        <v>7619</v>
      </c>
      <c r="R28" s="810"/>
      <c r="S28" s="810"/>
      <c r="T28" s="810"/>
      <c r="U28" s="810"/>
      <c r="V28" s="810">
        <v>7613</v>
      </c>
      <c r="W28" s="810"/>
      <c r="X28" s="810"/>
      <c r="Y28" s="810"/>
      <c r="Z28" s="810"/>
      <c r="AA28" s="810">
        <v>6</v>
      </c>
      <c r="AB28" s="810"/>
      <c r="AC28" s="810"/>
      <c r="AD28" s="810"/>
      <c r="AE28" s="811"/>
      <c r="AF28" s="812">
        <v>6</v>
      </c>
      <c r="AG28" s="810"/>
      <c r="AH28" s="810"/>
      <c r="AI28" s="810"/>
      <c r="AJ28" s="813"/>
      <c r="AK28" s="814">
        <v>588</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392</v>
      </c>
      <c r="C29" s="768"/>
      <c r="D29" s="768"/>
      <c r="E29" s="768"/>
      <c r="F29" s="768"/>
      <c r="G29" s="768"/>
      <c r="H29" s="768"/>
      <c r="I29" s="768"/>
      <c r="J29" s="768"/>
      <c r="K29" s="768"/>
      <c r="L29" s="768"/>
      <c r="M29" s="768"/>
      <c r="N29" s="768"/>
      <c r="O29" s="768"/>
      <c r="P29" s="769"/>
      <c r="Q29" s="770">
        <v>7242</v>
      </c>
      <c r="R29" s="771"/>
      <c r="S29" s="771"/>
      <c r="T29" s="771"/>
      <c r="U29" s="771"/>
      <c r="V29" s="771">
        <v>7044</v>
      </c>
      <c r="W29" s="771"/>
      <c r="X29" s="771"/>
      <c r="Y29" s="771"/>
      <c r="Z29" s="771"/>
      <c r="AA29" s="771">
        <v>198</v>
      </c>
      <c r="AB29" s="771"/>
      <c r="AC29" s="771"/>
      <c r="AD29" s="771"/>
      <c r="AE29" s="772"/>
      <c r="AF29" s="773">
        <v>198</v>
      </c>
      <c r="AG29" s="774"/>
      <c r="AH29" s="774"/>
      <c r="AI29" s="774"/>
      <c r="AJ29" s="775"/>
      <c r="AK29" s="821">
        <v>1224</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393</v>
      </c>
      <c r="C30" s="768"/>
      <c r="D30" s="768"/>
      <c r="E30" s="768"/>
      <c r="F30" s="768"/>
      <c r="G30" s="768"/>
      <c r="H30" s="768"/>
      <c r="I30" s="768"/>
      <c r="J30" s="768"/>
      <c r="K30" s="768"/>
      <c r="L30" s="768"/>
      <c r="M30" s="768"/>
      <c r="N30" s="768"/>
      <c r="O30" s="768"/>
      <c r="P30" s="769"/>
      <c r="Q30" s="770">
        <v>2157</v>
      </c>
      <c r="R30" s="771"/>
      <c r="S30" s="771"/>
      <c r="T30" s="771"/>
      <c r="U30" s="771"/>
      <c r="V30" s="771">
        <v>2139</v>
      </c>
      <c r="W30" s="771"/>
      <c r="X30" s="771"/>
      <c r="Y30" s="771"/>
      <c r="Z30" s="771"/>
      <c r="AA30" s="771">
        <v>18</v>
      </c>
      <c r="AB30" s="771"/>
      <c r="AC30" s="771"/>
      <c r="AD30" s="771"/>
      <c r="AE30" s="772"/>
      <c r="AF30" s="773">
        <v>18</v>
      </c>
      <c r="AG30" s="774"/>
      <c r="AH30" s="774"/>
      <c r="AI30" s="774"/>
      <c r="AJ30" s="775"/>
      <c r="AK30" s="821">
        <v>1086</v>
      </c>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394</v>
      </c>
      <c r="C31" s="768"/>
      <c r="D31" s="768"/>
      <c r="E31" s="768"/>
      <c r="F31" s="768"/>
      <c r="G31" s="768"/>
      <c r="H31" s="768"/>
      <c r="I31" s="768"/>
      <c r="J31" s="768"/>
      <c r="K31" s="768"/>
      <c r="L31" s="768"/>
      <c r="M31" s="768"/>
      <c r="N31" s="768"/>
      <c r="O31" s="768"/>
      <c r="P31" s="769"/>
      <c r="Q31" s="770">
        <v>1805</v>
      </c>
      <c r="R31" s="771"/>
      <c r="S31" s="771"/>
      <c r="T31" s="771"/>
      <c r="U31" s="771"/>
      <c r="V31" s="771">
        <v>283</v>
      </c>
      <c r="W31" s="771"/>
      <c r="X31" s="771"/>
      <c r="Y31" s="771"/>
      <c r="Z31" s="771"/>
      <c r="AA31" s="771">
        <v>1522</v>
      </c>
      <c r="AB31" s="771"/>
      <c r="AC31" s="771"/>
      <c r="AD31" s="771"/>
      <c r="AE31" s="772"/>
      <c r="AF31" s="773">
        <v>1522</v>
      </c>
      <c r="AG31" s="774"/>
      <c r="AH31" s="774"/>
      <c r="AI31" s="774"/>
      <c r="AJ31" s="775"/>
      <c r="AK31" s="821">
        <v>1928</v>
      </c>
      <c r="AL31" s="817"/>
      <c r="AM31" s="817"/>
      <c r="AN31" s="817"/>
      <c r="AO31" s="817"/>
      <c r="AP31" s="817">
        <v>6701</v>
      </c>
      <c r="AQ31" s="817"/>
      <c r="AR31" s="817"/>
      <c r="AS31" s="817"/>
      <c r="AT31" s="817"/>
      <c r="AU31" s="817">
        <v>2044</v>
      </c>
      <c r="AV31" s="817"/>
      <c r="AW31" s="817"/>
      <c r="AX31" s="817"/>
      <c r="AY31" s="817"/>
      <c r="AZ31" s="818" t="s">
        <v>557</v>
      </c>
      <c r="BA31" s="818"/>
      <c r="BB31" s="818"/>
      <c r="BC31" s="818"/>
      <c r="BD31" s="818"/>
      <c r="BE31" s="819" t="s">
        <v>395</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396</v>
      </c>
      <c r="C32" s="768"/>
      <c r="D32" s="768"/>
      <c r="E32" s="768"/>
      <c r="F32" s="768"/>
      <c r="G32" s="768"/>
      <c r="H32" s="768"/>
      <c r="I32" s="768"/>
      <c r="J32" s="768"/>
      <c r="K32" s="768"/>
      <c r="L32" s="768"/>
      <c r="M32" s="768"/>
      <c r="N32" s="768"/>
      <c r="O32" s="768"/>
      <c r="P32" s="769"/>
      <c r="Q32" s="770">
        <v>566</v>
      </c>
      <c r="R32" s="771"/>
      <c r="S32" s="771"/>
      <c r="T32" s="771"/>
      <c r="U32" s="771"/>
      <c r="V32" s="771">
        <v>4</v>
      </c>
      <c r="W32" s="771"/>
      <c r="X32" s="771"/>
      <c r="Y32" s="771"/>
      <c r="Z32" s="771"/>
      <c r="AA32" s="771">
        <v>562</v>
      </c>
      <c r="AB32" s="771"/>
      <c r="AC32" s="771"/>
      <c r="AD32" s="771"/>
      <c r="AE32" s="772"/>
      <c r="AF32" s="773">
        <v>562</v>
      </c>
      <c r="AG32" s="774"/>
      <c r="AH32" s="774"/>
      <c r="AI32" s="774"/>
      <c r="AJ32" s="775"/>
      <c r="AK32" s="821">
        <v>62</v>
      </c>
      <c r="AL32" s="817"/>
      <c r="AM32" s="817"/>
      <c r="AN32" s="817"/>
      <c r="AO32" s="817"/>
      <c r="AP32" s="817"/>
      <c r="AQ32" s="817"/>
      <c r="AR32" s="817"/>
      <c r="AS32" s="817"/>
      <c r="AT32" s="817"/>
      <c r="AU32" s="817">
        <v>0</v>
      </c>
      <c r="AV32" s="817"/>
      <c r="AW32" s="817"/>
      <c r="AX32" s="817"/>
      <c r="AY32" s="817"/>
      <c r="AZ32" s="818" t="s">
        <v>557</v>
      </c>
      <c r="BA32" s="818"/>
      <c r="BB32" s="818"/>
      <c r="BC32" s="818"/>
      <c r="BD32" s="818"/>
      <c r="BE32" s="819" t="s">
        <v>395</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397</v>
      </c>
      <c r="C33" s="768"/>
      <c r="D33" s="768"/>
      <c r="E33" s="768"/>
      <c r="F33" s="768"/>
      <c r="G33" s="768"/>
      <c r="H33" s="768"/>
      <c r="I33" s="768"/>
      <c r="J33" s="768"/>
      <c r="K33" s="768"/>
      <c r="L33" s="768"/>
      <c r="M33" s="768"/>
      <c r="N33" s="768"/>
      <c r="O33" s="768"/>
      <c r="P33" s="769"/>
      <c r="Q33" s="770">
        <v>1125</v>
      </c>
      <c r="R33" s="771"/>
      <c r="S33" s="771"/>
      <c r="T33" s="771"/>
      <c r="U33" s="771"/>
      <c r="V33" s="771">
        <v>209</v>
      </c>
      <c r="W33" s="771"/>
      <c r="X33" s="771"/>
      <c r="Y33" s="771"/>
      <c r="Z33" s="771"/>
      <c r="AA33" s="771">
        <v>915</v>
      </c>
      <c r="AB33" s="771"/>
      <c r="AC33" s="771"/>
      <c r="AD33" s="771"/>
      <c r="AE33" s="772"/>
      <c r="AF33" s="773">
        <v>915</v>
      </c>
      <c r="AG33" s="774"/>
      <c r="AH33" s="774"/>
      <c r="AI33" s="774"/>
      <c r="AJ33" s="775"/>
      <c r="AK33" s="821">
        <v>2559</v>
      </c>
      <c r="AL33" s="817"/>
      <c r="AM33" s="817"/>
      <c r="AN33" s="817"/>
      <c r="AO33" s="817"/>
      <c r="AP33" s="817">
        <v>9431</v>
      </c>
      <c r="AQ33" s="817"/>
      <c r="AR33" s="817"/>
      <c r="AS33" s="817"/>
      <c r="AT33" s="817"/>
      <c r="AU33" s="817">
        <v>4169</v>
      </c>
      <c r="AV33" s="817"/>
      <c r="AW33" s="817"/>
      <c r="AX33" s="817"/>
      <c r="AY33" s="817"/>
      <c r="AZ33" s="818" t="s">
        <v>557</v>
      </c>
      <c r="BA33" s="818"/>
      <c r="BB33" s="818"/>
      <c r="BC33" s="818"/>
      <c r="BD33" s="818"/>
      <c r="BE33" s="819" t="s">
        <v>395</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398</v>
      </c>
      <c r="C34" s="768"/>
      <c r="D34" s="768"/>
      <c r="E34" s="768"/>
      <c r="F34" s="768"/>
      <c r="G34" s="768"/>
      <c r="H34" s="768"/>
      <c r="I34" s="768"/>
      <c r="J34" s="768"/>
      <c r="K34" s="768"/>
      <c r="L34" s="768"/>
      <c r="M34" s="768"/>
      <c r="N34" s="768"/>
      <c r="O34" s="768"/>
      <c r="P34" s="769"/>
      <c r="Q34" s="770">
        <v>31</v>
      </c>
      <c r="R34" s="771"/>
      <c r="S34" s="771"/>
      <c r="T34" s="771"/>
      <c r="U34" s="771"/>
      <c r="V34" s="771">
        <v>1</v>
      </c>
      <c r="W34" s="771"/>
      <c r="X34" s="771"/>
      <c r="Y34" s="771"/>
      <c r="Z34" s="771"/>
      <c r="AA34" s="771">
        <v>30</v>
      </c>
      <c r="AB34" s="771"/>
      <c r="AC34" s="771"/>
      <c r="AD34" s="771"/>
      <c r="AE34" s="772"/>
      <c r="AF34" s="773">
        <v>30</v>
      </c>
      <c r="AG34" s="774"/>
      <c r="AH34" s="774"/>
      <c r="AI34" s="774"/>
      <c r="AJ34" s="775"/>
      <c r="AK34" s="821">
        <v>46</v>
      </c>
      <c r="AL34" s="817"/>
      <c r="AM34" s="817"/>
      <c r="AN34" s="817"/>
      <c r="AO34" s="817"/>
      <c r="AP34" s="817">
        <v>13</v>
      </c>
      <c r="AQ34" s="817"/>
      <c r="AR34" s="817"/>
      <c r="AS34" s="817"/>
      <c r="AT34" s="817"/>
      <c r="AU34" s="817">
        <v>13</v>
      </c>
      <c r="AV34" s="817"/>
      <c r="AW34" s="817"/>
      <c r="AX34" s="817"/>
      <c r="AY34" s="817"/>
      <c r="AZ34" s="818" t="s">
        <v>557</v>
      </c>
      <c r="BA34" s="818"/>
      <c r="BB34" s="818"/>
      <c r="BC34" s="818"/>
      <c r="BD34" s="818"/>
      <c r="BE34" s="819" t="s">
        <v>395</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t="s">
        <v>399</v>
      </c>
      <c r="C35" s="768"/>
      <c r="D35" s="768"/>
      <c r="E35" s="768"/>
      <c r="F35" s="768"/>
      <c r="G35" s="768"/>
      <c r="H35" s="768"/>
      <c r="I35" s="768"/>
      <c r="J35" s="768"/>
      <c r="K35" s="768"/>
      <c r="L35" s="768"/>
      <c r="M35" s="768"/>
      <c r="N35" s="768"/>
      <c r="O35" s="768"/>
      <c r="P35" s="769"/>
      <c r="Q35" s="770">
        <v>53</v>
      </c>
      <c r="R35" s="771"/>
      <c r="S35" s="771"/>
      <c r="T35" s="771"/>
      <c r="U35" s="771"/>
      <c r="V35" s="771">
        <v>8</v>
      </c>
      <c r="W35" s="771"/>
      <c r="X35" s="771"/>
      <c r="Y35" s="771"/>
      <c r="Z35" s="771"/>
      <c r="AA35" s="771">
        <v>45</v>
      </c>
      <c r="AB35" s="771"/>
      <c r="AC35" s="771"/>
      <c r="AD35" s="771"/>
      <c r="AE35" s="772"/>
      <c r="AF35" s="773">
        <v>45</v>
      </c>
      <c r="AG35" s="774"/>
      <c r="AH35" s="774"/>
      <c r="AI35" s="774"/>
      <c r="AJ35" s="775"/>
      <c r="AK35" s="821">
        <v>83</v>
      </c>
      <c r="AL35" s="817"/>
      <c r="AM35" s="817"/>
      <c r="AN35" s="817"/>
      <c r="AO35" s="817"/>
      <c r="AP35" s="817">
        <v>95</v>
      </c>
      <c r="AQ35" s="817"/>
      <c r="AR35" s="817"/>
      <c r="AS35" s="817"/>
      <c r="AT35" s="817"/>
      <c r="AU35" s="817">
        <v>82</v>
      </c>
      <c r="AV35" s="817"/>
      <c r="AW35" s="817"/>
      <c r="AX35" s="817"/>
      <c r="AY35" s="817"/>
      <c r="AZ35" s="818" t="s">
        <v>557</v>
      </c>
      <c r="BA35" s="818"/>
      <c r="BB35" s="818"/>
      <c r="BC35" s="818"/>
      <c r="BD35" s="818"/>
      <c r="BE35" s="819" t="s">
        <v>395</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379</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3296</v>
      </c>
      <c r="AG63" s="831"/>
      <c r="AH63" s="831"/>
      <c r="AI63" s="831"/>
      <c r="AJ63" s="832"/>
      <c r="AK63" s="833"/>
      <c r="AL63" s="828"/>
      <c r="AM63" s="828"/>
      <c r="AN63" s="828"/>
      <c r="AO63" s="828"/>
      <c r="AP63" s="831">
        <v>16240</v>
      </c>
      <c r="AQ63" s="831"/>
      <c r="AR63" s="831"/>
      <c r="AS63" s="831"/>
      <c r="AT63" s="831"/>
      <c r="AU63" s="831">
        <v>6308</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403</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404</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558</v>
      </c>
      <c r="C68" s="857"/>
      <c r="D68" s="857"/>
      <c r="E68" s="857"/>
      <c r="F68" s="857"/>
      <c r="G68" s="857"/>
      <c r="H68" s="857"/>
      <c r="I68" s="857"/>
      <c r="J68" s="857"/>
      <c r="K68" s="857"/>
      <c r="L68" s="857"/>
      <c r="M68" s="857"/>
      <c r="N68" s="857"/>
      <c r="O68" s="857"/>
      <c r="P68" s="858"/>
      <c r="Q68" s="859">
        <v>1838</v>
      </c>
      <c r="R68" s="853"/>
      <c r="S68" s="853"/>
      <c r="T68" s="853"/>
      <c r="U68" s="853"/>
      <c r="V68" s="853">
        <v>1615</v>
      </c>
      <c r="W68" s="853"/>
      <c r="X68" s="853"/>
      <c r="Y68" s="853"/>
      <c r="Z68" s="853"/>
      <c r="AA68" s="853">
        <v>223</v>
      </c>
      <c r="AB68" s="853"/>
      <c r="AC68" s="853"/>
      <c r="AD68" s="853"/>
      <c r="AE68" s="853"/>
      <c r="AF68" s="853">
        <v>223</v>
      </c>
      <c r="AG68" s="853"/>
      <c r="AH68" s="853"/>
      <c r="AI68" s="853"/>
      <c r="AJ68" s="853"/>
      <c r="AK68" s="853">
        <v>0</v>
      </c>
      <c r="AL68" s="853"/>
      <c r="AM68" s="853"/>
      <c r="AN68" s="853"/>
      <c r="AO68" s="853"/>
      <c r="AP68" s="853">
        <v>4820</v>
      </c>
      <c r="AQ68" s="853"/>
      <c r="AR68" s="853"/>
      <c r="AS68" s="853"/>
      <c r="AT68" s="853"/>
      <c r="AU68" s="853">
        <v>2</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559</v>
      </c>
      <c r="C69" s="861"/>
      <c r="D69" s="861"/>
      <c r="E69" s="861"/>
      <c r="F69" s="861"/>
      <c r="G69" s="861"/>
      <c r="H69" s="861"/>
      <c r="I69" s="861"/>
      <c r="J69" s="861"/>
      <c r="K69" s="861"/>
      <c r="L69" s="861"/>
      <c r="M69" s="861"/>
      <c r="N69" s="861"/>
      <c r="O69" s="861"/>
      <c r="P69" s="862"/>
      <c r="Q69" s="863">
        <v>1018</v>
      </c>
      <c r="R69" s="817"/>
      <c r="S69" s="817"/>
      <c r="T69" s="817"/>
      <c r="U69" s="817"/>
      <c r="V69" s="817">
        <v>877</v>
      </c>
      <c r="W69" s="817"/>
      <c r="X69" s="817"/>
      <c r="Y69" s="817"/>
      <c r="Z69" s="817"/>
      <c r="AA69" s="817">
        <v>141</v>
      </c>
      <c r="AB69" s="817"/>
      <c r="AC69" s="817"/>
      <c r="AD69" s="817"/>
      <c r="AE69" s="817"/>
      <c r="AF69" s="817">
        <v>141</v>
      </c>
      <c r="AG69" s="817"/>
      <c r="AH69" s="817"/>
      <c r="AI69" s="817"/>
      <c r="AJ69" s="817"/>
      <c r="AK69" s="817">
        <v>0</v>
      </c>
      <c r="AL69" s="817"/>
      <c r="AM69" s="817"/>
      <c r="AN69" s="817"/>
      <c r="AO69" s="817"/>
      <c r="AP69" s="817">
        <v>1048</v>
      </c>
      <c r="AQ69" s="817"/>
      <c r="AR69" s="817"/>
      <c r="AS69" s="817"/>
      <c r="AT69" s="817"/>
      <c r="AU69" s="817">
        <v>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560</v>
      </c>
      <c r="C70" s="861"/>
      <c r="D70" s="861"/>
      <c r="E70" s="861"/>
      <c r="F70" s="861"/>
      <c r="G70" s="861"/>
      <c r="H70" s="861"/>
      <c r="I70" s="861"/>
      <c r="J70" s="861"/>
      <c r="K70" s="861"/>
      <c r="L70" s="861"/>
      <c r="M70" s="861"/>
      <c r="N70" s="861"/>
      <c r="O70" s="861"/>
      <c r="P70" s="862"/>
      <c r="Q70" s="863">
        <v>4828</v>
      </c>
      <c r="R70" s="817"/>
      <c r="S70" s="817"/>
      <c r="T70" s="817"/>
      <c r="U70" s="817"/>
      <c r="V70" s="817">
        <v>4774</v>
      </c>
      <c r="W70" s="817"/>
      <c r="X70" s="817"/>
      <c r="Y70" s="817"/>
      <c r="Z70" s="817"/>
      <c r="AA70" s="817">
        <v>55</v>
      </c>
      <c r="AB70" s="817"/>
      <c r="AC70" s="817"/>
      <c r="AD70" s="817"/>
      <c r="AE70" s="817"/>
      <c r="AF70" s="817">
        <v>55</v>
      </c>
      <c r="AG70" s="817"/>
      <c r="AH70" s="817"/>
      <c r="AI70" s="817"/>
      <c r="AJ70" s="817"/>
      <c r="AK70" s="817">
        <v>49</v>
      </c>
      <c r="AL70" s="817"/>
      <c r="AM70" s="817"/>
      <c r="AN70" s="817"/>
      <c r="AO70" s="817"/>
      <c r="AP70" s="817">
        <v>2877</v>
      </c>
      <c r="AQ70" s="817"/>
      <c r="AR70" s="817"/>
      <c r="AS70" s="817"/>
      <c r="AT70" s="817"/>
      <c r="AU70" s="817">
        <v>153</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379</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419</v>
      </c>
      <c r="AG88" s="831"/>
      <c r="AH88" s="831"/>
      <c r="AI88" s="831"/>
      <c r="AJ88" s="831"/>
      <c r="AK88" s="828"/>
      <c r="AL88" s="828"/>
      <c r="AM88" s="828"/>
      <c r="AN88" s="828"/>
      <c r="AO88" s="828"/>
      <c r="AP88" s="831">
        <v>8745</v>
      </c>
      <c r="AQ88" s="831"/>
      <c r="AR88" s="831"/>
      <c r="AS88" s="831"/>
      <c r="AT88" s="831"/>
      <c r="AU88" s="831">
        <v>155</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295</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295</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295</v>
      </c>
      <c r="DR109" s="880"/>
      <c r="DS109" s="880"/>
      <c r="DT109" s="880"/>
      <c r="DU109" s="881"/>
      <c r="DV109" s="879" t="s">
        <v>416</v>
      </c>
      <c r="DW109" s="880"/>
      <c r="DX109" s="880"/>
      <c r="DY109" s="880"/>
      <c r="DZ109" s="882"/>
    </row>
    <row r="110" spans="1:131" s="212" customFormat="1" ht="26.25" customHeight="1" x14ac:dyDescent="0.2">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4055500</v>
      </c>
      <c r="AB110" s="887"/>
      <c r="AC110" s="887"/>
      <c r="AD110" s="887"/>
      <c r="AE110" s="888"/>
      <c r="AF110" s="889">
        <v>3996644</v>
      </c>
      <c r="AG110" s="887"/>
      <c r="AH110" s="887"/>
      <c r="AI110" s="887"/>
      <c r="AJ110" s="888"/>
      <c r="AK110" s="889">
        <v>3944785</v>
      </c>
      <c r="AL110" s="887"/>
      <c r="AM110" s="887"/>
      <c r="AN110" s="887"/>
      <c r="AO110" s="888"/>
      <c r="AP110" s="890">
        <v>23.6</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38396796</v>
      </c>
      <c r="BR110" s="918"/>
      <c r="BS110" s="918"/>
      <c r="BT110" s="918"/>
      <c r="BU110" s="918"/>
      <c r="BV110" s="918">
        <v>36481540</v>
      </c>
      <c r="BW110" s="918"/>
      <c r="BX110" s="918"/>
      <c r="BY110" s="918"/>
      <c r="BZ110" s="918"/>
      <c r="CA110" s="918">
        <v>36059742</v>
      </c>
      <c r="CB110" s="918"/>
      <c r="CC110" s="918"/>
      <c r="CD110" s="918"/>
      <c r="CE110" s="918"/>
      <c r="CF110" s="931">
        <v>216.1</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v>613365</v>
      </c>
      <c r="BR111" s="913"/>
      <c r="BS111" s="913"/>
      <c r="BT111" s="913"/>
      <c r="BU111" s="913"/>
      <c r="BV111" s="913">
        <v>557024</v>
      </c>
      <c r="BW111" s="913"/>
      <c r="BX111" s="913"/>
      <c r="BY111" s="913"/>
      <c r="BZ111" s="913"/>
      <c r="CA111" s="913">
        <v>518327</v>
      </c>
      <c r="CB111" s="913"/>
      <c r="CC111" s="913"/>
      <c r="CD111" s="913"/>
      <c r="CE111" s="913"/>
      <c r="CF111" s="907">
        <v>3.1</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8119252</v>
      </c>
      <c r="BR112" s="913"/>
      <c r="BS112" s="913"/>
      <c r="BT112" s="913"/>
      <c r="BU112" s="913"/>
      <c r="BV112" s="913">
        <v>7030418</v>
      </c>
      <c r="BW112" s="913"/>
      <c r="BX112" s="913"/>
      <c r="BY112" s="913"/>
      <c r="BZ112" s="913"/>
      <c r="CA112" s="913">
        <v>6132356</v>
      </c>
      <c r="CB112" s="913"/>
      <c r="CC112" s="913"/>
      <c r="CD112" s="913"/>
      <c r="CE112" s="913"/>
      <c r="CF112" s="907">
        <v>36.700000000000003</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854039</v>
      </c>
      <c r="AB113" s="925"/>
      <c r="AC113" s="925"/>
      <c r="AD113" s="925"/>
      <c r="AE113" s="926"/>
      <c r="AF113" s="927">
        <v>753642</v>
      </c>
      <c r="AG113" s="925"/>
      <c r="AH113" s="925"/>
      <c r="AI113" s="925"/>
      <c r="AJ113" s="926"/>
      <c r="AK113" s="927">
        <v>713239</v>
      </c>
      <c r="AL113" s="925"/>
      <c r="AM113" s="925"/>
      <c r="AN113" s="925"/>
      <c r="AO113" s="926"/>
      <c r="AP113" s="928">
        <v>4.3</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v>181258</v>
      </c>
      <c r="BR113" s="913"/>
      <c r="BS113" s="913"/>
      <c r="BT113" s="913"/>
      <c r="BU113" s="913"/>
      <c r="BV113" s="913">
        <v>178413</v>
      </c>
      <c r="BW113" s="913"/>
      <c r="BX113" s="913"/>
      <c r="BY113" s="913"/>
      <c r="BZ113" s="913"/>
      <c r="CA113" s="913">
        <v>154655</v>
      </c>
      <c r="CB113" s="913"/>
      <c r="CC113" s="913"/>
      <c r="CD113" s="913"/>
      <c r="CE113" s="913"/>
      <c r="CF113" s="907">
        <v>0.9</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15833</v>
      </c>
      <c r="AB114" s="946"/>
      <c r="AC114" s="946"/>
      <c r="AD114" s="946"/>
      <c r="AE114" s="947"/>
      <c r="AF114" s="948">
        <v>16328</v>
      </c>
      <c r="AG114" s="946"/>
      <c r="AH114" s="946"/>
      <c r="AI114" s="946"/>
      <c r="AJ114" s="947"/>
      <c r="AK114" s="948">
        <v>15021</v>
      </c>
      <c r="AL114" s="946"/>
      <c r="AM114" s="946"/>
      <c r="AN114" s="946"/>
      <c r="AO114" s="947"/>
      <c r="AP114" s="949">
        <v>0.1</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4797409</v>
      </c>
      <c r="BR114" s="913"/>
      <c r="BS114" s="913"/>
      <c r="BT114" s="913"/>
      <c r="BU114" s="913"/>
      <c r="BV114" s="913">
        <v>4750324</v>
      </c>
      <c r="BW114" s="913"/>
      <c r="BX114" s="913"/>
      <c r="BY114" s="913"/>
      <c r="BZ114" s="913"/>
      <c r="CA114" s="913">
        <v>4735233</v>
      </c>
      <c r="CB114" s="913"/>
      <c r="CC114" s="913"/>
      <c r="CD114" s="913"/>
      <c r="CE114" s="913"/>
      <c r="CF114" s="907">
        <v>28.4</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1078</v>
      </c>
      <c r="AB115" s="925"/>
      <c r="AC115" s="925"/>
      <c r="AD115" s="925"/>
      <c r="AE115" s="926"/>
      <c r="AF115" s="927" t="s">
        <v>122</v>
      </c>
      <c r="AG115" s="925"/>
      <c r="AH115" s="925"/>
      <c r="AI115" s="925"/>
      <c r="AJ115" s="926"/>
      <c r="AK115" s="927">
        <v>38697</v>
      </c>
      <c r="AL115" s="925"/>
      <c r="AM115" s="925"/>
      <c r="AN115" s="925"/>
      <c r="AO115" s="926"/>
      <c r="AP115" s="928">
        <v>0.2</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v>3033</v>
      </c>
      <c r="BR115" s="913"/>
      <c r="BS115" s="913"/>
      <c r="BT115" s="913"/>
      <c r="BU115" s="913"/>
      <c r="BV115" s="913">
        <v>1686</v>
      </c>
      <c r="BW115" s="913"/>
      <c r="BX115" s="913"/>
      <c r="BY115" s="913"/>
      <c r="BZ115" s="913"/>
      <c r="CA115" s="913">
        <v>1872</v>
      </c>
      <c r="CB115" s="913"/>
      <c r="CC115" s="913"/>
      <c r="CD115" s="913"/>
      <c r="CE115" s="913"/>
      <c r="CF115" s="907">
        <v>0</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4926450</v>
      </c>
      <c r="AB117" s="966"/>
      <c r="AC117" s="966"/>
      <c r="AD117" s="966"/>
      <c r="AE117" s="967"/>
      <c r="AF117" s="968">
        <v>4766614</v>
      </c>
      <c r="AG117" s="966"/>
      <c r="AH117" s="966"/>
      <c r="AI117" s="966"/>
      <c r="AJ117" s="967"/>
      <c r="AK117" s="968">
        <v>4711742</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295</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446</v>
      </c>
      <c r="BP119" s="992"/>
      <c r="BQ119" s="986">
        <v>52111113</v>
      </c>
      <c r="BR119" s="987"/>
      <c r="BS119" s="987"/>
      <c r="BT119" s="987"/>
      <c r="BU119" s="987"/>
      <c r="BV119" s="987">
        <v>48999405</v>
      </c>
      <c r="BW119" s="987"/>
      <c r="BX119" s="987"/>
      <c r="BY119" s="987"/>
      <c r="BZ119" s="987"/>
      <c r="CA119" s="987">
        <v>47602185</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613365</v>
      </c>
      <c r="DH119" s="973"/>
      <c r="DI119" s="973"/>
      <c r="DJ119" s="973"/>
      <c r="DK119" s="974"/>
      <c r="DL119" s="972">
        <v>557024</v>
      </c>
      <c r="DM119" s="973"/>
      <c r="DN119" s="973"/>
      <c r="DO119" s="973"/>
      <c r="DP119" s="974"/>
      <c r="DQ119" s="972">
        <v>518327</v>
      </c>
      <c r="DR119" s="973"/>
      <c r="DS119" s="973"/>
      <c r="DT119" s="973"/>
      <c r="DU119" s="974"/>
      <c r="DV119" s="975">
        <v>3.1</v>
      </c>
      <c r="DW119" s="976"/>
      <c r="DX119" s="976"/>
      <c r="DY119" s="976"/>
      <c r="DZ119" s="977"/>
    </row>
    <row r="120" spans="1:130" s="212" customFormat="1" ht="26.25" customHeight="1" x14ac:dyDescent="0.2">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17379213</v>
      </c>
      <c r="BR120" s="918"/>
      <c r="BS120" s="918"/>
      <c r="BT120" s="918"/>
      <c r="BU120" s="918"/>
      <c r="BV120" s="918">
        <v>18920990</v>
      </c>
      <c r="BW120" s="918"/>
      <c r="BX120" s="918"/>
      <c r="BY120" s="918"/>
      <c r="BZ120" s="918"/>
      <c r="CA120" s="918">
        <v>19236273</v>
      </c>
      <c r="CB120" s="918"/>
      <c r="CC120" s="918"/>
      <c r="CD120" s="918"/>
      <c r="CE120" s="918"/>
      <c r="CF120" s="931">
        <v>115.3</v>
      </c>
      <c r="CG120" s="932"/>
      <c r="CH120" s="932"/>
      <c r="CI120" s="932"/>
      <c r="CJ120" s="932"/>
      <c r="CK120" s="993" t="s">
        <v>450</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5687090</v>
      </c>
      <c r="DH120" s="918"/>
      <c r="DI120" s="918"/>
      <c r="DJ120" s="918"/>
      <c r="DK120" s="918"/>
      <c r="DL120" s="918">
        <v>4816771</v>
      </c>
      <c r="DM120" s="918"/>
      <c r="DN120" s="918"/>
      <c r="DO120" s="918"/>
      <c r="DP120" s="918"/>
      <c r="DQ120" s="918">
        <v>4168680</v>
      </c>
      <c r="DR120" s="918"/>
      <c r="DS120" s="918"/>
      <c r="DT120" s="918"/>
      <c r="DU120" s="918"/>
      <c r="DV120" s="919">
        <v>25</v>
      </c>
      <c r="DW120" s="919"/>
      <c r="DX120" s="919"/>
      <c r="DY120" s="919"/>
      <c r="DZ120" s="920"/>
    </row>
    <row r="121" spans="1:130" s="212" customFormat="1" ht="26.25" customHeight="1" x14ac:dyDescent="0.2">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387305</v>
      </c>
      <c r="BR121" s="913"/>
      <c r="BS121" s="913"/>
      <c r="BT121" s="913"/>
      <c r="BU121" s="913"/>
      <c r="BV121" s="913">
        <v>347993</v>
      </c>
      <c r="BW121" s="913"/>
      <c r="BX121" s="913"/>
      <c r="BY121" s="913"/>
      <c r="BZ121" s="913"/>
      <c r="CA121" s="913">
        <v>323541</v>
      </c>
      <c r="CB121" s="913"/>
      <c r="CC121" s="913"/>
      <c r="CD121" s="913"/>
      <c r="CE121" s="913"/>
      <c r="CF121" s="907">
        <v>1.9</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2274244</v>
      </c>
      <c r="DH121" s="913"/>
      <c r="DI121" s="913"/>
      <c r="DJ121" s="913"/>
      <c r="DK121" s="913"/>
      <c r="DL121" s="913">
        <v>2075707</v>
      </c>
      <c r="DM121" s="913"/>
      <c r="DN121" s="913"/>
      <c r="DO121" s="913"/>
      <c r="DP121" s="913"/>
      <c r="DQ121" s="913">
        <v>2043696</v>
      </c>
      <c r="DR121" s="913"/>
      <c r="DS121" s="913"/>
      <c r="DT121" s="913"/>
      <c r="DU121" s="913"/>
      <c r="DV121" s="914">
        <v>12.2</v>
      </c>
      <c r="DW121" s="914"/>
      <c r="DX121" s="914"/>
      <c r="DY121" s="914"/>
      <c r="DZ121" s="915"/>
    </row>
    <row r="122" spans="1:130" s="212" customFormat="1" ht="26.25" customHeight="1" x14ac:dyDescent="0.2">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34558223</v>
      </c>
      <c r="BR122" s="987"/>
      <c r="BS122" s="987"/>
      <c r="BT122" s="987"/>
      <c r="BU122" s="987"/>
      <c r="BV122" s="987">
        <v>32846024</v>
      </c>
      <c r="BW122" s="987"/>
      <c r="BX122" s="987"/>
      <c r="BY122" s="987"/>
      <c r="BZ122" s="987"/>
      <c r="CA122" s="987">
        <v>30112073</v>
      </c>
      <c r="CB122" s="987"/>
      <c r="CC122" s="987"/>
      <c r="CD122" s="987"/>
      <c r="CE122" s="987"/>
      <c r="CF122" s="1004">
        <v>180.4</v>
      </c>
      <c r="CG122" s="1005"/>
      <c r="CH122" s="1005"/>
      <c r="CI122" s="1005"/>
      <c r="CJ122" s="1005"/>
      <c r="CK122" s="996"/>
      <c r="CL122" s="997"/>
      <c r="CM122" s="997"/>
      <c r="CN122" s="997"/>
      <c r="CO122" s="998"/>
      <c r="CP122" s="1006" t="s">
        <v>399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v>81664</v>
      </c>
      <c r="DR122" s="913"/>
      <c r="DS122" s="913"/>
      <c r="DT122" s="913"/>
      <c r="DU122" s="913"/>
      <c r="DV122" s="914">
        <v>0.5</v>
      </c>
      <c r="DW122" s="914"/>
      <c r="DX122" s="914"/>
      <c r="DY122" s="914"/>
      <c r="DZ122" s="915"/>
    </row>
    <row r="123" spans="1:130" s="212" customFormat="1" ht="26.25" customHeight="1" x14ac:dyDescent="0.2">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454</v>
      </c>
      <c r="BP123" s="992"/>
      <c r="BQ123" s="1050">
        <v>52324741</v>
      </c>
      <c r="BR123" s="1051"/>
      <c r="BS123" s="1051"/>
      <c r="BT123" s="1051"/>
      <c r="BU123" s="1051"/>
      <c r="BV123" s="1051">
        <v>52115007</v>
      </c>
      <c r="BW123" s="1051"/>
      <c r="BX123" s="1051"/>
      <c r="BY123" s="1051"/>
      <c r="BZ123" s="1051"/>
      <c r="CA123" s="1051">
        <v>49671887</v>
      </c>
      <c r="CB123" s="1051"/>
      <c r="CC123" s="1051"/>
      <c r="CD123" s="1051"/>
      <c r="CE123" s="1051"/>
      <c r="CF123" s="988"/>
      <c r="CG123" s="989"/>
      <c r="CH123" s="989"/>
      <c r="CI123" s="989"/>
      <c r="CJ123" s="990"/>
      <c r="CK123" s="996"/>
      <c r="CL123" s="997"/>
      <c r="CM123" s="997"/>
      <c r="CN123" s="997"/>
      <c r="CO123" s="998"/>
      <c r="CP123" s="1006" t="s">
        <v>398</v>
      </c>
      <c r="CQ123" s="1007"/>
      <c r="CR123" s="1007"/>
      <c r="CS123" s="1007"/>
      <c r="CT123" s="1007"/>
      <c r="CU123" s="1007"/>
      <c r="CV123" s="1007"/>
      <c r="CW123" s="1007"/>
      <c r="CX123" s="1007"/>
      <c r="CY123" s="1007"/>
      <c r="CZ123" s="1007"/>
      <c r="DA123" s="1007"/>
      <c r="DB123" s="1007"/>
      <c r="DC123" s="1007"/>
      <c r="DD123" s="1007"/>
      <c r="DE123" s="1007"/>
      <c r="DF123" s="1008"/>
      <c r="DG123" s="945">
        <v>12989</v>
      </c>
      <c r="DH123" s="946"/>
      <c r="DI123" s="946"/>
      <c r="DJ123" s="946"/>
      <c r="DK123" s="947"/>
      <c r="DL123" s="948">
        <v>15022</v>
      </c>
      <c r="DM123" s="946"/>
      <c r="DN123" s="946"/>
      <c r="DO123" s="946"/>
      <c r="DP123" s="947"/>
      <c r="DQ123" s="948">
        <v>12785</v>
      </c>
      <c r="DR123" s="946"/>
      <c r="DS123" s="946"/>
      <c r="DT123" s="946"/>
      <c r="DU123" s="947"/>
      <c r="DV123" s="949">
        <v>0.1</v>
      </c>
      <c r="DW123" s="950"/>
      <c r="DX123" s="950"/>
      <c r="DY123" s="950"/>
      <c r="DZ123" s="951"/>
    </row>
    <row r="124" spans="1:130" s="212" customFormat="1" ht="26.25" customHeight="1" thickBot="1" x14ac:dyDescent="0.25">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v>144929</v>
      </c>
      <c r="DH124" s="973"/>
      <c r="DI124" s="973"/>
      <c r="DJ124" s="973"/>
      <c r="DK124" s="974"/>
      <c r="DL124" s="972">
        <v>122918</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v>38697</v>
      </c>
      <c r="AL126" s="946"/>
      <c r="AM126" s="946"/>
      <c r="AN126" s="946"/>
      <c r="AO126" s="947"/>
      <c r="AP126" s="949">
        <v>0.2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1078</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45381</v>
      </c>
      <c r="AB128" s="1033"/>
      <c r="AC128" s="1033"/>
      <c r="AD128" s="1033"/>
      <c r="AE128" s="1034"/>
      <c r="AF128" s="1035">
        <v>39966</v>
      </c>
      <c r="AG128" s="1033"/>
      <c r="AH128" s="1033"/>
      <c r="AI128" s="1033"/>
      <c r="AJ128" s="1034"/>
      <c r="AK128" s="1035">
        <v>81723</v>
      </c>
      <c r="AL128" s="1033"/>
      <c r="AM128" s="1033"/>
      <c r="AN128" s="1033"/>
      <c r="AO128" s="1034"/>
      <c r="AP128" s="1036"/>
      <c r="AQ128" s="1037"/>
      <c r="AR128" s="1037"/>
      <c r="AS128" s="1037"/>
      <c r="AT128" s="1038"/>
      <c r="AU128" s="214"/>
      <c r="AV128" s="214"/>
      <c r="AW128" s="214"/>
      <c r="AX128" s="883" t="s">
        <v>468</v>
      </c>
      <c r="AY128" s="884"/>
      <c r="AZ128" s="884"/>
      <c r="BA128" s="884"/>
      <c r="BB128" s="884"/>
      <c r="BC128" s="884"/>
      <c r="BD128" s="884"/>
      <c r="BE128" s="885"/>
      <c r="BF128" s="1039" t="s">
        <v>122</v>
      </c>
      <c r="BG128" s="1040"/>
      <c r="BH128" s="1040"/>
      <c r="BI128" s="1040"/>
      <c r="BJ128" s="1040"/>
      <c r="BK128" s="1040"/>
      <c r="BL128" s="1041"/>
      <c r="BM128" s="1039">
        <v>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v>3033</v>
      </c>
      <c r="DH128" s="1025"/>
      <c r="DI128" s="1025"/>
      <c r="DJ128" s="1025"/>
      <c r="DK128" s="1025"/>
      <c r="DL128" s="1025">
        <v>1686</v>
      </c>
      <c r="DM128" s="1025"/>
      <c r="DN128" s="1025"/>
      <c r="DO128" s="1025"/>
      <c r="DP128" s="1025"/>
      <c r="DQ128" s="1025">
        <v>1872</v>
      </c>
      <c r="DR128" s="1025"/>
      <c r="DS128" s="1025"/>
      <c r="DT128" s="1025"/>
      <c r="DU128" s="1025"/>
      <c r="DV128" s="1026">
        <v>0</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19458281</v>
      </c>
      <c r="AB129" s="946"/>
      <c r="AC129" s="946"/>
      <c r="AD129" s="946"/>
      <c r="AE129" s="947"/>
      <c r="AF129" s="948">
        <v>19618803</v>
      </c>
      <c r="AG129" s="946"/>
      <c r="AH129" s="946"/>
      <c r="AI129" s="946"/>
      <c r="AJ129" s="947"/>
      <c r="AK129" s="948">
        <v>20047753</v>
      </c>
      <c r="AL129" s="946"/>
      <c r="AM129" s="946"/>
      <c r="AN129" s="946"/>
      <c r="AO129" s="947"/>
      <c r="AP129" s="1060"/>
      <c r="AQ129" s="1061"/>
      <c r="AR129" s="1061"/>
      <c r="AS129" s="1061"/>
      <c r="AT129" s="1062"/>
      <c r="AU129" s="215"/>
      <c r="AV129" s="215"/>
      <c r="AW129" s="215"/>
      <c r="AX129" s="1052" t="s">
        <v>471</v>
      </c>
      <c r="AY129" s="910"/>
      <c r="AZ129" s="910"/>
      <c r="BA129" s="910"/>
      <c r="BB129" s="910"/>
      <c r="BC129" s="910"/>
      <c r="BD129" s="910"/>
      <c r="BE129" s="911"/>
      <c r="BF129" s="1053" t="s">
        <v>122</v>
      </c>
      <c r="BG129" s="1054"/>
      <c r="BH129" s="1054"/>
      <c r="BI129" s="1054"/>
      <c r="BJ129" s="1054"/>
      <c r="BK129" s="1054"/>
      <c r="BL129" s="1055"/>
      <c r="BM129" s="1053">
        <v>17.5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3689411</v>
      </c>
      <c r="AB130" s="946"/>
      <c r="AC130" s="946"/>
      <c r="AD130" s="946"/>
      <c r="AE130" s="947"/>
      <c r="AF130" s="948">
        <v>3503574</v>
      </c>
      <c r="AG130" s="946"/>
      <c r="AH130" s="946"/>
      <c r="AI130" s="946"/>
      <c r="AJ130" s="947"/>
      <c r="AK130" s="948">
        <v>3359981</v>
      </c>
      <c r="AL130" s="946"/>
      <c r="AM130" s="946"/>
      <c r="AN130" s="946"/>
      <c r="AO130" s="947"/>
      <c r="AP130" s="1060"/>
      <c r="AQ130" s="1061"/>
      <c r="AR130" s="1061"/>
      <c r="AS130" s="1061"/>
      <c r="AT130" s="1062"/>
      <c r="AU130" s="215"/>
      <c r="AV130" s="215"/>
      <c r="AW130" s="215"/>
      <c r="AX130" s="1052" t="s">
        <v>474</v>
      </c>
      <c r="AY130" s="910"/>
      <c r="AZ130" s="910"/>
      <c r="BA130" s="910"/>
      <c r="BB130" s="910"/>
      <c r="BC130" s="910"/>
      <c r="BD130" s="910"/>
      <c r="BE130" s="911"/>
      <c r="BF130" s="1088">
        <v>7.5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15768870</v>
      </c>
      <c r="AB131" s="973"/>
      <c r="AC131" s="973"/>
      <c r="AD131" s="973"/>
      <c r="AE131" s="974"/>
      <c r="AF131" s="972">
        <v>16115229</v>
      </c>
      <c r="AG131" s="973"/>
      <c r="AH131" s="973"/>
      <c r="AI131" s="973"/>
      <c r="AJ131" s="974"/>
      <c r="AK131" s="972">
        <v>16687772</v>
      </c>
      <c r="AL131" s="973"/>
      <c r="AM131" s="973"/>
      <c r="AN131" s="973"/>
      <c r="AO131" s="974"/>
      <c r="AP131" s="1097"/>
      <c r="AQ131" s="1098"/>
      <c r="AR131" s="1098"/>
      <c r="AS131" s="1098"/>
      <c r="AT131" s="1099"/>
      <c r="AU131" s="215"/>
      <c r="AV131" s="215"/>
      <c r="AW131" s="215"/>
      <c r="AX131" s="1070" t="s">
        <v>476</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7.5570276930000002</v>
      </c>
      <c r="AB132" s="1084"/>
      <c r="AC132" s="1084"/>
      <c r="AD132" s="1084"/>
      <c r="AE132" s="1085"/>
      <c r="AF132" s="1086">
        <v>7.589554132</v>
      </c>
      <c r="AG132" s="1084"/>
      <c r="AH132" s="1084"/>
      <c r="AI132" s="1084"/>
      <c r="AJ132" s="1085"/>
      <c r="AK132" s="1086">
        <v>7.6105925369999996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7.5</v>
      </c>
      <c r="AB133" s="1067"/>
      <c r="AC133" s="1067"/>
      <c r="AD133" s="1067"/>
      <c r="AE133" s="1068"/>
      <c r="AF133" s="1066">
        <v>7.5</v>
      </c>
      <c r="AG133" s="1067"/>
      <c r="AH133" s="1067"/>
      <c r="AI133" s="1067"/>
      <c r="AJ133" s="1068"/>
      <c r="AK133" s="1066">
        <v>7.5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4Xxf14rK0yF1RChl8KSKbHepEd2opU4Jcsc5Ehr/FGyWhGenMPUiDiS3AAEPTp6EgA8X+8QTEtH8g+fHpfL2Q==" saltValue="X9zbkSiyZQb0345kKpATJA==" spinCount="100000" sheet="1" objects="1" scenarios="1" formatRows="0"/>
  <customSheetViews>
    <customSheetView guid="{BD47B0BA-DB0B-4730-B354-E6A29C7C658C}" scale="60" fitToPage="1" hiddenRows="1" hiddenColumns="1">
      <selection activeCell="AA129" sqref="AA129:AE129"/>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480</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fOABopkAgvBrYl1RBxLuyDJHD5Whf+8LvqCLBd/jePwyIhe+0ytdYsU9X32UCORKlk8fEFJbYlgThI2aX/mWUA==" saltValue="BtXxh2MrgojQ0Ja5tez3eA==" spinCount="100000" sheet="1" objects="1" scenarios="1"/>
  <dataConsolidate/>
  <customSheetViews>
    <customSheetView guid="{BD47B0BA-DB0B-4730-B354-E6A29C7C658C}" scale="70"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7JMGm33/SYCWp03T/fv3Vdu+CBbcZEC/RKqTDTnn8x5fodB677o2ElFIPz4Y2FX7aT6b5S/QHECX+ugwjhbzw==" saltValue="Du9AbPsbS0O/PbQRFRBYlQ==" spinCount="100000" sheet="1" objects="1" scenarios="1"/>
  <dataConsolidate/>
  <customSheetViews>
    <customSheetView guid="{BD47B0BA-DB0B-4730-B354-E6A29C7C658C}" scale="70"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6"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482</v>
      </c>
      <c r="AL6" s="248"/>
      <c r="AM6" s="248"/>
      <c r="AN6" s="248"/>
    </row>
    <row r="7" spans="1:46" ht="13.5" customHeight="1" x14ac:dyDescent="0.2">
      <c r="A7" s="247"/>
      <c r="AK7" s="250"/>
      <c r="AL7" s="251"/>
      <c r="AM7" s="251"/>
      <c r="AN7" s="252"/>
      <c r="AO7" s="1101" t="s">
        <v>483</v>
      </c>
      <c r="AP7" s="253"/>
      <c r="AQ7" s="254" t="s">
        <v>484</v>
      </c>
      <c r="AR7" s="255"/>
    </row>
    <row r="8" spans="1:46" ht="13.2" x14ac:dyDescent="0.2">
      <c r="A8" s="247"/>
      <c r="AK8" s="256"/>
      <c r="AL8" s="257"/>
      <c r="AM8" s="257"/>
      <c r="AN8" s="258"/>
      <c r="AO8" s="1102"/>
      <c r="AP8" s="259" t="s">
        <v>485</v>
      </c>
      <c r="AQ8" s="260" t="s">
        <v>486</v>
      </c>
      <c r="AR8" s="261" t="s">
        <v>487</v>
      </c>
    </row>
    <row r="9" spans="1:46" ht="13.2" x14ac:dyDescent="0.2">
      <c r="A9" s="247"/>
      <c r="AK9" s="1103" t="s">
        <v>488</v>
      </c>
      <c r="AL9" s="1104"/>
      <c r="AM9" s="1104"/>
      <c r="AN9" s="1105"/>
      <c r="AO9" s="262">
        <v>5662144</v>
      </c>
      <c r="AP9" s="262">
        <v>84690</v>
      </c>
      <c r="AQ9" s="263">
        <v>95899</v>
      </c>
      <c r="AR9" s="264">
        <v>-11.7</v>
      </c>
    </row>
    <row r="10" spans="1:46" ht="13.5" customHeight="1" x14ac:dyDescent="0.2">
      <c r="A10" s="247"/>
      <c r="AK10" s="1103" t="s">
        <v>489</v>
      </c>
      <c r="AL10" s="1104"/>
      <c r="AM10" s="1104"/>
      <c r="AN10" s="1105"/>
      <c r="AO10" s="265">
        <v>32924</v>
      </c>
      <c r="AP10" s="265">
        <v>492</v>
      </c>
      <c r="AQ10" s="266">
        <v>7418</v>
      </c>
      <c r="AR10" s="267">
        <v>-93.4</v>
      </c>
    </row>
    <row r="11" spans="1:46" ht="13.5" customHeight="1" x14ac:dyDescent="0.2">
      <c r="A11" s="247"/>
      <c r="AK11" s="1103" t="s">
        <v>490</v>
      </c>
      <c r="AL11" s="1104"/>
      <c r="AM11" s="1104"/>
      <c r="AN11" s="1105"/>
      <c r="AO11" s="265">
        <v>305</v>
      </c>
      <c r="AP11" s="265">
        <v>5</v>
      </c>
      <c r="AQ11" s="266">
        <v>1842</v>
      </c>
      <c r="AR11" s="267">
        <v>-99.7</v>
      </c>
    </row>
    <row r="12" spans="1:46" ht="13.5" customHeight="1" x14ac:dyDescent="0.2">
      <c r="A12" s="247"/>
      <c r="AK12" s="1103" t="s">
        <v>491</v>
      </c>
      <c r="AL12" s="1104"/>
      <c r="AM12" s="1104"/>
      <c r="AN12" s="1105"/>
      <c r="AO12" s="265" t="s">
        <v>492</v>
      </c>
      <c r="AP12" s="265" t="s">
        <v>492</v>
      </c>
      <c r="AQ12" s="266">
        <v>18</v>
      </c>
      <c r="AR12" s="267" t="s">
        <v>492</v>
      </c>
    </row>
    <row r="13" spans="1:46" ht="13.5" customHeight="1" x14ac:dyDescent="0.2">
      <c r="A13" s="247"/>
      <c r="AK13" s="1103" t="s">
        <v>493</v>
      </c>
      <c r="AL13" s="1104"/>
      <c r="AM13" s="1104"/>
      <c r="AN13" s="1105"/>
      <c r="AO13" s="265">
        <v>203740</v>
      </c>
      <c r="AP13" s="265">
        <v>3047</v>
      </c>
      <c r="AQ13" s="266">
        <v>3674</v>
      </c>
      <c r="AR13" s="267">
        <v>-17.100000000000001</v>
      </c>
    </row>
    <row r="14" spans="1:46" ht="13.5" customHeight="1" x14ac:dyDescent="0.2">
      <c r="A14" s="247"/>
      <c r="AK14" s="1103" t="s">
        <v>494</v>
      </c>
      <c r="AL14" s="1104"/>
      <c r="AM14" s="1104"/>
      <c r="AN14" s="1105"/>
      <c r="AO14" s="265">
        <v>149796</v>
      </c>
      <c r="AP14" s="265">
        <v>2241</v>
      </c>
      <c r="AQ14" s="266">
        <v>2040</v>
      </c>
      <c r="AR14" s="267">
        <v>9.9</v>
      </c>
    </row>
    <row r="15" spans="1:46" ht="13.5" customHeight="1" x14ac:dyDescent="0.2">
      <c r="A15" s="247"/>
      <c r="AK15" s="1106" t="s">
        <v>495</v>
      </c>
      <c r="AL15" s="1107"/>
      <c r="AM15" s="1107"/>
      <c r="AN15" s="1108"/>
      <c r="AO15" s="265">
        <v>-377523</v>
      </c>
      <c r="AP15" s="265">
        <v>-5647</v>
      </c>
      <c r="AQ15" s="266">
        <v>-5724</v>
      </c>
      <c r="AR15" s="267">
        <v>-1.3</v>
      </c>
    </row>
    <row r="16" spans="1:46" ht="13.2" x14ac:dyDescent="0.2">
      <c r="A16" s="247"/>
      <c r="AK16" s="1106" t="s">
        <v>178</v>
      </c>
      <c r="AL16" s="1107"/>
      <c r="AM16" s="1107"/>
      <c r="AN16" s="1108"/>
      <c r="AO16" s="265">
        <v>5671386</v>
      </c>
      <c r="AP16" s="265">
        <v>84829</v>
      </c>
      <c r="AQ16" s="266">
        <v>105167</v>
      </c>
      <c r="AR16" s="267">
        <v>-19.3</v>
      </c>
    </row>
    <row r="17" spans="1:46" ht="13.2" x14ac:dyDescent="0.2">
      <c r="A17" s="247"/>
    </row>
    <row r="18" spans="1:46" ht="13.2" x14ac:dyDescent="0.2">
      <c r="A18" s="247"/>
      <c r="AQ18" s="268"/>
      <c r="AR18" s="268"/>
    </row>
    <row r="19" spans="1:46" ht="13.2" x14ac:dyDescent="0.2">
      <c r="A19" s="247"/>
      <c r="AK19" s="243" t="s">
        <v>496</v>
      </c>
    </row>
    <row r="20" spans="1:46" ht="13.2" x14ac:dyDescent="0.2">
      <c r="A20" s="247"/>
      <c r="AK20" s="269"/>
      <c r="AL20" s="270"/>
      <c r="AM20" s="270"/>
      <c r="AN20" s="271"/>
      <c r="AO20" s="272" t="s">
        <v>497</v>
      </c>
      <c r="AP20" s="273" t="s">
        <v>498</v>
      </c>
      <c r="AQ20" s="274" t="s">
        <v>499</v>
      </c>
      <c r="AR20" s="275"/>
    </row>
    <row r="21" spans="1:46" s="248" customFormat="1" ht="13.2" x14ac:dyDescent="0.2">
      <c r="A21" s="276"/>
      <c r="AK21" s="1109" t="s">
        <v>500</v>
      </c>
      <c r="AL21" s="1110"/>
      <c r="AM21" s="1110"/>
      <c r="AN21" s="1111"/>
      <c r="AO21" s="277">
        <v>7.75</v>
      </c>
      <c r="AP21" s="278">
        <v>8.91</v>
      </c>
      <c r="AQ21" s="279">
        <v>-1.1599999999999999</v>
      </c>
      <c r="AS21" s="280"/>
      <c r="AT21" s="276"/>
    </row>
    <row r="22" spans="1:46" s="248" customFormat="1" ht="13.2" x14ac:dyDescent="0.2">
      <c r="A22" s="276"/>
      <c r="AK22" s="1109" t="s">
        <v>501</v>
      </c>
      <c r="AL22" s="1110"/>
      <c r="AM22" s="1110"/>
      <c r="AN22" s="1111"/>
      <c r="AO22" s="281">
        <v>96.8</v>
      </c>
      <c r="AP22" s="282">
        <v>97.6</v>
      </c>
      <c r="AQ22" s="283">
        <v>-0.8</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504</v>
      </c>
      <c r="AL29" s="248"/>
      <c r="AM29" s="248"/>
      <c r="AN29" s="248"/>
      <c r="AS29" s="290"/>
    </row>
    <row r="30" spans="1:46" ht="13.5" customHeight="1" x14ac:dyDescent="0.2">
      <c r="A30" s="247"/>
      <c r="AK30" s="250"/>
      <c r="AL30" s="251"/>
      <c r="AM30" s="251"/>
      <c r="AN30" s="252"/>
      <c r="AO30" s="1101" t="s">
        <v>483</v>
      </c>
      <c r="AP30" s="253"/>
      <c r="AQ30" s="254" t="s">
        <v>484</v>
      </c>
      <c r="AR30" s="255"/>
    </row>
    <row r="31" spans="1:46" ht="13.2" x14ac:dyDescent="0.2">
      <c r="A31" s="247"/>
      <c r="AK31" s="256"/>
      <c r="AL31" s="257"/>
      <c r="AM31" s="257"/>
      <c r="AN31" s="258"/>
      <c r="AO31" s="1102"/>
      <c r="AP31" s="259" t="s">
        <v>485</v>
      </c>
      <c r="AQ31" s="260" t="s">
        <v>486</v>
      </c>
      <c r="AR31" s="261" t="s">
        <v>487</v>
      </c>
    </row>
    <row r="32" spans="1:46" ht="27" customHeight="1" x14ac:dyDescent="0.2">
      <c r="A32" s="247"/>
      <c r="AK32" s="1117" t="s">
        <v>505</v>
      </c>
      <c r="AL32" s="1118"/>
      <c r="AM32" s="1118"/>
      <c r="AN32" s="1119"/>
      <c r="AO32" s="291">
        <v>3944785</v>
      </c>
      <c r="AP32" s="291">
        <v>59003</v>
      </c>
      <c r="AQ32" s="292">
        <v>63956</v>
      </c>
      <c r="AR32" s="293">
        <v>-7.7</v>
      </c>
    </row>
    <row r="33" spans="1:46" ht="13.5" customHeight="1" x14ac:dyDescent="0.2">
      <c r="A33" s="247"/>
      <c r="AK33" s="1117" t="s">
        <v>506</v>
      </c>
      <c r="AL33" s="1118"/>
      <c r="AM33" s="1118"/>
      <c r="AN33" s="1119"/>
      <c r="AO33" s="291" t="s">
        <v>492</v>
      </c>
      <c r="AP33" s="291" t="s">
        <v>492</v>
      </c>
      <c r="AQ33" s="292" t="s">
        <v>492</v>
      </c>
      <c r="AR33" s="293" t="s">
        <v>492</v>
      </c>
    </row>
    <row r="34" spans="1:46" ht="27" customHeight="1" x14ac:dyDescent="0.2">
      <c r="A34" s="247"/>
      <c r="AK34" s="1117" t="s">
        <v>507</v>
      </c>
      <c r="AL34" s="1118"/>
      <c r="AM34" s="1118"/>
      <c r="AN34" s="1119"/>
      <c r="AO34" s="291" t="s">
        <v>492</v>
      </c>
      <c r="AP34" s="291" t="s">
        <v>492</v>
      </c>
      <c r="AQ34" s="292">
        <v>4</v>
      </c>
      <c r="AR34" s="293" t="s">
        <v>492</v>
      </c>
    </row>
    <row r="35" spans="1:46" ht="27" customHeight="1" x14ac:dyDescent="0.2">
      <c r="A35" s="247"/>
      <c r="AK35" s="1117" t="s">
        <v>508</v>
      </c>
      <c r="AL35" s="1118"/>
      <c r="AM35" s="1118"/>
      <c r="AN35" s="1119"/>
      <c r="AO35" s="291">
        <v>713239</v>
      </c>
      <c r="AP35" s="291">
        <v>10668</v>
      </c>
      <c r="AQ35" s="292">
        <v>14498</v>
      </c>
      <c r="AR35" s="293">
        <v>-26.4</v>
      </c>
    </row>
    <row r="36" spans="1:46" ht="27" customHeight="1" x14ac:dyDescent="0.2">
      <c r="A36" s="247"/>
      <c r="AK36" s="1117" t="s">
        <v>509</v>
      </c>
      <c r="AL36" s="1118"/>
      <c r="AM36" s="1118"/>
      <c r="AN36" s="1119"/>
      <c r="AO36" s="291">
        <v>15021</v>
      </c>
      <c r="AP36" s="291">
        <v>225</v>
      </c>
      <c r="AQ36" s="292">
        <v>1993</v>
      </c>
      <c r="AR36" s="293">
        <v>-88.7</v>
      </c>
    </row>
    <row r="37" spans="1:46" ht="13.5" customHeight="1" x14ac:dyDescent="0.2">
      <c r="A37" s="247"/>
      <c r="AK37" s="1117" t="s">
        <v>510</v>
      </c>
      <c r="AL37" s="1118"/>
      <c r="AM37" s="1118"/>
      <c r="AN37" s="1119"/>
      <c r="AO37" s="291">
        <v>38697</v>
      </c>
      <c r="AP37" s="291">
        <v>579</v>
      </c>
      <c r="AQ37" s="292">
        <v>407</v>
      </c>
      <c r="AR37" s="293">
        <v>42.3</v>
      </c>
    </row>
    <row r="38" spans="1:46" ht="27" customHeight="1" x14ac:dyDescent="0.2">
      <c r="A38" s="247"/>
      <c r="AK38" s="1120" t="s">
        <v>511</v>
      </c>
      <c r="AL38" s="1121"/>
      <c r="AM38" s="1121"/>
      <c r="AN38" s="1122"/>
      <c r="AO38" s="294" t="s">
        <v>492</v>
      </c>
      <c r="AP38" s="294" t="s">
        <v>492</v>
      </c>
      <c r="AQ38" s="295">
        <v>1</v>
      </c>
      <c r="AR38" s="283" t="s">
        <v>492</v>
      </c>
      <c r="AS38" s="290"/>
    </row>
    <row r="39" spans="1:46" ht="13.2" x14ac:dyDescent="0.2">
      <c r="A39" s="247"/>
      <c r="AK39" s="1120" t="s">
        <v>512</v>
      </c>
      <c r="AL39" s="1121"/>
      <c r="AM39" s="1121"/>
      <c r="AN39" s="1122"/>
      <c r="AO39" s="291">
        <v>-81723</v>
      </c>
      <c r="AP39" s="291">
        <v>-1222</v>
      </c>
      <c r="AQ39" s="292">
        <v>-3355</v>
      </c>
      <c r="AR39" s="293">
        <v>-63.6</v>
      </c>
      <c r="AS39" s="290"/>
    </row>
    <row r="40" spans="1:46" ht="27" customHeight="1" x14ac:dyDescent="0.2">
      <c r="A40" s="247"/>
      <c r="AK40" s="1117" t="s">
        <v>513</v>
      </c>
      <c r="AL40" s="1118"/>
      <c r="AM40" s="1118"/>
      <c r="AN40" s="1119"/>
      <c r="AO40" s="291">
        <v>-3359981</v>
      </c>
      <c r="AP40" s="291">
        <v>-50256</v>
      </c>
      <c r="AQ40" s="292">
        <v>-53996</v>
      </c>
      <c r="AR40" s="293">
        <v>-6.9</v>
      </c>
      <c r="AS40" s="290"/>
    </row>
    <row r="41" spans="1:46" ht="13.2" x14ac:dyDescent="0.2">
      <c r="A41" s="247"/>
      <c r="AK41" s="1123" t="s">
        <v>288</v>
      </c>
      <c r="AL41" s="1124"/>
      <c r="AM41" s="1124"/>
      <c r="AN41" s="1125"/>
      <c r="AO41" s="291">
        <v>1270038</v>
      </c>
      <c r="AP41" s="291">
        <v>18996</v>
      </c>
      <c r="AQ41" s="292">
        <v>23508</v>
      </c>
      <c r="AR41" s="293">
        <v>-19.2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514</v>
      </c>
    </row>
    <row r="48" spans="1:46" ht="13.2" x14ac:dyDescent="0.2">
      <c r="A48" s="247"/>
      <c r="AK48" s="301" t="s">
        <v>515</v>
      </c>
      <c r="AL48" s="301"/>
      <c r="AM48" s="301"/>
      <c r="AN48" s="301"/>
      <c r="AO48" s="301"/>
      <c r="AP48" s="301"/>
      <c r="AQ48" s="302"/>
      <c r="AR48" s="301"/>
    </row>
    <row r="49" spans="1:44" ht="13.5" customHeight="1" x14ac:dyDescent="0.2">
      <c r="A49" s="247"/>
      <c r="AK49" s="303"/>
      <c r="AL49" s="304"/>
      <c r="AM49" s="1112" t="s">
        <v>483</v>
      </c>
      <c r="AN49" s="1114" t="s">
        <v>516</v>
      </c>
      <c r="AO49" s="1115"/>
      <c r="AP49" s="1115"/>
      <c r="AQ49" s="1115"/>
      <c r="AR49" s="1116"/>
    </row>
    <row r="50" spans="1:44" ht="13.2" x14ac:dyDescent="0.2">
      <c r="A50" s="247"/>
      <c r="AK50" s="305"/>
      <c r="AL50" s="306"/>
      <c r="AM50" s="1113"/>
      <c r="AN50" s="307" t="s">
        <v>517</v>
      </c>
      <c r="AO50" s="308" t="s">
        <v>518</v>
      </c>
      <c r="AP50" s="309" t="s">
        <v>519</v>
      </c>
      <c r="AQ50" s="310" t="s">
        <v>520</v>
      </c>
      <c r="AR50" s="311" t="s">
        <v>521</v>
      </c>
    </row>
    <row r="51" spans="1:44" ht="13.2" x14ac:dyDescent="0.2">
      <c r="A51" s="247"/>
      <c r="AK51" s="303" t="s">
        <v>522</v>
      </c>
      <c r="AL51" s="304"/>
      <c r="AM51" s="312">
        <v>4308187</v>
      </c>
      <c r="AN51" s="313">
        <v>62843</v>
      </c>
      <c r="AO51" s="314">
        <v>50.2</v>
      </c>
      <c r="AP51" s="315">
        <v>70329</v>
      </c>
      <c r="AQ51" s="316">
        <v>0.2</v>
      </c>
      <c r="AR51" s="317">
        <v>50</v>
      </c>
    </row>
    <row r="52" spans="1:44" ht="13.2" x14ac:dyDescent="0.2">
      <c r="A52" s="247"/>
      <c r="AK52" s="318"/>
      <c r="AL52" s="319" t="s">
        <v>523</v>
      </c>
      <c r="AM52" s="320">
        <v>3307726</v>
      </c>
      <c r="AN52" s="321">
        <v>48249</v>
      </c>
      <c r="AO52" s="322">
        <v>55.2</v>
      </c>
      <c r="AP52" s="323">
        <v>39403</v>
      </c>
      <c r="AQ52" s="324">
        <v>9.1</v>
      </c>
      <c r="AR52" s="325">
        <v>46.1</v>
      </c>
    </row>
    <row r="53" spans="1:44" ht="13.2" x14ac:dyDescent="0.2">
      <c r="A53" s="247"/>
      <c r="AK53" s="303" t="s">
        <v>524</v>
      </c>
      <c r="AL53" s="304"/>
      <c r="AM53" s="312">
        <v>4501809</v>
      </c>
      <c r="AN53" s="313">
        <v>65947</v>
      </c>
      <c r="AO53" s="314">
        <v>4.9000000000000004</v>
      </c>
      <c r="AP53" s="315">
        <v>71871</v>
      </c>
      <c r="AQ53" s="316">
        <v>2.2000000000000002</v>
      </c>
      <c r="AR53" s="317">
        <v>2.7</v>
      </c>
    </row>
    <row r="54" spans="1:44" ht="13.2" x14ac:dyDescent="0.2">
      <c r="A54" s="247"/>
      <c r="AK54" s="318"/>
      <c r="AL54" s="319" t="s">
        <v>523</v>
      </c>
      <c r="AM54" s="320">
        <v>2213045</v>
      </c>
      <c r="AN54" s="321">
        <v>32419</v>
      </c>
      <c r="AO54" s="322">
        <v>-32.799999999999997</v>
      </c>
      <c r="AP54" s="323">
        <v>38232</v>
      </c>
      <c r="AQ54" s="324">
        <v>-3</v>
      </c>
      <c r="AR54" s="325">
        <v>-29.8</v>
      </c>
    </row>
    <row r="55" spans="1:44" ht="13.2" x14ac:dyDescent="0.2">
      <c r="A55" s="247"/>
      <c r="AK55" s="303" t="s">
        <v>525</v>
      </c>
      <c r="AL55" s="304"/>
      <c r="AM55" s="312">
        <v>4679844</v>
      </c>
      <c r="AN55" s="313">
        <v>69186</v>
      </c>
      <c r="AO55" s="314">
        <v>4.9000000000000004</v>
      </c>
      <c r="AP55" s="315">
        <v>71807</v>
      </c>
      <c r="AQ55" s="316">
        <v>-0.1</v>
      </c>
      <c r="AR55" s="317">
        <v>5</v>
      </c>
    </row>
    <row r="56" spans="1:44" ht="13.2" x14ac:dyDescent="0.2">
      <c r="A56" s="247"/>
      <c r="AK56" s="318"/>
      <c r="AL56" s="319" t="s">
        <v>523</v>
      </c>
      <c r="AM56" s="320">
        <v>1773577</v>
      </c>
      <c r="AN56" s="321">
        <v>26220</v>
      </c>
      <c r="AO56" s="322">
        <v>-19.100000000000001</v>
      </c>
      <c r="AP56" s="323">
        <v>37333</v>
      </c>
      <c r="AQ56" s="324">
        <v>-2.4</v>
      </c>
      <c r="AR56" s="325">
        <v>-16.7</v>
      </c>
    </row>
    <row r="57" spans="1:44" ht="13.2" x14ac:dyDescent="0.2">
      <c r="A57" s="247"/>
      <c r="AK57" s="303" t="s">
        <v>526</v>
      </c>
      <c r="AL57" s="304"/>
      <c r="AM57" s="312">
        <v>3847454</v>
      </c>
      <c r="AN57" s="313">
        <v>57193</v>
      </c>
      <c r="AO57" s="314">
        <v>-17.3</v>
      </c>
      <c r="AP57" s="315">
        <v>80821</v>
      </c>
      <c r="AQ57" s="316">
        <v>12.6</v>
      </c>
      <c r="AR57" s="317">
        <v>-29.9</v>
      </c>
    </row>
    <row r="58" spans="1:44" ht="13.2" x14ac:dyDescent="0.2">
      <c r="A58" s="247"/>
      <c r="AK58" s="318"/>
      <c r="AL58" s="319" t="s">
        <v>523</v>
      </c>
      <c r="AM58" s="320">
        <v>2655138</v>
      </c>
      <c r="AN58" s="321">
        <v>39469</v>
      </c>
      <c r="AO58" s="322">
        <v>50.5</v>
      </c>
      <c r="AP58" s="323">
        <v>49586</v>
      </c>
      <c r="AQ58" s="324">
        <v>32.799999999999997</v>
      </c>
      <c r="AR58" s="325">
        <v>17.7</v>
      </c>
    </row>
    <row r="59" spans="1:44" ht="13.2" x14ac:dyDescent="0.2">
      <c r="A59" s="247"/>
      <c r="AK59" s="303" t="s">
        <v>527</v>
      </c>
      <c r="AL59" s="304"/>
      <c r="AM59" s="312">
        <v>4882507</v>
      </c>
      <c r="AN59" s="313">
        <v>73029</v>
      </c>
      <c r="AO59" s="314">
        <v>27.7</v>
      </c>
      <c r="AP59" s="315">
        <v>79840</v>
      </c>
      <c r="AQ59" s="316">
        <v>-1.2</v>
      </c>
      <c r="AR59" s="317">
        <v>28.9</v>
      </c>
    </row>
    <row r="60" spans="1:44" ht="13.2" x14ac:dyDescent="0.2">
      <c r="A60" s="247"/>
      <c r="AK60" s="318"/>
      <c r="AL60" s="319" t="s">
        <v>523</v>
      </c>
      <c r="AM60" s="320">
        <v>3222695</v>
      </c>
      <c r="AN60" s="321">
        <v>48203</v>
      </c>
      <c r="AO60" s="322">
        <v>22.1</v>
      </c>
      <c r="AP60" s="323">
        <v>45238</v>
      </c>
      <c r="AQ60" s="324">
        <v>-8.8000000000000007</v>
      </c>
      <c r="AR60" s="325">
        <v>30.9</v>
      </c>
    </row>
    <row r="61" spans="1:44" ht="13.2" x14ac:dyDescent="0.2">
      <c r="A61" s="247"/>
      <c r="AK61" s="303" t="s">
        <v>528</v>
      </c>
      <c r="AL61" s="326"/>
      <c r="AM61" s="312">
        <v>4443960</v>
      </c>
      <c r="AN61" s="313">
        <v>65640</v>
      </c>
      <c r="AO61" s="314">
        <v>14.1</v>
      </c>
      <c r="AP61" s="315">
        <v>74934</v>
      </c>
      <c r="AQ61" s="327">
        <v>2.7</v>
      </c>
      <c r="AR61" s="317">
        <v>11.4</v>
      </c>
    </row>
    <row r="62" spans="1:44" ht="13.2" x14ac:dyDescent="0.2">
      <c r="A62" s="247"/>
      <c r="AK62" s="318"/>
      <c r="AL62" s="319" t="s">
        <v>523</v>
      </c>
      <c r="AM62" s="320">
        <v>2634436</v>
      </c>
      <c r="AN62" s="321">
        <v>38912</v>
      </c>
      <c r="AO62" s="322">
        <v>15.2</v>
      </c>
      <c r="AP62" s="323">
        <v>41958</v>
      </c>
      <c r="AQ62" s="324">
        <v>5.5</v>
      </c>
      <c r="AR62" s="325">
        <v>9.6999999999999993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6hUnj16+UGkEUT2v4Xne7mU5LwHZULQhuEDxGeLhTWJdKdJExjjqSik3GKy14HHBKtRdXxJqWp3vh6PVDLtTWA==" saltValue="51azukZcJ70gujrqk56L9g==" spinCount="100000" sheet="1" objects="1" scenarios="1"/>
  <customSheetViews>
    <customSheetView guid="{BD47B0BA-DB0B-4730-B354-E6A29C7C658C}" scale="90"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480</v>
      </c>
    </row>
    <row r="121" spans="125:125" ht="13.5" hidden="1" customHeight="1" x14ac:dyDescent="0.2">
      <c r="DU121" s="241"/>
    </row>
  </sheetData>
  <sheetProtection algorithmName="SHA-512" hashValue="An0jkLejfiNgBgaAY1SgRsfQnvS5G6wCgHhoshqSKowRrVmXyvoXbLt8jWpyHeAEHAOpa+pOnlO8xFrs4GxLqA==" saltValue="qiJOtEaArbNp9zSP/Bw1aA==" spinCount="100000" sheet="1" objects="1" scenarios="1"/>
  <dataConsolidate/>
  <customSheetViews>
    <customSheetView guid="{BD47B0BA-DB0B-4730-B354-E6A29C7C658C}" scale="70" showGridLines="0" fitToPage="1" hiddenRows="1" hiddenColumns="1" topLeftCell="A57">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480</v>
      </c>
    </row>
  </sheetData>
  <sheetProtection algorithmName="SHA-512" hashValue="mGePri8t0BbvQ9yYW+LIMyWuIEIrkSQPA4Er1qshnIkt2BlAsZZML87KT7B1Bhx7XZpIKV42Ydvl28hTsxrmrQ==" saltValue="XCHqZV54Rt4HK08nK3noYQ==" spinCount="100000" sheet="1" objects="1" scenarios="1"/>
  <dataConsolidate/>
  <customSheetViews>
    <customSheetView guid="{BD47B0BA-DB0B-4730-B354-E6A29C7C658C}" scale="70" showGridLines="0" fitToPage="1" hiddenRows="1" hiddenColumns="1" topLeftCell="A67">
      <selection activeCell="CY74" sqref="CY74"/>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19.28</v>
      </c>
      <c r="G47" s="12">
        <v>18.78</v>
      </c>
      <c r="H47" s="12">
        <v>19.170000000000002</v>
      </c>
      <c r="I47" s="12">
        <v>19.02</v>
      </c>
      <c r="J47" s="13">
        <v>18.62</v>
      </c>
    </row>
    <row r="48" spans="2:10" ht="57.75" customHeight="1" x14ac:dyDescent="0.2">
      <c r="B48" s="14"/>
      <c r="C48" s="1128" t="s">
        <v>4</v>
      </c>
      <c r="D48" s="1128"/>
      <c r="E48" s="1129"/>
      <c r="F48" s="15">
        <v>11.55</v>
      </c>
      <c r="G48" s="16">
        <v>9.77</v>
      </c>
      <c r="H48" s="16">
        <v>9.3800000000000008</v>
      </c>
      <c r="I48" s="16">
        <v>10.17</v>
      </c>
      <c r="J48" s="17">
        <v>10.47</v>
      </c>
    </row>
    <row r="49" spans="2:10" ht="57.75" customHeight="1" thickBot="1" x14ac:dyDescent="0.25">
      <c r="B49" s="18"/>
      <c r="C49" s="1130" t="s">
        <v>5</v>
      </c>
      <c r="D49" s="1130"/>
      <c r="E49" s="1131"/>
      <c r="F49" s="19">
        <v>1.4</v>
      </c>
      <c r="G49" s="20" t="s">
        <v>535</v>
      </c>
      <c r="H49" s="20" t="s">
        <v>536</v>
      </c>
      <c r="I49" s="20">
        <v>0.87</v>
      </c>
      <c r="J49" s="21">
        <v>0.52</v>
      </c>
    </row>
    <row r="50" spans="2:10" ht="13.2" x14ac:dyDescent="0.2"/>
  </sheetData>
  <sheetProtection algorithmName="SHA-512" hashValue="C3W0Wsf7Ca71gLg8sMEoAMwFQHUhfH4OzdP0JwbL3KJz4sI+Vf8B14rj09fkVDKnTd7sW9idQ4sGzFOd96bsvQ==" saltValue="Q3gm9th+vETlqn8/lwOfWg==" spinCount="100000" sheet="1" objects="1" scenarios="1"/>
  <customSheetViews>
    <customSheetView guid="{BD47B0BA-DB0B-4730-B354-E6A29C7C658C}" scale="70" showGridLines="0" fitToPage="1" hiddenRows="1" hiddenColumns="1" topLeftCell="A1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2026-03-10T05:41:45Z</cp:lastPrinted>
  <dcterms:created xsi:type="dcterms:W3CDTF">2026-02-23T06:26:52Z</dcterms:created>
  <dcterms:modified xsi:type="dcterms:W3CDTF">2026-03-30T12:33:22Z</dcterms:modified>
  <cp:category/>
</cp:coreProperties>
</file>