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2_甲州市【】\"/>
    </mc:Choice>
  </mc:AlternateContent>
  <xr:revisionPtr revIDLastSave="0" documentId="13_ncr:1_{8411B7E6-DA16-4710-840C-D2104392E64A}" xr6:coauthVersionLast="47" xr6:coauthVersionMax="47" xr10:uidLastSave="{00000000-0000-0000-0000-000000000000}"/>
  <bookViews>
    <workbookView xWindow="-108" yWindow="-108" windowWidth="30936" windowHeight="16776" tabRatio="76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<sst xmlns="http://schemas.openxmlformats.org/spreadsheetml/2006/main" count="1050" uniqueCount="567">
  <si>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</si>
  <si>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</si>
  <si>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</si>
  <si>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</si>
  <si>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</si>
  <si>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</si>
  <si>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</si>
  <si>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</si>
  <si>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</si>
  <si>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</si>
  <si>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</si>
  <si>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</si>
  <si>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</si>
  <si>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</si>
  <si>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</si>
  <si>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</si>
  <si>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</si>
  <si>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</si>
  <si>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</si>
  <si>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</si>
  <si>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</si>
  <si>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</si>
  <si>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</si>
  <si>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</si>
  <si>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</si>
  <si>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</si>
  <si>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</si>
  <si>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</si>
  <si>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</si>
  <si>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</si>
  <si>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</si>
  <si>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</si>
  <si>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</si>
  <si>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</si>
  <si>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</si>
  <si>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</si>
  <si>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</si>
  <si>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</si>
  <si>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</si>
  <si>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</si>
  <si>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</si>
  <si>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</si>
  <si>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</si>
  <si>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</si>
  <si>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</si>
  <si>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</si>
  <si>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</si>
  <si>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</si>
  <si>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</si>
  <si>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</si>
  <si>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</si>
  <si>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</si>
  <si>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</si>
  <si>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</si>
  <si>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</si>
  <si>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</si>
  <si>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</si>
  <si>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</si>
  <si>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</si>
  <si>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</si>
  <si>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</si>
  <si>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</si>
  <si>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</si>
  <si>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</si>
  <si>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</si>
  <si>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</si>
  <si>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</si>
  <si>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</si>
  <si>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</si>
  <si>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</si>
  <si>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</si>
  <si>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</si>
  <si>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</si>
  <si>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</si>
  <si>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</si>
  <si>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</si>
  <si>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</si>
  <si>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</si>
  <si>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</si>
  <si>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</si>
  <si>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</si>
  <si>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</si>
  <si>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</si>
  <si>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</si>
  <si>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</si>
  <si>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</si>
  <si>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</si>
  <si>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</si>
  <si>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</si>
  <si>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</si>
  <si>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</si>
  <si>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</si>
  <si>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</si>
  <si>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</si>
  <si>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</si>
  <si>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</si>
  <si>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</si>
  <si>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</si>
  <si>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</si>
  <si>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</si>
  <si>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</si>
  <si>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</si>
  <si>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</si>
  <si>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</si>
  <si>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</si>
  <si>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</si>
  <si>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</si>
  <si>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</si>
  <si>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</si>
  <si>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</si>
  <si>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</si>
  <si>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</si>
  <si>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</si>
  <si>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</si>
  <si>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</si>
  <si>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</si>
  <si>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</si>
  <si>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</si>
  <si>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</si>
  <si>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</si>
  <si>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</si>
  <si>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</si>
  <si>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</si>
  <si>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</si>
  <si>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</si>
  <si>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</si>
  <si>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</si>
  <si>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</si>
  <si>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</si>
  <si>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</si>
  <si>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</si>
  <si>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</si>
  <si>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</si>
  <si>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</si>
  <si>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</si>
  <si>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</si>
  <si>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</si>
  <si>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</si>
  <si>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</si>
  <si>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</si>
  <si>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</si>
  <si>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</si>
  <si>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</si>
  <si>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</si>
  <si>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</si>
  <si>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</si>
  <si>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</si>
  <si>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</si>
  <si>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</si>
  <si>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</si>
  <si>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</si>
  <si>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</si>
  <si>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</si>
  <si>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</si>
  <si>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</si>
  <si>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</si>
  <si>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</si>
  <si>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</si>
  <si>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</si>
  <si>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</si>
  <si>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</si>
  <si>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</si>
  <si>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</si>
  <si>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</si>
  <si>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</si>
  <si>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</si>
  <si>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</si>
  <si>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</si>
  <si>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</si>
  <si>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</si>
  <si>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</si>
  <si>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</si>
  <si>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</si>
  <si>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</si>
  <si>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</si>
  <si>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</si>
  <si>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</si>
  <si>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</si>
  <si>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</si>
  <si>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</si>
  <si>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</si>
  <si>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</si>
  <si>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</si>
  <si>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</si>
  <si>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</si>
  <si>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</si>
  <si>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</si>
  <si>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</si>
  <si>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</si>
  <si>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</si>
  <si>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</si>
  <si>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</si>
  <si>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</si>
  <si>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</si>
  <si>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</si>
  <si>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</si>
  <si>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</si>
  <si>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</si>
  <si>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</si>
  <si>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</si>
  <si>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</si>
  <si>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</si>
  <si>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</si>
  <si>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山梨県甲州市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</si>
  <si>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</si>
  <si>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</si>
  <si>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</si>
  <si>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</si>
  <si>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</si>
  <si>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</si>
  <si>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</si>
  <si>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</si>
  <si>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</si>
  <si>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</si>
  <si>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</si>
  <si>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</si>
  <si>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</si>
  <si>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</si>
  <si>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</si>
  <si>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</si>
  <si>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</si>
  <si>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</si>
  <si>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</si>
  <si>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</si>
  <si>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</si>
  <si>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</si>
  <si>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</si>
  <si>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</si>
  <si>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</si>
  <si>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</si>
  <si>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</si>
  <si>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</si>
  <si>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</si>
  <si>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</si>
  <si>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</si>
  <si>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</si>
  <si>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</si>
  <si>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</si>
  <si>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</si>
  <si>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</si>
  <si>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</si>
  <si>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</si>
  <si>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</si>
  <si>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</si>
  <si>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</si>
  <si>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</si>
  <si>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</si>
  <si>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</si>
  <si>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</si>
  <si>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</si>
  <si>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</si>
  <si>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</si>
  <si>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</si>
  <si>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</si>
  <si>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</si>
  <si>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</si>
  <si>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</si>
  <si>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</si>
  <si>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</si>
  <si>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</si>
  <si>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</si>
  <si>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</si>
  <si>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</si>
  <si>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</si>
  <si>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</si>
  <si>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</si>
  <si>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</si>
  <si>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</si>
  <si>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</si>
  <si>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</si>
  <si>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</si>
  <si>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</si>
  <si>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</si>
  <si>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</si>
  <si>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</si>
  <si>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</si>
  <si>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</si>
  <si>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</si>
  <si>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</si>
  <si>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</si>
  <si>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</si>
  <si>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</si>
  <si>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</si>
  <si>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</si>
  <si>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</si>
  <si>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</si>
  <si>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</si>
  <si>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</si>
  <si>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</si>
  <si>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</si>
  <si>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</si>
  <si>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</si>
  <si>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</si>
  <si>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</si>
  <si>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</si>
  <si>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</si>
  <si>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</si>
  <si>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</si>
  <si>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</si>
  <si>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</si>
  <si>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</si>
  <si>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</si>
  <si>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</si>
  <si>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</si>
  <si>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</si>
  <si>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</si>
  <si>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</si>
  <si>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</si>
  <si>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</si>
  <si>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</si>
  <si>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</si>
  <si>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</si>
  <si>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</si>
  <si>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</si>
  <si>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</si>
  <si>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</si>
  <si>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</si>
  <si>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</si>
  <si>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</si>
  <si>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</si>
  <si>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</si>
  <si>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</si>
  <si>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</si>
  <si>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</si>
  <si>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</si>
  <si>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</si>
  <si>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</si>
  <si>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</si>
  <si>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</si>
  <si>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</si>
  <si>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</si>
  <si>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</si>
  <si>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</si>
  <si>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</si>
  <si>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</si>
  <si>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</si>
  <si>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</si>
  <si>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</si>
  <si>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</si>
  <si>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</si>
  <si>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</si>
  <si>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</si>
  <si>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</si>
  <si>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</si>
  <si>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</si>
  <si>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</si>
  <si>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</si>
  <si>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</si>
  <si>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</si>
  <si>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</si>
  <si>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</si>
  <si>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</si>
  <si>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</si>
  <si>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</si>
  <si>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山梨県甲州市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</si>
  <si>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</si>
  <si>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</si>
  <si>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</si>
  <si>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</si>
  <si>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</si>
  <si>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</si>
  <si>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</si>
  <si>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</si>
  <si>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</si>
  <si>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</si>
  <si>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</si>
  <si>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</si>
  <si>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</si>
  <si>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</si>
  <si>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</si>
  <si>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</si>
  <si>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</si>
  <si>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</si>
  <si>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</si>
  <si>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</si>
  <si>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</si>
  <si>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</si>
  <si>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</si>
  <si>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</si>
  <si>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</si>
  <si>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</si>
  <si>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</si>
  <si>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</si>
  <si>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</si>
  <si>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</si>
  <si>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</si>
  <si>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</si>
  <si>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</si>
  <si>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</si>
  <si>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診療所事業特別会計</t>
    <phoneticPr fontId="5"/>
  </si>
  <si>
    <t>後期高齢者医療特別会計</t>
    <phoneticPr fontId="5"/>
  </si>
  <si>
    <t>介護保険事業特別会計</t>
    <phoneticPr fontId="5"/>
  </si>
  <si>
    <t>居宅介護予防支援事業特別会計</t>
    <phoneticPr fontId="5"/>
  </si>
  <si>
    <t>水道事業会計</t>
    <phoneticPr fontId="5"/>
  </si>
  <si>
    <t>法適用企業</t>
    <phoneticPr fontId="5"/>
  </si>
  <si>
    <t>勝沼ぶどうの丘事業会計</t>
    <phoneticPr fontId="5"/>
  </si>
  <si>
    <t>勝沼病院事業会計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</si>
  <si>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</si>
  <si>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</si>
  <si>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</si>
  <si>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</si>
  <si>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</si>
  <si>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</si>
  <si>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</si>
  <si>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</si>
  <si>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</si>
  <si>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</si>
  <si>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</si>
  <si>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</si>
  <si>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</si>
  <si>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</si>
  <si>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</si>
  <si>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</si>
  <si>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</si>
  <si>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</si>
  <si>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</si>
  <si>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</si>
  <si>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</si>
  <si>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</si>
  <si>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</si>
  <si>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</si>
  <si>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</si>
  <si>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</si>
  <si>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</si>
  <si>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</si>
  <si>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</si>
  <si>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</si>
  <si>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</si>
  <si>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</si>
  <si>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</si>
  <si>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</si>
  <si>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</si>
  <si>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</si>
  <si>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</si>
  <si>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</si>
  <si>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</si>
  <si>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</si>
  <si>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</si>
  <si>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</si>
  <si>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</si>
  <si>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</si>
  <si>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</si>
  <si>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</si>
  <si>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</si>
  <si>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</si>
  <si>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</si>
  <si>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</si>
  <si>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</si>
  <si>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</si>
  <si>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</si>
  <si>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</si>
  <si>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</si>
  <si>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</si>
  <si>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</si>
  <si>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</si>
  <si>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</si>
  <si>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</si>
  <si>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</si>
  <si>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</si>
  <si>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</si>
  <si>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</si>
  <si>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</si>
  <si>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</si>
  <si>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</si>
  <si>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</si>
  <si>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</si>
  <si>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</si>
  <si>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</si>
  <si>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</si>
  <si>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</si>
  <si>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</si>
  <si>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</si>
  <si>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</si>
  <si>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</si>
  <si>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</si>
  <si>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</si>
  <si>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</si>
  <si>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</si>
  <si>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</si>
  <si>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</si>
  <si>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</si>
  <si>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</si>
  <si>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</si>
  <si>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</si>
  <si>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</si>
  <si>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</si>
  <si>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</si>
  <si>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</si>
  <si>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</si>
  <si>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</si>
  <si>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</si>
  <si>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</si>
  <si>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</si>
  <si>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</si>
  <si>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</si>
  <si>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</si>
  <si>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</si>
  <si>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</si>
  <si>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</si>
  <si>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</si>
  <si>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</si>
  <si>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</si>
  <si>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</si>
  <si>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</si>
  <si>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</si>
  <si>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</si>
  <si>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</si>
  <si>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</si>
  <si>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</si>
  <si>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</si>
  <si>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</si>
  <si>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</si>
  <si>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</si>
  <si>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</si>
  <si>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</si>
  <si>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</si>
  <si>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</si>
  <si>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</si>
  <si>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</si>
  <si>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</si>
  <si>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</si>
  <si>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</si>
  <si>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</si>
  <si>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</si>
  <si>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</si>
  <si>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</si>
  <si>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</si>
  <si>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</si>
  <si>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</si>
  <si>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</si>
  <si>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</si>
  <si>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</si>
  <si>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</si>
  <si>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0.30</t>
  </si>
  <si>
    <t>一般会計</t>
  </si>
  <si>
    <t>水道事業会計</t>
  </si>
  <si>
    <t>勝沼ぶどうの丘事業会計</t>
  </si>
  <si>
    <t>下水道事業会計</t>
  </si>
  <si>
    <t>勝沼病院事業会計</t>
  </si>
  <si>
    <t>介護保険事業特別会計</t>
  </si>
  <si>
    <t>居宅介護予防支援事業特別会計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</si>
  <si>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</si>
  <si>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</si>
  <si>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</si>
  <si>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</si>
  <si>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</si>
  <si>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</si>
  <si>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</si>
  <si>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</si>
  <si>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ふるさと支援基金</t>
    <rPh sb="4" eb="6">
      <t>シエン</t>
    </rPh>
    <rPh sb="6" eb="8">
      <t>キキン</t>
    </rPh>
    <phoneticPr fontId="5"/>
  </si>
  <si>
    <t>合併振興資金</t>
    <rPh sb="0" eb="6">
      <t>ガッペイシンコウシキン</t>
    </rPh>
    <phoneticPr fontId="5"/>
  </si>
  <si>
    <t>社会福祉基金</t>
    <rPh sb="0" eb="4">
      <t>シャカイフクシ</t>
    </rPh>
    <rPh sb="4" eb="6">
      <t>キキン</t>
    </rPh>
    <phoneticPr fontId="5"/>
  </si>
  <si>
    <t>公共施設整備基金</t>
    <rPh sb="0" eb="4">
      <t>コウキョウシセツ</t>
    </rPh>
    <rPh sb="4" eb="8">
      <t>セイビキキン</t>
    </rPh>
    <phoneticPr fontId="5"/>
  </si>
  <si>
    <t>在宅介護支援基金</t>
    <rPh sb="0" eb="2">
      <t>ザイタク</t>
    </rPh>
    <rPh sb="2" eb="6">
      <t>カイゴシエン</t>
    </rPh>
    <rPh sb="6" eb="8">
      <t>キキン</t>
    </rPh>
    <phoneticPr fontId="5"/>
  </si>
  <si>
    <t>-</t>
    <phoneticPr fontId="2"/>
  </si>
  <si>
    <t>東山梨行政事務組合</t>
    <rPh sb="0" eb="1">
      <t>ヒガシ</t>
    </rPh>
    <rPh sb="1" eb="3">
      <t>ヤマナシ</t>
    </rPh>
    <rPh sb="3" eb="5">
      <t>ギョウセイ</t>
    </rPh>
    <rPh sb="5" eb="7">
      <t>ジム</t>
    </rPh>
    <rPh sb="7" eb="9">
      <t>クミアイ</t>
    </rPh>
    <phoneticPr fontId="2"/>
  </si>
  <si>
    <t>市町村総合事務組合(一般会計)</t>
  </si>
  <si>
    <t>市町村総合事務組合(電子化会館管理・研修会計)</t>
  </si>
  <si>
    <t>市町村総合事務組合(最終処分場)</t>
  </si>
  <si>
    <t>市町村総合事務組合(入札参加会計)</t>
  </si>
  <si>
    <t>市町村総合事務組合(交通災害会計)</t>
  </si>
  <si>
    <t>峡東地域広域水道企業団</t>
  </si>
  <si>
    <t>甲府・峡東地域ごみ処理施設事務組合</t>
  </si>
  <si>
    <t>後期高齢者医療広域連合(一般会計)</t>
  </si>
  <si>
    <t>後期高齢者医療広域連合(特別会計)</t>
  </si>
  <si>
    <t>釈迦堂遺跡博物館組合</t>
  </si>
  <si>
    <t>法適用企業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</si>
</sst>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CCA-4F6D-8632-E9D365070F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46902</c:v>
                </c:pt>
                <c:pt idx="1">
                  <c:v>49780</c:v>
                </c:pt>
                <c:pt idx="2">
                  <c:v>39248</c:v>
                </c:pt>
                <c:pt idx="3">
                  <c:v>68298</c:v>
                </c:pt>
                <c:pt idx="4">
                  <c:v>51388</c:v>
                </c:pt>
              </c:numCache>
            </c:numRef>
          </c:val>
          <c:smooth val="0"/>
          <c:extLst>
            <c:ext xmlns:c16="http://schemas.microsoft.com/office/drawing/2014/chart" uri="{C3380CC4-5D6E-409C-BE32-E72D297353CC}">
              <c16:uniqueId val="{00000001-5CCA-4F6D-8632-E9D365070F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5.94</c:v>
                </c:pt>
                <c:pt idx="1">
                  <c:v>11.4</c:v>
                </c:pt>
                <c:pt idx="2">
                  <c:v>8.9600000000000009</c:v>
                </c:pt>
                <c:pt idx="3">
                  <c:v>7.81</c:v>
                </c:pt>
                <c:pt idx="4">
                  <c:v>9.06</c:v>
                </c:pt>
              </c:numCache>
            </c:numRef>
          </c:val>
          <c:extLst>
            <c:ext xmlns:c16="http://schemas.microsoft.com/office/drawing/2014/chart" uri="{C3380CC4-5D6E-409C-BE32-E72D297353CC}">
              <c16:uniqueId val="{00000000-872A-4752-9C9F-67019A1FA3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7.27</c:v>
                </c:pt>
                <c:pt idx="1">
                  <c:v>7.09</c:v>
                </c:pt>
                <c:pt idx="2">
                  <c:v>9.7799999999999994</c:v>
                </c:pt>
                <c:pt idx="3">
                  <c:v>11.46</c:v>
                </c:pt>
                <c:pt idx="4">
                  <c:v>14.24</c:v>
                </c:pt>
              </c:numCache>
            </c:numRef>
          </c:val>
          <c:extLst>
            <c:ext xmlns:c16="http://schemas.microsoft.com/office/drawing/2014/chart" uri="{C3380CC4-5D6E-409C-BE32-E72D297353CC}">
              <c16:uniqueId val="{00000001-872A-4752-9C9F-67019A1FA3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1.94</c:v>
                </c:pt>
                <c:pt idx="1">
                  <c:v>5.61</c:v>
                </c:pt>
                <c:pt idx="2">
                  <c:v>-0.3</c:v>
                </c:pt>
                <c:pt idx="3">
                  <c:v>0.57999999999999996</c:v>
                </c:pt>
                <c:pt idx="4">
                  <c:v>4.3099999999999996</c:v>
                </c:pt>
              </c:numCache>
            </c:numRef>
          </c:val>
          <c:smooth val="0"/>
          <c:extLst>
            <c:ext xmlns:c16="http://schemas.microsoft.com/office/drawing/2014/chart" uri="{C3380CC4-5D6E-409C-BE32-E72D297353CC}">
              <c16:uniqueId val="{00000002-872A-4752-9C9F-67019A1FA3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0.71</c:v>
                </c:pt>
                <c:pt idx="2">
                  <c:v>#N/A</c:v>
                </c:pt>
                <c:pt idx="3">
                  <c:v>0.41</c:v>
                </c:pt>
                <c:pt idx="4">
                  <c:v>#N/A</c:v>
                </c:pt>
                <c:pt idx="5">
                  <c:v>0.36</c:v>
                </c:pt>
                <c:pt idx="6">
                  <c:v>#N/A</c:v>
                </c:pt>
                <c:pt idx="7">
                  <c:v>0.1</c:v>
                </c:pt>
                <c:pt idx="8">
                  <c:v>#N/A</c:v>
                </c:pt>
                <c:pt idx="9">
                  <c:v>0.02</c:v>
                </c:pt>
              </c:numCache>
            </c:numRef>
          </c:val>
          <c:extLst>
            <c:ext xmlns:c16="http://schemas.microsoft.com/office/drawing/2014/chart" uri="{C3380CC4-5D6E-409C-BE32-E72D297353CC}">
              <c16:uniqueId val="{00000000-1CF4-4559-8F74-4DB470A5DE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F4-4559-8F74-4DB470A5DE4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1CF4-4559-8F74-4DB470A5DE40}"/>
            </c:ext>
          </c:extLst>
        </c:ser>
        <c:ser>
          <c:idx val="3"/>
          <c:order val="3"/>
          <c:tx>
            <c:strRef>
              <c:f>データシート!$A$30</c:f>
              <c:strCache>
                <c:ptCount val="1"/>
                <c:pt idx="0">
                  <c:v>居宅介護予防支援事業特別会計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0.08</c:v>
                </c:pt>
                <c:pt idx="4">
                  <c:v>#N/A</c:v>
                </c:pt>
                <c:pt idx="5">
                  <c:v>0.1</c:v>
                </c:pt>
                <c:pt idx="6">
                  <c:v>#N/A</c:v>
                </c:pt>
                <c:pt idx="7">
                  <c:v>0.12</c:v>
                </c:pt>
                <c:pt idx="8">
                  <c:v>#N/A</c:v>
                </c:pt>
                <c:pt idx="9">
                  <c:v>0.19</c:v>
                </c:pt>
              </c:numCache>
            </c:numRef>
          </c:val>
          <c:extLst>
            <c:ext xmlns:c16="http://schemas.microsoft.com/office/drawing/2014/chart" uri="{C3380CC4-5D6E-409C-BE32-E72D297353CC}">
              <c16:uniqueId val="{00000003-1CF4-4559-8F74-4DB470A5DE40}"/>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0.85</c:v>
                </c:pt>
                <c:pt idx="2">
                  <c:v>#N/A</c:v>
                </c:pt>
                <c:pt idx="3">
                  <c:v>1.1200000000000001</c:v>
                </c:pt>
                <c:pt idx="4">
                  <c:v>#N/A</c:v>
                </c:pt>
                <c:pt idx="5">
                  <c:v>0.79</c:v>
                </c:pt>
                <c:pt idx="6">
                  <c:v>#N/A</c:v>
                </c:pt>
                <c:pt idx="7">
                  <c:v>0.41</c:v>
                </c:pt>
                <c:pt idx="8">
                  <c:v>#N/A</c:v>
                </c:pt>
                <c:pt idx="9">
                  <c:v>0.54</c:v>
                </c:pt>
              </c:numCache>
            </c:numRef>
          </c:val>
          <c:extLst>
            <c:ext xmlns:c16="http://schemas.microsoft.com/office/drawing/2014/chart" uri="{C3380CC4-5D6E-409C-BE32-E72D297353CC}">
              <c16:uniqueId val="{00000004-1CF4-4559-8F74-4DB470A5DE40}"/>
            </c:ext>
          </c:extLst>
        </c:ser>
        <c:ser>
          <c:idx val="5"/>
          <c:order val="5"/>
          <c:tx>
            <c:strRef>
              <c:f>データシート!$A$32</c:f>
              <c:strCache>
                <c:ptCount val="1"/>
                <c:pt idx="0">
                  <c:v>勝沼病院事業会計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0.52</c:v>
                </c:pt>
                <c:pt idx="4">
                  <c:v>#N/A</c:v>
                </c:pt>
                <c:pt idx="5">
                  <c:v>0.65</c:v>
                </c:pt>
                <c:pt idx="6">
                  <c:v>#N/A</c:v>
                </c:pt>
                <c:pt idx="7">
                  <c:v>0.65</c:v>
                </c:pt>
                <c:pt idx="8">
                  <c:v>#N/A</c:v>
                </c:pt>
                <c:pt idx="9">
                  <c:v>0.63</c:v>
                </c:pt>
              </c:numCache>
            </c:numRef>
          </c:val>
          <c:extLst>
            <c:ext xmlns:c16="http://schemas.microsoft.com/office/drawing/2014/chart" uri="{C3380CC4-5D6E-409C-BE32-E72D297353CC}">
              <c16:uniqueId val="{00000005-1CF4-4559-8F74-4DB470A5DE4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0.3</c:v>
                </c:pt>
                <c:pt idx="4">
                  <c:v>#N/A</c:v>
                </c:pt>
                <c:pt idx="5">
                  <c:v>0.8</c:v>
                </c:pt>
                <c:pt idx="6">
                  <c:v>#N/A</c:v>
                </c:pt>
                <c:pt idx="7">
                  <c:v>1.43</c:v>
                </c:pt>
                <c:pt idx="8">
                  <c:v>#N/A</c:v>
                </c:pt>
                <c:pt idx="9">
                  <c:v>1.93</c:v>
                </c:pt>
              </c:numCache>
            </c:numRef>
          </c:val>
          <c:extLst>
            <c:ext xmlns:c16="http://schemas.microsoft.com/office/drawing/2014/chart" uri="{C3380CC4-5D6E-409C-BE32-E72D297353CC}">
              <c16:uniqueId val="{00000006-1CF4-4559-8F74-4DB470A5DE40}"/>
            </c:ext>
          </c:extLst>
        </c:ser>
        <c:ser>
          <c:idx val="7"/>
          <c:order val="7"/>
          <c:tx>
            <c:strRef>
              <c:f>データシート!$A$34</c:f>
              <c:strCache>
                <c:ptCount val="1"/>
                <c:pt idx="0">
                  <c:v>勝沼ぶどうの丘事業会計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1.69</c:v>
                </c:pt>
                <c:pt idx="2">
                  <c:v>#N/A</c:v>
                </c:pt>
                <c:pt idx="3">
                  <c:v>1.34</c:v>
                </c:pt>
                <c:pt idx="4">
                  <c:v>#N/A</c:v>
                </c:pt>
                <c:pt idx="5">
                  <c:v>1.83</c:v>
                </c:pt>
                <c:pt idx="6">
                  <c:v>#N/A</c:v>
                </c:pt>
                <c:pt idx="7">
                  <c:v>1.97</c:v>
                </c:pt>
                <c:pt idx="8">
                  <c:v>#N/A</c:v>
                </c:pt>
                <c:pt idx="9">
                  <c:v>2.1</c:v>
                </c:pt>
              </c:numCache>
            </c:numRef>
          </c:val>
          <c:extLst>
            <c:ext xmlns:c16="http://schemas.microsoft.com/office/drawing/2014/chart" uri="{C3380CC4-5D6E-409C-BE32-E72D297353CC}">
              <c16:uniqueId val="{00000007-1CF4-4559-8F74-4DB470A5DE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8.0299999999999994</c:v>
                </c:pt>
                <c:pt idx="2">
                  <c:v>#N/A</c:v>
                </c:pt>
                <c:pt idx="3">
                  <c:v>7</c:v>
                </c:pt>
                <c:pt idx="4">
                  <c:v>#N/A</c:v>
                </c:pt>
                <c:pt idx="5">
                  <c:v>6.84</c:v>
                </c:pt>
                <c:pt idx="6">
                  <c:v>#N/A</c:v>
                </c:pt>
                <c:pt idx="7">
                  <c:v>6.67</c:v>
                </c:pt>
                <c:pt idx="8">
                  <c:v>#N/A</c:v>
                </c:pt>
                <c:pt idx="9">
                  <c:v>6</c:v>
                </c:pt>
              </c:numCache>
            </c:numRef>
          </c:val>
          <c:extLst>
            <c:ext xmlns:c16="http://schemas.microsoft.com/office/drawing/2014/chart" uri="{C3380CC4-5D6E-409C-BE32-E72D297353CC}">
              <c16:uniqueId val="{00000008-1CF4-4559-8F74-4DB470A5DE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5.93</c:v>
                </c:pt>
                <c:pt idx="2">
                  <c:v>#N/A</c:v>
                </c:pt>
                <c:pt idx="3">
                  <c:v>11.4</c:v>
                </c:pt>
                <c:pt idx="4">
                  <c:v>#N/A</c:v>
                </c:pt>
                <c:pt idx="5">
                  <c:v>8.9600000000000009</c:v>
                </c:pt>
                <c:pt idx="6">
                  <c:v>#N/A</c:v>
                </c:pt>
                <c:pt idx="7">
                  <c:v>7.8</c:v>
                </c:pt>
                <c:pt idx="8">
                  <c:v>#N/A</c:v>
                </c:pt>
                <c:pt idx="9">
                  <c:v>9.06</c:v>
                </c:pt>
              </c:numCache>
            </c:numRef>
          </c:val>
          <c:extLst>
            <c:ext xmlns:c16="http://schemas.microsoft.com/office/drawing/2014/chart" uri="{C3380CC4-5D6E-409C-BE32-E72D297353CC}">
              <c16:uniqueId val="{00000009-1CF4-4559-8F74-4DB470A5DE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2300</c:v>
                </c:pt>
                <c:pt idx="5">
                  <c:v>2260</c:v>
                </c:pt>
                <c:pt idx="8">
                  <c:v>2186</c:v>
                </c:pt>
                <c:pt idx="11">
                  <c:v>2112</c:v>
                </c:pt>
                <c:pt idx="14">
                  <c:v>1998</c:v>
                </c:pt>
              </c:numCache>
            </c:numRef>
          </c:val>
          <c:extLst>
            <c:ext xmlns:c16="http://schemas.microsoft.com/office/drawing/2014/chart" uri="{C3380CC4-5D6E-409C-BE32-E72D297353CC}">
              <c16:uniqueId val="{00000000-20F1-4297-B797-E1F80E63A8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F1-4297-B797-E1F80E63A8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105</c:v>
                </c:pt>
                <c:pt idx="3">
                  <c:v>0</c:v>
                </c:pt>
                <c:pt idx="6">
                  <c:v>0</c:v>
                </c:pt>
                <c:pt idx="9">
                  <c:v>0</c:v>
                </c:pt>
                <c:pt idx="12">
                  <c:v>13</c:v>
                </c:pt>
              </c:numCache>
            </c:numRef>
          </c:val>
          <c:extLst>
            <c:ext xmlns:c16="http://schemas.microsoft.com/office/drawing/2014/chart" uri="{C3380CC4-5D6E-409C-BE32-E72D297353CC}">
              <c16:uniqueId val="{00000002-20F1-4297-B797-E1F80E63A8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245</c:v>
                </c:pt>
                <c:pt idx="3">
                  <c:v>246</c:v>
                </c:pt>
                <c:pt idx="6">
                  <c:v>206</c:v>
                </c:pt>
                <c:pt idx="9">
                  <c:v>201</c:v>
                </c:pt>
                <c:pt idx="12">
                  <c:v>195</c:v>
                </c:pt>
              </c:numCache>
            </c:numRef>
          </c:val>
          <c:extLst>
            <c:ext xmlns:c16="http://schemas.microsoft.com/office/drawing/2014/chart" uri="{C3380CC4-5D6E-409C-BE32-E72D297353CC}">
              <c16:uniqueId val="{00000003-20F1-4297-B797-E1F80E63A8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827</c:v>
                </c:pt>
                <c:pt idx="3">
                  <c:v>768</c:v>
                </c:pt>
                <c:pt idx="6">
                  <c:v>744</c:v>
                </c:pt>
                <c:pt idx="9">
                  <c:v>677</c:v>
                </c:pt>
                <c:pt idx="12">
                  <c:v>705</c:v>
                </c:pt>
              </c:numCache>
            </c:numRef>
          </c:val>
          <c:extLst>
            <c:ext xmlns:c16="http://schemas.microsoft.com/office/drawing/2014/chart" uri="{C3380CC4-5D6E-409C-BE32-E72D297353CC}">
              <c16:uniqueId val="{00000004-20F1-4297-B797-E1F80E63A8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F1-4297-B797-E1F80E63A8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F1-4297-B797-E1F80E63A8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2405</c:v>
                </c:pt>
                <c:pt idx="3">
                  <c:v>2493</c:v>
                </c:pt>
                <c:pt idx="6">
                  <c:v>2474</c:v>
                </c:pt>
                <c:pt idx="9">
                  <c:v>2306</c:v>
                </c:pt>
                <c:pt idx="12">
                  <c:v>2155</c:v>
                </c:pt>
              </c:numCache>
            </c:numRef>
          </c:val>
          <c:extLst>
            <c:ext xmlns:c16="http://schemas.microsoft.com/office/drawing/2014/chart" uri="{C3380CC4-5D6E-409C-BE32-E72D297353CC}">
              <c16:uniqueId val="{00000007-20F1-4297-B797-E1F80E63A8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1282</c:v>
                </c:pt>
                <c:pt idx="2">
                  <c:v>#N/A</c:v>
                </c:pt>
                <c:pt idx="3">
                  <c:v>#N/A</c:v>
                </c:pt>
                <c:pt idx="4">
                  <c:v>1247</c:v>
                </c:pt>
                <c:pt idx="5">
                  <c:v>#N/A</c:v>
                </c:pt>
                <c:pt idx="6">
                  <c:v>#N/A</c:v>
                </c:pt>
                <c:pt idx="7">
                  <c:v>1238</c:v>
                </c:pt>
                <c:pt idx="8">
                  <c:v>#N/A</c:v>
                </c:pt>
                <c:pt idx="9">
                  <c:v>#N/A</c:v>
                </c:pt>
                <c:pt idx="10">
                  <c:v>1072</c:v>
                </c:pt>
                <c:pt idx="11">
                  <c:v>#N/A</c:v>
                </c:pt>
                <c:pt idx="12">
                  <c:v>#N/A</c:v>
                </c:pt>
                <c:pt idx="13">
                  <c:v>1070</c:v>
                </c:pt>
                <c:pt idx="14">
                  <c:v>#N/A</c:v>
                </c:pt>
              </c:numCache>
            </c:numRef>
          </c:val>
          <c:smooth val="0"/>
          <c:extLst>
            <c:ext xmlns:c16="http://schemas.microsoft.com/office/drawing/2014/chart" uri="{C3380CC4-5D6E-409C-BE32-E72D297353CC}">
              <c16:uniqueId val="{00000008-20F1-4297-B797-E1F80E63A8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20042</c:v>
                </c:pt>
                <c:pt idx="5">
                  <c:v>18783</c:v>
                </c:pt>
                <c:pt idx="8">
                  <c:v>17301</c:v>
                </c:pt>
                <c:pt idx="11">
                  <c:v>15831</c:v>
                </c:pt>
                <c:pt idx="14">
                  <c:v>14386</c:v>
                </c:pt>
              </c:numCache>
            </c:numRef>
          </c:val>
          <c:extLst>
            <c:ext xmlns:c16="http://schemas.microsoft.com/office/drawing/2014/chart" uri="{C3380CC4-5D6E-409C-BE32-E72D297353CC}">
              <c16:uniqueId val="{00000000-C062-4C05-9FA8-8265B91421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483</c:v>
                </c:pt>
                <c:pt idx="5">
                  <c:v>809</c:v>
                </c:pt>
                <c:pt idx="8">
                  <c:v>1086</c:v>
                </c:pt>
                <c:pt idx="11">
                  <c:v>989</c:v>
                </c:pt>
                <c:pt idx="14">
                  <c:v>922</c:v>
                </c:pt>
              </c:numCache>
            </c:numRef>
          </c:val>
          <c:extLst>
            <c:ext xmlns:c16="http://schemas.microsoft.com/office/drawing/2014/chart" uri="{C3380CC4-5D6E-409C-BE32-E72D297353CC}">
              <c16:uniqueId val="{00000001-C062-4C05-9FA8-8265B91421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3396</c:v>
                </c:pt>
                <c:pt idx="5">
                  <c:v>4472</c:v>
                </c:pt>
                <c:pt idx="8">
                  <c:v>5979</c:v>
                </c:pt>
                <c:pt idx="11">
                  <c:v>6996</c:v>
                </c:pt>
                <c:pt idx="14">
                  <c:v>8524</c:v>
                </c:pt>
              </c:numCache>
            </c:numRef>
          </c:val>
          <c:extLst>
            <c:ext xmlns:c16="http://schemas.microsoft.com/office/drawing/2014/chart" uri="{C3380CC4-5D6E-409C-BE32-E72D297353CC}">
              <c16:uniqueId val="{00000002-C062-4C05-9FA8-8265B91421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62-4C05-9FA8-8265B91421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62-4C05-9FA8-8265B91421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62-4C05-9FA8-8265B91421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2652</c:v>
                </c:pt>
                <c:pt idx="3">
                  <c:v>2592</c:v>
                </c:pt>
                <c:pt idx="6">
                  <c:v>2433</c:v>
                </c:pt>
                <c:pt idx="9">
                  <c:v>2441</c:v>
                </c:pt>
                <c:pt idx="12">
                  <c:v>2379</c:v>
                </c:pt>
              </c:numCache>
            </c:numRef>
          </c:val>
          <c:extLst>
            <c:ext xmlns:c16="http://schemas.microsoft.com/office/drawing/2014/chart" uri="{C3380CC4-5D6E-409C-BE32-E72D297353CC}">
              <c16:uniqueId val="{00000006-C062-4C05-9FA8-8265B91421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1859</c:v>
                </c:pt>
                <c:pt idx="3">
                  <c:v>1692</c:v>
                </c:pt>
                <c:pt idx="6">
                  <c:v>1508</c:v>
                </c:pt>
                <c:pt idx="9">
                  <c:v>1324</c:v>
                </c:pt>
                <c:pt idx="12">
                  <c:v>1168</c:v>
                </c:pt>
              </c:numCache>
            </c:numRef>
          </c:val>
          <c:extLst>
            <c:ext xmlns:c16="http://schemas.microsoft.com/office/drawing/2014/chart" uri="{C3380CC4-5D6E-409C-BE32-E72D297353CC}">
              <c16:uniqueId val="{00000007-C062-4C05-9FA8-8265B91421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7666</c:v>
                </c:pt>
                <c:pt idx="3">
                  <c:v>7075</c:v>
                </c:pt>
                <c:pt idx="6">
                  <c:v>6605</c:v>
                </c:pt>
                <c:pt idx="9">
                  <c:v>6277</c:v>
                </c:pt>
                <c:pt idx="12">
                  <c:v>5929</c:v>
                </c:pt>
              </c:numCache>
            </c:numRef>
          </c:val>
          <c:extLst>
            <c:ext xmlns:c16="http://schemas.microsoft.com/office/drawing/2014/chart" uri="{C3380CC4-5D6E-409C-BE32-E72D297353CC}">
              <c16:uniqueId val="{00000008-C062-4C05-9FA8-8265B91421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c:v>
                </c:pt>
                <c:pt idx="3">
                  <c:v>48</c:v>
                </c:pt>
                <c:pt idx="6">
                  <c:v>198</c:v>
                </c:pt>
                <c:pt idx="9">
                  <c:v>193</c:v>
                </c:pt>
                <c:pt idx="12">
                  <c:v>180</c:v>
                </c:pt>
              </c:numCache>
            </c:numRef>
          </c:val>
          <c:extLst>
            <c:ext xmlns:c16="http://schemas.microsoft.com/office/drawing/2014/chart" uri="{C3380CC4-5D6E-409C-BE32-E72D297353CC}">
              <c16:uniqueId val="{00000009-C062-4C05-9FA8-8265B91421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20958</c:v>
                </c:pt>
                <c:pt idx="3">
                  <c:v>20284</c:v>
                </c:pt>
                <c:pt idx="6">
                  <c:v>18683</c:v>
                </c:pt>
                <c:pt idx="9">
                  <c:v>17521</c:v>
                </c:pt>
                <c:pt idx="12">
                  <c:v>16479</c:v>
                </c:pt>
              </c:numCache>
            </c:numRef>
          </c:val>
          <c:extLst>
            <c:ext xmlns:c16="http://schemas.microsoft.com/office/drawing/2014/chart" uri="{C3380CC4-5D6E-409C-BE32-E72D297353CC}">
              <c16:uniqueId val="{0000000A-C062-4C05-9FA8-8265B91421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9264</c:v>
                </c:pt>
                <c:pt idx="2">
                  <c:v>#N/A</c:v>
                </c:pt>
                <c:pt idx="3">
                  <c:v>#N/A</c:v>
                </c:pt>
                <c:pt idx="4">
                  <c:v>7626</c:v>
                </c:pt>
                <c:pt idx="5">
                  <c:v>#N/A</c:v>
                </c:pt>
                <c:pt idx="6">
                  <c:v>#N/A</c:v>
                </c:pt>
                <c:pt idx="7">
                  <c:v>5063</c:v>
                </c:pt>
                <c:pt idx="8">
                  <c:v>#N/A</c:v>
                </c:pt>
                <c:pt idx="9">
                  <c:v>#N/A</c:v>
                </c:pt>
                <c:pt idx="10">
                  <c:v>3940</c:v>
                </c:pt>
                <c:pt idx="11">
                  <c:v>#N/A</c:v>
                </c:pt>
                <c:pt idx="12">
                  <c:v>#N/A</c:v>
                </c:pt>
                <c:pt idx="13">
                  <c:v>2300</c:v>
                </c:pt>
                <c:pt idx="14">
                  <c:v>#N/A</c:v>
                </c:pt>
              </c:numCache>
            </c:numRef>
          </c:val>
          <c:smooth val="0"/>
          <c:extLst>
            <c:ext xmlns:c16="http://schemas.microsoft.com/office/drawing/2014/chart" uri="{C3380CC4-5D6E-409C-BE32-E72D297353CC}">
              <c16:uniqueId val="{0000000B-C062-4C05-9FA8-8265B91421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1002</c:v>
                </c:pt>
                <c:pt idx="1">
                  <c:v>1178</c:v>
                </c:pt>
                <c:pt idx="2">
                  <c:v>1485</c:v>
                </c:pt>
              </c:numCache>
            </c:numRef>
          </c:val>
          <c:extLst>
            <c:ext xmlns:c16="http://schemas.microsoft.com/office/drawing/2014/chart" uri="{C3380CC4-5D6E-409C-BE32-E72D297353CC}">
              <c16:uniqueId val="{00000000-5281-41B3-A707-27844DC487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5281-41B3-A707-27844DC487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4495</c:v>
                </c:pt>
                <c:pt idx="1">
                  <c:v>5158</c:v>
                </c:pt>
                <c:pt idx="2">
                  <c:v>6327</c:v>
                </c:pt>
              </c:numCache>
            </c:numRef>
          </c:val>
          <c:extLst>
            <c:ext xmlns:c16="http://schemas.microsoft.com/office/drawing/2014/chart" uri="{C3380CC4-5D6E-409C-BE32-E72D297353CC}">
              <c16:uniqueId val="{00000002-5281-41B3-A707-27844DC487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実質公債費比率の分子構造で最も高い割合を占めている元利償還金については、合併特例債、（旧）緊急防災・減災事業債、臨時財政対策債などの償還金の減により、前年度から</a:t>
          </a:r>
          <a:r>
            <a:rPr kumimoji="1" lang="en-US" altLang="ja-JP" sz="1200">
              <a:latin typeface="ＭＳ ゴシック" pitchFamily="49" charset="-128"/>
              <a:ea typeface="ＭＳ ゴシック" pitchFamily="49" charset="-128"/>
            </a:rPr>
            <a:t>151</a:t>
          </a:r>
          <a:r>
            <a:rPr kumimoji="1" lang="ja-JP" altLang="en-US" sz="1200">
              <a:latin typeface="ＭＳ ゴシック" pitchFamily="49" charset="-128"/>
              <a:ea typeface="ＭＳ ゴシック" pitchFamily="49" charset="-128"/>
            </a:rPr>
            <a:t>百万円と大幅に減少した。加えて、公営企業債の元利利償還金に対する繰入金は増となったものの、組合が起こした地方債の元利償還金に対する負担金等の減、算入公債費等の減により、実質公債費比率の分子について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公債費は、償還ピークを越えたものの、今後、数年は元利償還金が高止まりすると見込まれている。将来的な公債費の縮減に向け、建設事業の実施にあたっては、緊急性、必要性を十分に検討し、優先順位を付けるなかで、事業実施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将来負担比率の分子に算入される将来負担額については、一般会計等の地方債残高において、</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年度の借入額が昨年度から</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百万円減少したことに加え、元金償還額が借入額を上回ったことにより、</a:t>
          </a:r>
          <a:r>
            <a:rPr kumimoji="1" lang="en-US" altLang="ja-JP" sz="1200">
              <a:latin typeface="ＭＳ ゴシック" pitchFamily="49" charset="-128"/>
              <a:ea typeface="ＭＳ ゴシック" pitchFamily="49" charset="-128"/>
            </a:rPr>
            <a:t>1,042</a:t>
          </a:r>
          <a:r>
            <a:rPr kumimoji="1" lang="ja-JP" altLang="en-US" sz="1200">
              <a:latin typeface="ＭＳ ゴシック" pitchFamily="49" charset="-128"/>
              <a:ea typeface="ＭＳ ゴシック" pitchFamily="49" charset="-128"/>
            </a:rPr>
            <a:t>百万円の大幅な減となった。その他の構造では、水道事業の地方債残高の増はあるものの、病院事業及び下水道事業の地方債残高の減の影響で公営企業債等繰入見込額が</a:t>
          </a:r>
          <a:r>
            <a:rPr kumimoji="1" lang="en-US" altLang="ja-JP" sz="1200">
              <a:latin typeface="ＭＳ ゴシック" pitchFamily="49" charset="-128"/>
              <a:ea typeface="ＭＳ ゴシック" pitchFamily="49" charset="-128"/>
            </a:rPr>
            <a:t>348</a:t>
          </a:r>
          <a:r>
            <a:rPr kumimoji="1" lang="ja-JP" altLang="en-US" sz="1200">
              <a:latin typeface="ＭＳ ゴシック" pitchFamily="49" charset="-128"/>
              <a:ea typeface="ＭＳ ゴシック" pitchFamily="49" charset="-128"/>
            </a:rPr>
            <a:t>百万円の減、組合等負担等見込額が</a:t>
          </a:r>
          <a:r>
            <a:rPr kumimoji="1" lang="en-US" altLang="ja-JP" sz="1200">
              <a:latin typeface="ＭＳ ゴシック" pitchFamily="49" charset="-128"/>
              <a:ea typeface="ＭＳ ゴシック" pitchFamily="49" charset="-128"/>
            </a:rPr>
            <a:t>156</a:t>
          </a:r>
          <a:r>
            <a:rPr kumimoji="1" lang="ja-JP" altLang="en-US" sz="1200">
              <a:latin typeface="ＭＳ ゴシック" pitchFamily="49" charset="-128"/>
              <a:ea typeface="ＭＳ ゴシック" pitchFamily="49" charset="-128"/>
            </a:rPr>
            <a:t>百万円の減、退職手当負担見込額が</a:t>
          </a: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算定で除かれる充当可能財源等については、合併特例債等の償還が進み交付税算額の減少に伴い基準財政需要額算入見込額が</a:t>
          </a:r>
          <a:r>
            <a:rPr kumimoji="1" lang="en-US" altLang="ja-JP" sz="1200">
              <a:latin typeface="ＭＳ ゴシック" pitchFamily="49" charset="-128"/>
              <a:ea typeface="ＭＳ ゴシック" pitchFamily="49" charset="-128"/>
            </a:rPr>
            <a:t>1,445</a:t>
          </a:r>
          <a:r>
            <a:rPr kumimoji="1" lang="ja-JP" altLang="en-US" sz="1200">
              <a:latin typeface="ＭＳ ゴシック" pitchFamily="49" charset="-128"/>
              <a:ea typeface="ＭＳ ゴシック" pitchFamily="49" charset="-128"/>
            </a:rPr>
            <a:t>百万円減少となったものの、ふるさと納税寄附金の伸びに伴うふるさと支援基金の増や財政調整基金の増などにより、充当可能基金が</a:t>
          </a:r>
          <a:r>
            <a:rPr kumimoji="1" lang="en-US" altLang="ja-JP" sz="1200">
              <a:latin typeface="ＭＳ ゴシック" pitchFamily="49" charset="-128"/>
              <a:ea typeface="ＭＳ ゴシック" pitchFamily="49" charset="-128"/>
            </a:rPr>
            <a:t>1,528</a:t>
          </a:r>
          <a:r>
            <a:rPr kumimoji="1" lang="ja-JP" altLang="en-US" sz="1200">
              <a:latin typeface="ＭＳ ゴシック" pitchFamily="49" charset="-128"/>
              <a:ea typeface="ＭＳ ゴシック" pitchFamily="49" charset="-128"/>
            </a:rPr>
            <a:t>百万円の大幅な増となった結果、充当可能財源等は</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百万円増加した。</a:t>
          </a:r>
        </a:p>
        <a:p>
          <a:r>
            <a:rPr kumimoji="1" lang="ja-JP" altLang="en-US" sz="1200">
              <a:latin typeface="ＭＳ ゴシック" pitchFamily="49" charset="-128"/>
              <a:ea typeface="ＭＳ ゴシック" pitchFamily="49" charset="-128"/>
            </a:rPr>
            <a:t>　今後も地方債の新規発行抑制や発行額を上回る償還による地方債残高の減少によって、比率の改善が見込まれるが、引き続き健全化指標に注視し、財政運営を行っていく。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公共施設整備基金、中山間農村地域活性化基金は、利子のみの積立となった。社会福祉基金、在宅介護支援基金は、果実運用型基金として運用していることから、残高は変動していない。合併振興基金の計画的な繰入による減要因はあるものの、財政調整基金の予算積立を行ったことや、全国各地から応援いただき大幅に増加したふるさと納税寄附金を原資としたふるさと支援基金の増加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年度においても予算積立ができたことから標準財政規模の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が、引き続き災害等の不測の事態や財源不足に備えるため一定額の確保に取り組んでいく。併せて、公共施設の老朽化も進んでいることから、公共施設等総合管理計画に基づく個別施設計画の財源の裏付けとなるよう、公共施設整備基金への積立についても一定額の確保に向け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減債基金は、公債費の償還ピーク以降、数年間公債費が高止まりすると見込まれていることから、状況を注視するなかで積立、繰入を検討していく。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ふるさと支援基金については、ふるさと納税寄附金が原資であることから流動的であるが、貴重な財源であるため、国が示す方針に即すなかで積極的な活用を図っていく。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甲州市ふるさと寄附条例に掲げる事業（①豊かな自然の保護と美しい景観形成のための事業、②地域資源を活用した果樹園交流推進のための事業、③地域の将来を担う子どもたちの健全育成のための事業、④誰もが安心して健康に暮らすことのできるまちづくりのための事業、⑤上記の他、市長が目的のために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・合併振興基金：甲州市における市民の連帯の強化又は地域振興のための事業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・ふるさと支援基金：積立の原資となるふるさと納税寄附金は、全国各地から応援いただくなかで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百万円増となったが、先行受付分に係る積立金の増が影響し、基金への積立は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百万円となった。一方、こども医療費助成事業などの寄附目的に即した各種事業充当のための繰入は、令和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百万円となった。残高は、積立額が繰入額を上回ったことにより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・合併振興基金：市民バス運行事業や自主防災組織資器材等整備事業など基金の目的に即した各種ソフト事業充当のため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百万円を繰り入れたことで、残高は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・ふるさと支援基金：ふるさと納税寄附金が原資であることから流動的であるが、貴重な財源であるため、国が示す方針に即すなかで積極的な活用を図っていく。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・合併振興基金：合併特例債が発行上限額に到達しているため、今後は、利子のみの積立となる。新市まちづくり計画に掲げた主要施策に充当し、着実な事業実施に努める。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・公共施設整備基金：公共施設等の更新に向け計画的に積立を行い、施設更新が市財政を圧迫しないように努める。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年度は、積立額は増となり、令和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年度に引き続き、予算積立ができたことから、年度末残高は前年度末から大幅に増加し、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年度に雪害対応のため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百万円、令和元年度にも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百万円を取り崩した影響により、近年、標準財政規模の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％に満たない状況が続いていたが、令和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年度から予算積立を行い、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年度においても予算積立を行ったことから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％となり、取り崩し前（平成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百万円）と同程度の水準まで回復している。これまで目標としていた標準財政規模の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％程度に近づきつつあるが、県内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市の標準財政規模に対する割合で比較すると低い状況であり、災害の激甚化や頻発化、財源調整などに備えるため、引き続き歳入の確保と歳出の削減を進め計画的な運用を図っていく。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減債基金は、利子のみの積立であり、百万円単位での表記であるため、平成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年度から増減なく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百万円で推移している。円単位では、前年度末から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本市では、市場公募型地方債を発行しておらず満期一括償還の地方債が無いため、年度ごとの計画的な積立の必要はないと考えている。令和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年度に公債費の償還ピークを越えたものの、今後、数年は公債費が高止まりすることが見込まれていることから、状況を注視するなかで積立、繰入を検討していく。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0.43</a:t>
          </a:r>
          <a:r>
            <a:rPr kumimoji="1" lang="ja-JP" altLang="en-US" sz="1100">
              <a:latin typeface="ＭＳ Ｐゴシック" panose="020B0600070205080204" pitchFamily="50" charset="-128"/>
              <a:ea typeface="ＭＳ Ｐゴシック" panose="020B0600070205080204" pitchFamily="50" charset="-128"/>
            </a:rPr>
            <a:t>となり、令和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年度から横ばいで推移している。</a:t>
          </a:r>
        </a:p>
        <a:p>
          <a:r>
            <a:rPr kumimoji="1" lang="ja-JP" altLang="en-US" sz="1100">
              <a:latin typeface="ＭＳ Ｐゴシック" panose="020B0600070205080204" pitchFamily="50" charset="-128"/>
              <a:ea typeface="ＭＳ Ｐゴシック" panose="020B0600070205080204" pitchFamily="50" charset="-128"/>
            </a:rPr>
            <a:t>　基準財政収入額については、定額減税による個人市民税の減や評価替え、地価下落による固定資産税の減などがあるものの、新型コロナウイルス感染症により停滞していた社会経済活動が平常化してきたことによる法人税市民税の増や定額減税実施に伴う減収補てん特例交付金の大幅な増などにより</a:t>
          </a:r>
          <a:r>
            <a:rPr kumimoji="1" lang="en-US" altLang="ja-JP" sz="1100">
              <a:latin typeface="ＭＳ Ｐゴシック" panose="020B0600070205080204" pitchFamily="50" charset="-128"/>
              <a:ea typeface="ＭＳ Ｐゴシック" panose="020B0600070205080204" pitchFamily="50" charset="-128"/>
            </a:rPr>
            <a:t>4,540</a:t>
          </a:r>
          <a:r>
            <a:rPr kumimoji="1" lang="ja-JP" altLang="en-US" sz="1100">
              <a:latin typeface="ＭＳ Ｐゴシック" panose="020B0600070205080204" pitchFamily="50" charset="-128"/>
              <a:ea typeface="ＭＳ Ｐゴシック" panose="020B0600070205080204" pitchFamily="50" charset="-128"/>
            </a:rPr>
            <a:t>千円（前年度比</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基準財政需要額については、合併特例債などの元金償還分の公債費の減や徴税費などの減があるものの、こども子育て費の創設に伴うこども子育て施策推進事業費の増や給与改定費の増、臨時財政対策債償還基金費の増などにより</a:t>
          </a:r>
          <a:r>
            <a:rPr kumimoji="1" lang="en-US" altLang="ja-JP" sz="1100">
              <a:latin typeface="ＭＳ Ｐゴシック" panose="020B0600070205080204" pitchFamily="50" charset="-128"/>
              <a:ea typeface="ＭＳ Ｐゴシック" panose="020B0600070205080204" pitchFamily="50" charset="-128"/>
            </a:rPr>
            <a:t>182,762</a:t>
          </a:r>
          <a:r>
            <a:rPr kumimoji="1" lang="ja-JP" altLang="en-US" sz="1100">
              <a:latin typeface="ＭＳ Ｐゴシック" panose="020B0600070205080204" pitchFamily="50" charset="-128"/>
              <a:ea typeface="ＭＳ Ｐゴシック" panose="020B0600070205080204" pitchFamily="50" charset="-128"/>
            </a:rPr>
            <a:t>千円（前年度比</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類似団体平均を上回っているものの、単年度では、前年から減少し、</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ヵ年平均でも令和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ポイント減少していることから、指数改善に向け、引き続き、高水準にある市税徴収率の維持に努め、健全化を推進する。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90.1</a:t>
          </a:r>
          <a:r>
            <a:rPr kumimoji="1" lang="ja-JP" altLang="en-US" sz="1100">
              <a:latin typeface="ＭＳ Ｐゴシック" panose="020B0600070205080204" pitchFamily="50" charset="-128"/>
              <a:ea typeface="ＭＳ Ｐゴシック" panose="020B0600070205080204" pitchFamily="50" charset="-128"/>
            </a:rPr>
            <a:t>％となり、前年度から横ばいで推移している。</a:t>
          </a:r>
        </a:p>
        <a:p>
          <a:r>
            <a:rPr kumimoji="1" lang="ja-JP" altLang="en-US" sz="1100">
              <a:latin typeface="ＭＳ Ｐゴシック" panose="020B0600070205080204" pitchFamily="50" charset="-128"/>
              <a:ea typeface="ＭＳ Ｐゴシック" panose="020B0600070205080204" pitchFamily="50" charset="-128"/>
            </a:rPr>
            <a:t>　経常経費充当一般財源については、公債費の減やふるさと支援基金繰入金の経常経費充当額の増加に伴う減があるものの、障害者自立支援給付費や給与改定による人件費の増などにより</a:t>
          </a:r>
          <a:r>
            <a:rPr kumimoji="1" lang="en-US" altLang="ja-JP" sz="1100">
              <a:latin typeface="ＭＳ Ｐゴシック" panose="020B0600070205080204" pitchFamily="50" charset="-128"/>
              <a:ea typeface="ＭＳ Ｐゴシック" panose="020B0600070205080204" pitchFamily="50" charset="-128"/>
            </a:rPr>
            <a:t>186,067</a:t>
          </a:r>
          <a:r>
            <a:rPr kumimoji="1" lang="ja-JP" altLang="en-US" sz="1100">
              <a:latin typeface="ＭＳ Ｐゴシック" panose="020B0600070205080204" pitchFamily="50" charset="-128"/>
              <a:ea typeface="ＭＳ Ｐゴシック" panose="020B0600070205080204" pitchFamily="50" charset="-128"/>
            </a:rPr>
            <a:t>千円増加した。</a:t>
          </a:r>
        </a:p>
        <a:p>
          <a:r>
            <a:rPr kumimoji="1" lang="ja-JP" altLang="en-US" sz="1100">
              <a:latin typeface="ＭＳ Ｐゴシック" panose="020B0600070205080204" pitchFamily="50" charset="-128"/>
              <a:ea typeface="ＭＳ Ｐゴシック" panose="020B0600070205080204" pitchFamily="50" charset="-128"/>
            </a:rPr>
            <a:t>　経常一般財源等については、個人市民税や固定資産税、臨時財政対策債の減などがあるものの、各種交付金や普通交付税の増などにより</a:t>
          </a:r>
          <a:r>
            <a:rPr kumimoji="1" lang="en-US" altLang="ja-JP" sz="1100">
              <a:latin typeface="ＭＳ Ｐゴシック" panose="020B0600070205080204" pitchFamily="50" charset="-128"/>
              <a:ea typeface="ＭＳ Ｐゴシック" panose="020B0600070205080204" pitchFamily="50" charset="-128"/>
            </a:rPr>
            <a:t>196,952</a:t>
          </a:r>
          <a:r>
            <a:rPr kumimoji="1" lang="ja-JP" altLang="en-US" sz="1100">
              <a:latin typeface="ＭＳ Ｐゴシック" panose="020B0600070205080204" pitchFamily="50" charset="-128"/>
              <a:ea typeface="ＭＳ Ｐゴシック" panose="020B0600070205080204" pitchFamily="50" charset="-128"/>
            </a:rPr>
            <a:t>千円増加した。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経常経費充当一般財源の増加幅が経常一般財源等の増加幅と同程度であったことにより比率の増減はなかったが、</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％を超える高い比率で推移しているため、新行財政改革大綱に掲げる項目を着実に推進するなかで経常経費の節減に努める。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165826</xdr:rowOff>
    </xdr:from>
    <xdr:to>
      <xdr:col>23</xdr:col>
      <xdr:colOff>133350</xdr:colOff>
      <xdr:row>59</xdr:row>
      <xdr:rowOff>165826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813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165826</xdr:rowOff>
    </xdr:from>
    <xdr:to>
      <xdr:col>19</xdr:col>
      <xdr:colOff>133350</xdr:colOff>
      <xdr:row>60</xdr:row>
      <xdr:rowOff>1270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813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28847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8827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28847</xdr:rowOff>
    </xdr:from>
    <xdr:to>
      <xdr:col>11</xdr:col>
      <xdr:colOff>31750</xdr:colOff>
      <xdr:row>60</xdr:row>
      <xdr:rowOff>84001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584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115026</xdr:rowOff>
    </xdr:from>
    <xdr:to>
      <xdr:col>23</xdr:col>
      <xdr:colOff>184150</xdr:colOff>
      <xdr:row>60</xdr:row>
      <xdr:rowOff>45176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131553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115026</xdr:rowOff>
    </xdr:from>
    <xdr:to>
      <xdr:col>19</xdr:col>
      <xdr:colOff>184150</xdr:colOff>
      <xdr:row>60</xdr:row>
      <xdr:rowOff>45176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55353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149497</xdr:rowOff>
    </xdr:from>
    <xdr:to>
      <xdr:col>11</xdr:col>
      <xdr:colOff>82550</xdr:colOff>
      <xdr:row>60</xdr:row>
      <xdr:rowOff>79647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64424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33201</xdr:rowOff>
    </xdr:from>
    <xdr:to>
      <xdr:col>7</xdr:col>
      <xdr:colOff>31750</xdr:colOff>
      <xdr:row>60</xdr:row>
      <xdr:rowOff>134801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119578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218,992</a:t>
          </a:r>
          <a:r>
            <a:rPr kumimoji="1" lang="ja-JP" altLang="en-US" sz="1100">
              <a:latin typeface="ＭＳ Ｐゴシック" panose="020B0600070205080204" pitchFamily="50" charset="-128"/>
              <a:ea typeface="ＭＳ Ｐゴシック" panose="020B0600070205080204" pitchFamily="50" charset="-128"/>
            </a:rPr>
            <a:t>円であり、前年度比</a:t>
          </a:r>
          <a:r>
            <a:rPr kumimoji="1" lang="en-US" altLang="ja-JP" sz="1100">
              <a:latin typeface="ＭＳ Ｐゴシック" panose="020B0600070205080204" pitchFamily="50" charset="-128"/>
              <a:ea typeface="ＭＳ Ｐゴシック" panose="020B0600070205080204" pitchFamily="50" charset="-128"/>
            </a:rPr>
            <a:t>17,403</a:t>
          </a:r>
          <a:r>
            <a:rPr kumimoji="1" lang="ja-JP" altLang="en-US" sz="1100">
              <a:latin typeface="ＭＳ Ｐゴシック" panose="020B0600070205080204" pitchFamily="50" charset="-128"/>
              <a:ea typeface="ＭＳ Ｐゴシック" panose="020B0600070205080204" pitchFamily="50" charset="-128"/>
            </a:rPr>
            <a:t>円増加した。</a:t>
          </a:r>
        </a:p>
        <a:p>
          <a:r>
            <a:rPr kumimoji="1" lang="ja-JP" altLang="en-US" sz="1100">
              <a:latin typeface="ＭＳ Ｐゴシック" panose="020B0600070205080204" pitchFamily="50" charset="-128"/>
              <a:ea typeface="ＭＳ Ｐゴシック" panose="020B0600070205080204" pitchFamily="50" charset="-128"/>
            </a:rPr>
            <a:t>　人件費については、退職・採用に伴う職員年齢構成の影響による減があるものの、人事院勧告等に伴う給与改定や会計年度任用職員に対する勤勉手当の支給による増が影響し</a:t>
          </a:r>
          <a:r>
            <a:rPr kumimoji="1" lang="en-US" altLang="ja-JP" sz="1100">
              <a:latin typeface="ＭＳ Ｐゴシック" panose="020B0600070205080204" pitchFamily="50" charset="-128"/>
              <a:ea typeface="ＭＳ Ｐゴシック" panose="020B0600070205080204" pitchFamily="50" charset="-128"/>
            </a:rPr>
            <a:t>171,651</a:t>
          </a:r>
          <a:r>
            <a:rPr kumimoji="1" lang="ja-JP" altLang="en-US" sz="1100">
              <a:latin typeface="ＭＳ Ｐゴシック" panose="020B0600070205080204" pitchFamily="50" charset="-128"/>
              <a:ea typeface="ＭＳ Ｐゴシック" panose="020B0600070205080204" pitchFamily="50" charset="-128"/>
            </a:rPr>
            <a:t>千円増加した。</a:t>
          </a:r>
        </a:p>
        <a:p>
          <a:r>
            <a:rPr kumimoji="1" lang="ja-JP" altLang="en-US" sz="1100">
              <a:latin typeface="ＭＳ Ｐゴシック" panose="020B0600070205080204" pitchFamily="50" charset="-128"/>
              <a:ea typeface="ＭＳ Ｐゴシック" panose="020B0600070205080204" pitchFamily="50" charset="-128"/>
            </a:rPr>
            <a:t>　物件費については、新型コロナウイルス感染症の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移行に伴う関連経費の減や教科書改訂に伴う教師用教科書等購入費の減などがあるものの、寄附件数の増加に伴うふるさと納税寄附金事務費の増や電算システム関連経費の増、包括支援センターの民間委託に伴う委託料の増などにより</a:t>
          </a:r>
          <a:r>
            <a:rPr kumimoji="1" lang="en-US" altLang="ja-JP" sz="1100">
              <a:latin typeface="ＭＳ Ｐゴシック" panose="020B0600070205080204" pitchFamily="50" charset="-128"/>
              <a:ea typeface="ＭＳ Ｐゴシック" panose="020B0600070205080204" pitchFamily="50" charset="-128"/>
            </a:rPr>
            <a:t>243,034</a:t>
          </a:r>
          <a:r>
            <a:rPr kumimoji="1" lang="ja-JP" altLang="en-US" sz="1100">
              <a:latin typeface="ＭＳ Ｐゴシック" panose="020B0600070205080204" pitchFamily="50" charset="-128"/>
              <a:ea typeface="ＭＳ Ｐゴシック" panose="020B0600070205080204" pitchFamily="50" charset="-128"/>
            </a:rPr>
            <a:t>千円増加した。</a:t>
          </a:r>
        </a:p>
        <a:p>
          <a:r>
            <a:rPr kumimoji="1" lang="ja-JP" altLang="en-US" sz="1100">
              <a:latin typeface="ＭＳ Ｐゴシック" panose="020B0600070205080204" pitchFamily="50" charset="-128"/>
              <a:ea typeface="ＭＳ Ｐゴシック" panose="020B0600070205080204" pitchFamily="50" charset="-128"/>
            </a:rPr>
            <a:t>　今後も新行財政改革大綱や定員適正化計画を推進し、行政事務経費の削減に努める。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42294</xdr:rowOff>
    </xdr:from>
    <xdr:to>
      <xdr:col>23</xdr:col>
      <xdr:colOff>133350</xdr:colOff>
      <xdr:row>81</xdr:row>
      <xdr:rowOff>46493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9744"/>
          <a:ext cx="8382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31270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41159</xdr:rowOff>
    </xdr:from>
    <xdr:to>
      <xdr:col>19</xdr:col>
      <xdr:colOff>133350</xdr:colOff>
      <xdr:row>81</xdr:row>
      <xdr:rowOff>42294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8609"/>
          <a:ext cx="889000" cy="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41159</xdr:rowOff>
    </xdr:from>
    <xdr:to>
      <xdr:col>15</xdr:col>
      <xdr:colOff>82550</xdr:colOff>
      <xdr:row>81</xdr:row>
      <xdr:rowOff>41187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8609"/>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34756</xdr:rowOff>
    </xdr:from>
    <xdr:to>
      <xdr:col>11</xdr:col>
      <xdr:colOff>31750</xdr:colOff>
      <xdr:row>81</xdr:row>
      <xdr:rowOff>41187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2206"/>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167143</xdr:rowOff>
    </xdr:from>
    <xdr:to>
      <xdr:col>23</xdr:col>
      <xdr:colOff>184150</xdr:colOff>
      <xdr:row>81</xdr:row>
      <xdr:rowOff>97293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88420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162944</xdr:rowOff>
    </xdr:from>
    <xdr:to>
      <xdr:col>19</xdr:col>
      <xdr:colOff>184150</xdr:colOff>
      <xdr:row>81</xdr:row>
      <xdr:rowOff>93094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103271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161809</xdr:rowOff>
    </xdr:from>
    <xdr:to>
      <xdr:col>15</xdr:col>
      <xdr:colOff>133350</xdr:colOff>
      <xdr:row>81</xdr:row>
      <xdr:rowOff>91959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102136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161837</xdr:rowOff>
    </xdr:from>
    <xdr:to>
      <xdr:col>11</xdr:col>
      <xdr:colOff>82550</xdr:colOff>
      <xdr:row>81</xdr:row>
      <xdr:rowOff>91987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102164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155406</xdr:rowOff>
    </xdr:from>
    <xdr:to>
      <xdr:col>7</xdr:col>
      <xdr:colOff>31750</xdr:colOff>
      <xdr:row>81</xdr:row>
      <xdr:rowOff>85556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95733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ラスパイレス指数については、類似団体の平均値を大きく下回る</a:t>
          </a:r>
          <a:r>
            <a:rPr kumimoji="1" lang="en-US" altLang="ja-JP" sz="1100">
              <a:latin typeface="ＭＳ Ｐゴシック" panose="020B0600070205080204" pitchFamily="50" charset="-128"/>
              <a:ea typeface="ＭＳ Ｐゴシック" panose="020B0600070205080204" pitchFamily="50" charset="-128"/>
            </a:rPr>
            <a:t>95.6</a:t>
          </a:r>
          <a:r>
            <a:rPr kumimoji="1" lang="ja-JP" altLang="en-US" sz="1100">
              <a:latin typeface="ＭＳ Ｐゴシック" panose="020B0600070205080204" pitchFamily="50" charset="-128"/>
              <a:ea typeface="ＭＳ Ｐゴシック" panose="020B0600070205080204" pitchFamily="50" charset="-128"/>
            </a:rPr>
            <a:t>となったが、前年度から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ポイント改善している。</a:t>
          </a:r>
        </a:p>
        <a:p>
          <a:r>
            <a:rPr kumimoji="1" lang="ja-JP" altLang="en-US" sz="1100">
              <a:latin typeface="ＭＳ Ｐゴシック" panose="020B0600070205080204" pitchFamily="50" charset="-128"/>
              <a:ea typeface="ＭＳ Ｐゴシック" panose="020B0600070205080204" pitchFamily="50" charset="-128"/>
            </a:rPr>
            <a:t>　全国市平均を下回る値で推移していることから、昇任・昇格基準の見直しによる職員構成の改善も検討するなかで現在の水準を基準に、職員給与費が市の財政を逼迫させることのないよう、引き続き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464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2775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2775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133350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0.18</a:t>
          </a:r>
          <a:r>
            <a:rPr kumimoji="1" lang="ja-JP" altLang="en-US" sz="1100">
              <a:latin typeface="ＭＳ Ｐゴシック" panose="020B0600070205080204" pitchFamily="50" charset="-128"/>
              <a:ea typeface="ＭＳ Ｐゴシック" panose="020B0600070205080204" pitchFamily="50" charset="-128"/>
            </a:rPr>
            <a:t>人増加し、類似団体の平均値を下回る</a:t>
          </a:r>
          <a:r>
            <a:rPr kumimoji="1" lang="en-US" altLang="ja-JP" sz="1100">
              <a:latin typeface="ＭＳ Ｐゴシック" panose="020B0600070205080204" pitchFamily="50" charset="-128"/>
              <a:ea typeface="ＭＳ Ｐゴシック" panose="020B0600070205080204" pitchFamily="50" charset="-128"/>
            </a:rPr>
            <a:t>10.01</a:t>
          </a:r>
          <a:r>
            <a:rPr kumimoji="1" lang="ja-JP" altLang="en-US" sz="1100">
              <a:latin typeface="ＭＳ Ｐゴシック" panose="020B0600070205080204" pitchFamily="50" charset="-128"/>
              <a:ea typeface="ＭＳ Ｐゴシック" panose="020B0600070205080204" pitchFamily="50" charset="-128"/>
            </a:rPr>
            <a:t>人となったが、全国平均や山梨県平均を上回っている状況である。</a:t>
          </a:r>
        </a:p>
        <a:p>
          <a:r>
            <a:rPr kumimoji="1" lang="ja-JP" altLang="en-US" sz="1100">
              <a:latin typeface="ＭＳ Ｐゴシック" panose="020B0600070205080204" pitchFamily="50" charset="-128"/>
              <a:ea typeface="ＭＳ Ｐゴシック" panose="020B0600070205080204" pitchFamily="50" charset="-128"/>
            </a:rPr>
            <a:t>　市では、平成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年度に作成した集中改革プランに基づき、早期退職者奨励制度の活用など定員適正化に努め、令和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人を減員してきた。また、令和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年度には、令和</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年度までを計画期間とする定員適正化計画を策定したところである。</a:t>
          </a:r>
        </a:p>
        <a:p>
          <a:r>
            <a:rPr kumimoji="1" lang="ja-JP" altLang="en-US" sz="1100">
              <a:latin typeface="ＭＳ Ｐゴシック" panose="020B0600070205080204" pitchFamily="50" charset="-128"/>
              <a:ea typeface="ＭＳ Ｐゴシック" panose="020B0600070205080204" pitchFamily="50" charset="-128"/>
            </a:rPr>
            <a:t>　今後も多様化する住民ニーズに的確に対応できる組織体制を維持しつつ、新行財政改革大綱や定員適正化計画に基づく適正な定員管理に努める。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92159</xdr:rowOff>
    </xdr:from>
    <xdr:to>
      <xdr:col>81</xdr:col>
      <xdr:colOff>44450</xdr:colOff>
      <xdr:row>60</xdr:row>
      <xdr:rowOff>106638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79159"/>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92159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65486"/>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78486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6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69638</xdr:rowOff>
    </xdr:from>
    <xdr:to>
      <xdr:col>68</xdr:col>
      <xdr:colOff>152400</xdr:colOff>
      <xdr:row>60</xdr:row>
      <xdr:rowOff>78486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5663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55838</xdr:rowOff>
    </xdr:from>
    <xdr:to>
      <xdr:col>81</xdr:col>
      <xdr:colOff>95250</xdr:colOff>
      <xdr:row>60</xdr:row>
      <xdr:rowOff>157438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72365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8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41359</xdr:rowOff>
    </xdr:from>
    <xdr:to>
      <xdr:col>77</xdr:col>
      <xdr:colOff>95250</xdr:colOff>
      <xdr:row>60</xdr:row>
      <xdr:rowOff>142959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153136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9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27686</xdr:rowOff>
    </xdr:from>
    <xdr:to>
      <xdr:col>73</xdr:col>
      <xdr:colOff>44450</xdr:colOff>
      <xdr:row>60</xdr:row>
      <xdr:rowOff>129286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139463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130615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13.5</a:t>
          </a:r>
          <a:r>
            <a:rPr kumimoji="1" lang="ja-JP" altLang="en-US" sz="1100">
              <a:latin typeface="ＭＳ Ｐゴシック" panose="020B0600070205080204" pitchFamily="50" charset="-128"/>
              <a:ea typeface="ＭＳ Ｐゴシック" panose="020B0600070205080204" pitchFamily="50" charset="-128"/>
            </a:rPr>
            <a:t>％と改善傾向にあるが、依然として類似団体の平均値を上回る高い比率となっている。</a:t>
          </a:r>
        </a:p>
        <a:p>
          <a:r>
            <a:rPr kumimoji="1" lang="ja-JP" altLang="en-US" sz="1100">
              <a:latin typeface="ＭＳ Ｐゴシック" panose="020B0600070205080204" pitchFamily="50" charset="-128"/>
              <a:ea typeface="ＭＳ Ｐゴシック" panose="020B0600070205080204" pitchFamily="50" charset="-128"/>
            </a:rPr>
            <a:t>　単年度比率では、公営企業への繰入金の増や公債費に準ずる債務負担行為に係る額の増があったものの、一般会計における元利償還金の減や一部事務組合への負担金の減などに加え、普通交付税の増による標準財政規模の増により、</a:t>
          </a:r>
          <a:r>
            <a:rPr kumimoji="1" lang="en-US" altLang="ja-JP" sz="1100">
              <a:latin typeface="ＭＳ Ｐゴシック" panose="020B0600070205080204" pitchFamily="50" charset="-128"/>
              <a:ea typeface="ＭＳ Ｐゴシック" panose="020B0600070205080204" pitchFamily="50" charset="-128"/>
            </a:rPr>
            <a:t>12.52</a:t>
          </a:r>
          <a:r>
            <a:rPr kumimoji="1" lang="ja-JP" altLang="en-US" sz="1100">
              <a:latin typeface="ＭＳ Ｐゴシック" panose="020B0600070205080204" pitchFamily="50" charset="-128"/>
              <a:ea typeface="ＭＳ Ｐゴシック" panose="020B0600070205080204" pitchFamily="50" charset="-128"/>
            </a:rPr>
            <a:t>％となり前年度から</a:t>
          </a:r>
          <a:r>
            <a:rPr kumimoji="1" lang="en-US" altLang="ja-JP" sz="1100">
              <a:latin typeface="ＭＳ Ｐゴシック" panose="020B0600070205080204" pitchFamily="50" charset="-128"/>
              <a:ea typeface="ＭＳ Ｐゴシック" panose="020B0600070205080204" pitchFamily="50" charset="-128"/>
            </a:rPr>
            <a:t>0.43</a:t>
          </a:r>
          <a:r>
            <a:rPr kumimoji="1" lang="ja-JP" altLang="en-US" sz="1100">
              <a:latin typeface="ＭＳ Ｐゴシック" panose="020B0600070205080204" pitchFamily="50" charset="-128"/>
              <a:ea typeface="ＭＳ Ｐゴシック" panose="020B0600070205080204" pitchFamily="50" charset="-128"/>
            </a:rPr>
            <a:t>ポイント改善された。</a:t>
          </a:r>
        </a:p>
        <a:p>
          <a:r>
            <a:rPr kumimoji="1" lang="ja-JP" altLang="en-US" sz="1100">
              <a:latin typeface="ＭＳ Ｐゴシック" panose="020B0600070205080204" pitchFamily="50" charset="-128"/>
              <a:ea typeface="ＭＳ Ｐゴシック" panose="020B0600070205080204" pitchFamily="50" charset="-128"/>
            </a:rPr>
            <a:t>　公債費の償還ピークを越えたものの、数年は高止まりすることが予想されるため、</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ヵ年平均で算出される実質公債費比率も高止まりが見込まれる。今後とも、緊急度や住民ニーズを把握するなかで建設事業の選択実施の取り組みを継続し、公債費負担の適正化に努める。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108479</xdr:rowOff>
    </xdr:from>
    <xdr:to>
      <xdr:col>81</xdr:col>
      <xdr:colOff>44450</xdr:colOff>
      <xdr:row>37</xdr:row>
      <xdr:rowOff>124566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5212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124566</xdr:rowOff>
    </xdr:from>
    <xdr:to>
      <xdr:col>77</xdr:col>
      <xdr:colOff>44450</xdr:colOff>
      <xdr:row>37</xdr:row>
      <xdr:rowOff>142663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6821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156739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8631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156739</xdr:rowOff>
    </xdr:from>
    <xdr:to>
      <xdr:col>68</xdr:col>
      <xdr:colOff>152400</xdr:colOff>
      <xdr:row>37</xdr:row>
      <xdr:rowOff>166794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0038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57679</xdr:rowOff>
    </xdr:from>
    <xdr:to>
      <xdr:col>81</xdr:col>
      <xdr:colOff>95250</xdr:colOff>
      <xdr:row>37</xdr:row>
      <xdr:rowOff>159279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29756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7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73766</xdr:rowOff>
    </xdr:from>
    <xdr:to>
      <xdr:col>77</xdr:col>
      <xdr:colOff>95250</xdr:colOff>
      <xdr:row>38</xdr:row>
      <xdr:rowOff>3916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160143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105939</xdr:rowOff>
    </xdr:from>
    <xdr:to>
      <xdr:col>68</xdr:col>
      <xdr:colOff>203200</xdr:colOff>
      <xdr:row>38</xdr:row>
      <xdr:rowOff>36089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4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20866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3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115993</xdr:rowOff>
    </xdr:from>
    <xdr:to>
      <xdr:col>64</xdr:col>
      <xdr:colOff>152400</xdr:colOff>
      <xdr:row>38</xdr:row>
      <xdr:rowOff>46143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30921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26.9</a:t>
          </a:r>
          <a:r>
            <a:rPr kumimoji="1" lang="ja-JP" altLang="en-US" sz="1100">
              <a:latin typeface="ＭＳ Ｐゴシック" panose="020B0600070205080204" pitchFamily="50" charset="-128"/>
              <a:ea typeface="ＭＳ Ｐゴシック" panose="020B0600070205080204" pitchFamily="50" charset="-128"/>
            </a:rPr>
            <a:t>％となったが、前年度から</a:t>
          </a:r>
          <a:r>
            <a:rPr kumimoji="1" lang="en-US" altLang="ja-JP" sz="1100">
              <a:latin typeface="ＭＳ Ｐゴシック" panose="020B0600070205080204" pitchFamily="50" charset="-128"/>
              <a:ea typeface="ＭＳ Ｐゴシック" panose="020B0600070205080204" pitchFamily="50" charset="-128"/>
            </a:rPr>
            <a:t>20.6</a:t>
          </a:r>
          <a:r>
            <a:rPr kumimoji="1" lang="ja-JP" altLang="en-US" sz="1100">
              <a:latin typeface="ＭＳ Ｐゴシック" panose="020B0600070205080204" pitchFamily="50" charset="-128"/>
              <a:ea typeface="ＭＳ Ｐゴシック" panose="020B0600070205080204" pitchFamily="50" charset="-128"/>
            </a:rPr>
            <a:t>ポイント改善している。</a:t>
          </a:r>
        </a:p>
        <a:p>
          <a:r>
            <a:rPr kumimoji="1" lang="ja-JP" altLang="en-US" sz="1100">
              <a:latin typeface="ＭＳ Ｐゴシック" panose="020B0600070205080204" pitchFamily="50" charset="-128"/>
              <a:ea typeface="ＭＳ Ｐゴシック" panose="020B0600070205080204" pitchFamily="50" charset="-128"/>
            </a:rPr>
            <a:t>　比率改善の要因は、償還ピークを越えたものの、公債費の高止まりによる地方債残高の減や下水道事業の元金償還金に対する繰入見込額の減に伴う公営企業債等繰入見込額の減が大きく影響し将来負担額が</a:t>
          </a:r>
          <a:r>
            <a:rPr kumimoji="1" lang="en-US" altLang="ja-JP" sz="1100">
              <a:latin typeface="ＭＳ Ｐゴシック" panose="020B0600070205080204" pitchFamily="50" charset="-128"/>
              <a:ea typeface="ＭＳ Ｐゴシック" panose="020B0600070205080204" pitchFamily="50" charset="-128"/>
            </a:rPr>
            <a:t>1,623,633</a:t>
          </a:r>
          <a:r>
            <a:rPr kumimoji="1" lang="ja-JP" altLang="en-US" sz="1100">
              <a:latin typeface="ＭＳ Ｐゴシック" panose="020B0600070205080204" pitchFamily="50" charset="-128"/>
              <a:ea typeface="ＭＳ Ｐゴシック" panose="020B0600070205080204" pitchFamily="50" charset="-128"/>
            </a:rPr>
            <a:t>千円減少したこと、また、ふるさと納税寄付金の増加に伴って積み増ししたふるさと支援基金の増により充当可能基金が</a:t>
          </a:r>
          <a:r>
            <a:rPr kumimoji="1" lang="en-US" altLang="ja-JP" sz="1100">
              <a:latin typeface="ＭＳ Ｐゴシック" panose="020B0600070205080204" pitchFamily="50" charset="-128"/>
              <a:ea typeface="ＭＳ Ｐゴシック" panose="020B0600070205080204" pitchFamily="50" charset="-128"/>
            </a:rPr>
            <a:t>1,528,113</a:t>
          </a:r>
          <a:r>
            <a:rPr kumimoji="1" lang="ja-JP" altLang="en-US" sz="1100">
              <a:latin typeface="ＭＳ Ｐゴシック" panose="020B0600070205080204" pitchFamily="50" charset="-128"/>
              <a:ea typeface="ＭＳ Ｐゴシック" panose="020B0600070205080204" pitchFamily="50" charset="-128"/>
            </a:rPr>
            <a:t>千円増となったことにより分子が大きく減少したことが挙げられる。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今後についても地方債残高は減少見込みであり、更なる改善が見込まれるが、引き続き健全化指標に注視した財政運営を行っていく。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159526</xdr:rowOff>
    </xdr:from>
    <xdr:to>
      <xdr:col>81</xdr:col>
      <xdr:colOff>44450</xdr:colOff>
      <xdr:row>17</xdr:row>
      <xdr:rowOff>92781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31276"/>
          <a:ext cx="838200" cy="27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92781</xdr:rowOff>
    </xdr:from>
    <xdr:to>
      <xdr:col>77</xdr:col>
      <xdr:colOff>44450</xdr:colOff>
      <xdr:row>18</xdr:row>
      <xdr:rowOff>114371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07431"/>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114371</xdr:rowOff>
    </xdr:from>
    <xdr:to>
      <xdr:col>72</xdr:col>
      <xdr:colOff>203200</xdr:colOff>
      <xdr:row>20</xdr:row>
      <xdr:rowOff>158891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200471"/>
          <a:ext cx="889000" cy="3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158891</xdr:rowOff>
    </xdr:from>
    <xdr:to>
      <xdr:col>68</xdr:col>
      <xdr:colOff>152400</xdr:colOff>
      <xdr:row>22</xdr:row>
      <xdr:rowOff>131022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587891"/>
          <a:ext cx="889000" cy="3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108726</xdr:rowOff>
    </xdr:from>
    <xdr:to>
      <xdr:col>81</xdr:col>
      <xdr:colOff>95250</xdr:colOff>
      <xdr:row>16</xdr:row>
      <xdr:rowOff>38876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80803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41981</xdr:rowOff>
    </xdr:from>
    <xdr:to>
      <xdr:col>77</xdr:col>
      <xdr:colOff>95250</xdr:colOff>
      <xdr:row>17</xdr:row>
      <xdr:rowOff>143581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128358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43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63571</xdr:rowOff>
    </xdr:from>
    <xdr:to>
      <xdr:col>73</xdr:col>
      <xdr:colOff>44450</xdr:colOff>
      <xdr:row>18</xdr:row>
      <xdr:rowOff>165171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149948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3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108091</xdr:rowOff>
    </xdr:from>
    <xdr:to>
      <xdr:col>68</xdr:col>
      <xdr:colOff>203200</xdr:colOff>
      <xdr:row>21</xdr:row>
      <xdr:rowOff>38241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23018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2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80222</xdr:rowOff>
    </xdr:from>
    <xdr:to>
      <xdr:col>64</xdr:col>
      <xdr:colOff>152400</xdr:colOff>
      <xdr:row>23</xdr:row>
      <xdr:rowOff>10372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8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166599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3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24.0</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増加の要因としては、人事院勧告等に伴う給与改定や会計年度任用職員に対する勤勉手当の支給による増が挙げられる。</a:t>
          </a:r>
        </a:p>
        <a:p>
          <a:r>
            <a:rPr kumimoji="1" lang="ja-JP" altLang="en-US" sz="1100">
              <a:latin typeface="ＭＳ Ｐゴシック" panose="020B0600070205080204" pitchFamily="50" charset="-128"/>
              <a:ea typeface="ＭＳ Ｐゴシック" panose="020B0600070205080204" pitchFamily="50" charset="-128"/>
            </a:rPr>
            <a:t>　今後についても、事業の整理・統合により会計年度任用職員の雇用を最低限度に止めるとともに、定員適正化計画に基づく職員採用や指定管理者制度をはじめとする外部委託の活用を進めるなかで、定員の適正化と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08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13.0</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増加の要因としては、寄付件数の増加に伴うふるさと納税寄付金事務費の増や電算システム関連経費の増、包括支援センターの民間委託に伴う委託料の増などが挙げられる。</a:t>
          </a:r>
        </a:p>
        <a:p>
          <a:r>
            <a:rPr kumimoji="1" lang="ja-JP" altLang="en-US" sz="1100">
              <a:latin typeface="ＭＳ Ｐゴシック" panose="020B0600070205080204" pitchFamily="50" charset="-128"/>
              <a:ea typeface="ＭＳ Ｐゴシック" panose="020B0600070205080204" pitchFamily="50" charset="-128"/>
            </a:rPr>
            <a:t>　今後においても、システム標準化や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推進による電算システム関連経費の増、労務費や物価高騰に伴う委託料の増など物件費で増加要因が見込まれることから、事業の抜本的な見直しを継続し、行政事務経費の更なる縮減に努める。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30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3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111760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0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1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8.1</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物価高騰対策として実施した低所得者世帯への給付金給付事業や定額減税補足給付金の支給事業による増、高度医療等を必要とする対象者の増加に伴う障害者自立支援給付費の増、制度改正に伴う児童手当の増などが挙げられる。　</a:t>
          </a:r>
        </a:p>
        <a:p>
          <a:r>
            <a:rPr kumimoji="1" lang="ja-JP" altLang="en-US" sz="1100">
              <a:latin typeface="ＭＳ Ｐゴシック" panose="020B0600070205080204" pitchFamily="50" charset="-128"/>
              <a:ea typeface="ＭＳ Ｐゴシック" panose="020B0600070205080204" pitchFamily="50" charset="-128"/>
            </a:rPr>
            <a:t>　高齢化の進行や社会経済を取り巻く不安定な状況を踏まえると、引き続き扶助費の増加が見込まれるため、その動向に注視していく。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35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3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42635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類似団体の平均値を大きく下回る</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今後は、高齢化による介護保険特別会計等への繰出金の増や公共施設の老朽化に伴う維持補修費の増加が見込まれるため、各会計の経費の縮減を図るとともに、公共施設等総合管理計画に基づく管理・措置を実施し、施設の長寿命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3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53</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53</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57150</xdr:rowOff>
    </xdr:from>
    <xdr:to>
      <xdr:col>69</xdr:col>
      <xdr:colOff>142875</xdr:colOff>
      <xdr:row>53</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57150</xdr:rowOff>
    </xdr:from>
    <xdr:to>
      <xdr:col>65</xdr:col>
      <xdr:colOff>53975</xdr:colOff>
      <xdr:row>53</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減少の要因としては、ふるさと納税事業において寄付先行受付分（次年度返礼分）の増加に伴う現年度分の返礼品費の減や前年度に実施した農業者等支援事業給付金給付事業の減、下水道事業会計への補助金の減などが挙げられる。</a:t>
          </a:r>
        </a:p>
        <a:p>
          <a:r>
            <a:rPr kumimoji="1" lang="ja-JP" altLang="en-US" sz="1100">
              <a:latin typeface="ＭＳ Ｐゴシック" panose="020B0600070205080204" pitchFamily="50" charset="-128"/>
              <a:ea typeface="ＭＳ Ｐゴシック" panose="020B0600070205080204" pitchFamily="50" charset="-128"/>
            </a:rPr>
            <a:t>　今後は、東山梨消防本部の空調改修工事や東山聖苑の大規模改修工事、国中消防共同指令センターの運用開始に伴う整備事業費に係る公債費負担金の増などが見込まれるため、引き続き、類似団体の平均値に近づくことができるよう、各種補助金や負担金などの必要性や効果を検証し、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186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55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735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20.3</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減少の要因としては、合併特例債や（旧）緊急防災・事業債、臨時財政対策債の償還減が挙げられる。</a:t>
          </a:r>
        </a:p>
        <a:p>
          <a:r>
            <a:rPr kumimoji="1" lang="ja-JP" altLang="en-US" sz="1100">
              <a:latin typeface="ＭＳ Ｐゴシック" panose="020B0600070205080204" pitchFamily="50" charset="-128"/>
              <a:ea typeface="ＭＳ Ｐゴシック" panose="020B0600070205080204" pitchFamily="50" charset="-128"/>
            </a:rPr>
            <a:t>　今後も公債費の高止まりが懸念されるところであり、インフラの老朽化対策や公共施設の統合・集約化に伴う建設・解体事業などが課題となっているため、公共施設等個別施設計画に基づき事業選択を行うなかで、地方債の新規発行を抑制し、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962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2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100330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95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90805</xdr:rowOff>
    </xdr:from>
    <xdr:to>
      <xdr:col>11</xdr:col>
      <xdr:colOff>9525</xdr:colOff>
      <xdr:row>75</xdr:row>
      <xdr:rowOff>94615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95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158115</xdr:rowOff>
    </xdr:from>
    <xdr:to>
      <xdr:col>24</xdr:col>
      <xdr:colOff>76200</xdr:colOff>
      <xdr:row>75</xdr:row>
      <xdr:rowOff>88265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130192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109238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40005</xdr:rowOff>
    </xdr:from>
    <xdr:to>
      <xdr:col>11</xdr:col>
      <xdr:colOff>60325</xdr:colOff>
      <xdr:row>75</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126382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43815</xdr:rowOff>
    </xdr:from>
    <xdr:to>
      <xdr:col>6</xdr:col>
      <xdr:colOff>171450</xdr:colOff>
      <xdr:row>75</xdr:row>
      <xdr:rowOff>145415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130191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69.8</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公債費の償還ピークを越え合併特例債や（旧）緊急防災・減災事業債、臨時財政対策債の償還額が減となったことに加え、人件費で、給与改定や会計年度任用職員への勤勉手当の支給による給与費の増、扶助費で、物価高騰対策として実施した給付金給付事業費の増や障害者自立支援給付費の増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今後においても、経常経費の削減に向けて、新行財政改革大綱に示された各種施策を着実に実行していく。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76</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4688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88138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920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51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123333</xdr:rowOff>
    </xdr:from>
    <xdr:to>
      <xdr:col>29</xdr:col>
      <xdr:colOff>127000</xdr:colOff>
      <xdr:row>18</xdr:row>
      <xdr:rowOff>43085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85608"/>
          <a:ext cx="647700" cy="9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43085</xdr:rowOff>
    </xdr:from>
    <xdr:to>
      <xdr:col>26</xdr:col>
      <xdr:colOff>50800</xdr:colOff>
      <xdr:row>18</xdr:row>
      <xdr:rowOff>64811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76810"/>
          <a:ext cx="698500" cy="21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64811</xdr:rowOff>
    </xdr:from>
    <xdr:to>
      <xdr:col>22</xdr:col>
      <xdr:colOff>114300</xdr:colOff>
      <xdr:row>18</xdr:row>
      <xdr:rowOff>76889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98536"/>
          <a:ext cx="6985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76889</xdr:rowOff>
    </xdr:from>
    <xdr:to>
      <xdr:col>18</xdr:col>
      <xdr:colOff>177800</xdr:colOff>
      <xdr:row>18</xdr:row>
      <xdr:rowOff>123933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10614"/>
          <a:ext cx="698500" cy="47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72533</xdr:rowOff>
    </xdr:from>
    <xdr:to>
      <xdr:col>29</xdr:col>
      <xdr:colOff>177800</xdr:colOff>
      <xdr:row>18</xdr:row>
      <xdr:rowOff>2683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34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44610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0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163735</xdr:rowOff>
    </xdr:from>
    <xdr:to>
      <xdr:col>26</xdr:col>
      <xdr:colOff>101600</xdr:colOff>
      <xdr:row>18</xdr:row>
      <xdr:rowOff>93885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2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78662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14011</xdr:rowOff>
    </xdr:from>
    <xdr:to>
      <xdr:col>22</xdr:col>
      <xdr:colOff>165100</xdr:colOff>
      <xdr:row>18</xdr:row>
      <xdr:rowOff>115611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47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100388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26089</xdr:rowOff>
    </xdr:from>
    <xdr:to>
      <xdr:col>19</xdr:col>
      <xdr:colOff>38100</xdr:colOff>
      <xdr:row>18</xdr:row>
      <xdr:rowOff>127689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59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112466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4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73133</xdr:rowOff>
    </xdr:from>
    <xdr:to>
      <xdr:col>15</xdr:col>
      <xdr:colOff>101600</xdr:colOff>
      <xdr:row>19</xdr:row>
      <xdr:rowOff>3283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06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159510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9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23154</xdr:rowOff>
    </xdr:from>
    <xdr:to>
      <xdr:col>29</xdr:col>
      <xdr:colOff>127000</xdr:colOff>
      <xdr:row>38</xdr:row>
      <xdr:rowOff>24989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90754"/>
          <a:ext cx="647700" cy="1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7930</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5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8210</xdr:rowOff>
    </xdr:from>
    <xdr:to>
      <xdr:col>26</xdr:col>
      <xdr:colOff>50800</xdr:colOff>
      <xdr:row>38</xdr:row>
      <xdr:rowOff>24989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75810"/>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8210</xdr:rowOff>
    </xdr:from>
    <xdr:to>
      <xdr:col>22</xdr:col>
      <xdr:colOff>114300</xdr:colOff>
      <xdr:row>38</xdr:row>
      <xdr:rowOff>9490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5810"/>
          <a:ext cx="698500" cy="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7191</xdr:rowOff>
    </xdr:from>
    <xdr:to>
      <xdr:col>18</xdr:col>
      <xdr:colOff>177800</xdr:colOff>
      <xdr:row>38</xdr:row>
      <xdr:rowOff>9490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74791"/>
          <a:ext cx="6985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315254</xdr:rowOff>
    </xdr:from>
    <xdr:to>
      <xdr:col>29</xdr:col>
      <xdr:colOff>177800</xdr:colOff>
      <xdr:row>38</xdr:row>
      <xdr:rowOff>73954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39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160331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317089</xdr:rowOff>
    </xdr:from>
    <xdr:to>
      <xdr:col>26</xdr:col>
      <xdr:colOff>101600</xdr:colOff>
      <xdr:row>38</xdr:row>
      <xdr:rowOff>75789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85966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0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300310</xdr:rowOff>
    </xdr:from>
    <xdr:to>
      <xdr:col>22</xdr:col>
      <xdr:colOff>165100</xdr:colOff>
      <xdr:row>38</xdr:row>
      <xdr:rowOff>59010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69187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301590</xdr:rowOff>
    </xdr:from>
    <xdr:to>
      <xdr:col>19</xdr:col>
      <xdr:colOff>38100</xdr:colOff>
      <xdr:row>38</xdr:row>
      <xdr:rowOff>60290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70467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299291</xdr:rowOff>
    </xdr:from>
    <xdr:to>
      <xdr:col>15</xdr:col>
      <xdr:colOff>101600</xdr:colOff>
      <xdr:row>38</xdr:row>
      <xdr:rowOff>57991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2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68168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161341</xdr:rowOff>
    </xdr:from>
    <xdr:to>
      <xdr:col>24</xdr:col>
      <xdr:colOff>63500</xdr:colOff>
      <xdr:row>37</xdr:row>
      <xdr:rowOff>72470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3541"/>
          <a:ext cx="838200" cy="8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72470</xdr:rowOff>
    </xdr:from>
    <xdr:to>
      <xdr:col>19</xdr:col>
      <xdr:colOff>177800</xdr:colOff>
      <xdr:row>37</xdr:row>
      <xdr:rowOff>73101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6120"/>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73101</xdr:rowOff>
    </xdr:from>
    <xdr:to>
      <xdr:col>15</xdr:col>
      <xdr:colOff>50800</xdr:colOff>
      <xdr:row>37</xdr:row>
      <xdr:rowOff>78936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6751"/>
          <a:ext cx="8890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78936</xdr:rowOff>
    </xdr:from>
    <xdr:to>
      <xdr:col>10</xdr:col>
      <xdr:colOff>114300</xdr:colOff>
      <xdr:row>37</xdr:row>
      <xdr:rowOff>146471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2586"/>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110541</xdr:rowOff>
    </xdr:from>
    <xdr:to>
      <xdr:col>24</xdr:col>
      <xdr:colOff>114300</xdr:colOff>
      <xdr:row>37</xdr:row>
      <xdr:rowOff>40691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88968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21670</xdr:rowOff>
    </xdr:from>
    <xdr:to>
      <xdr:col>20</xdr:col>
      <xdr:colOff>38100</xdr:colOff>
      <xdr:row>37</xdr:row>
      <xdr:rowOff>123270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114397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22301</xdr:rowOff>
    </xdr:from>
    <xdr:to>
      <xdr:col>15</xdr:col>
      <xdr:colOff>101600</xdr:colOff>
      <xdr:row>37</xdr:row>
      <xdr:rowOff>123901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115028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28136</xdr:rowOff>
    </xdr:from>
    <xdr:to>
      <xdr:col>10</xdr:col>
      <xdr:colOff>165100</xdr:colOff>
      <xdr:row>37</xdr:row>
      <xdr:rowOff>129736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120863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95671</xdr:rowOff>
    </xdr:from>
    <xdr:to>
      <xdr:col>6</xdr:col>
      <xdr:colOff>38100</xdr:colOff>
      <xdr:row>38</xdr:row>
      <xdr:rowOff>25821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111745</xdr:rowOff>
    </xdr:from>
    <xdr:to>
      <xdr:col>24</xdr:col>
      <xdr:colOff>63500</xdr:colOff>
      <xdr:row>58</xdr:row>
      <xdr:rowOff>114114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845"/>
          <a:ext cx="8382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114114</xdr:rowOff>
    </xdr:from>
    <xdr:to>
      <xdr:col>19</xdr:col>
      <xdr:colOff>177800</xdr:colOff>
      <xdr:row>58</xdr:row>
      <xdr:rowOff>114620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8214"/>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114620</xdr:rowOff>
    </xdr:from>
    <xdr:to>
      <xdr:col>15</xdr:col>
      <xdr:colOff>50800</xdr:colOff>
      <xdr:row>58</xdr:row>
      <xdr:rowOff>114727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720"/>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114727</xdr:rowOff>
    </xdr:from>
    <xdr:to>
      <xdr:col>10</xdr:col>
      <xdr:colOff>114300</xdr:colOff>
      <xdr:row>58</xdr:row>
      <xdr:rowOff>119722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827"/>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60945</xdr:rowOff>
    </xdr:from>
    <xdr:to>
      <xdr:col>24</xdr:col>
      <xdr:colOff>114300</xdr:colOff>
      <xdr:row>58</xdr:row>
      <xdr:rowOff>162545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20322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63314</xdr:rowOff>
    </xdr:from>
    <xdr:to>
      <xdr:col>20</xdr:col>
      <xdr:colOff>38100</xdr:colOff>
      <xdr:row>58</xdr:row>
      <xdr:rowOff>164914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9991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63820</xdr:rowOff>
    </xdr:from>
    <xdr:to>
      <xdr:col>15</xdr:col>
      <xdr:colOff>101600</xdr:colOff>
      <xdr:row>58</xdr:row>
      <xdr:rowOff>165420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10497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63927</xdr:rowOff>
    </xdr:from>
    <xdr:to>
      <xdr:col>10</xdr:col>
      <xdr:colOff>165100</xdr:colOff>
      <xdr:row>58</xdr:row>
      <xdr:rowOff>165527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10604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68922</xdr:rowOff>
    </xdr:from>
    <xdr:to>
      <xdr:col>6</xdr:col>
      <xdr:colOff>38100</xdr:colOff>
      <xdr:row>58</xdr:row>
      <xdr:rowOff>170522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161649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13715</xdr:rowOff>
    </xdr:from>
    <xdr:to>
      <xdr:col>24</xdr:col>
      <xdr:colOff>63500</xdr:colOff>
      <xdr:row>79</xdr:row>
      <xdr:rowOff>15418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8265"/>
          <a:ext cx="8382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15418</xdr:rowOff>
    </xdr:from>
    <xdr:to>
      <xdr:col>19</xdr:col>
      <xdr:colOff>177800</xdr:colOff>
      <xdr:row>79</xdr:row>
      <xdr:rowOff>21462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9968"/>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16993</xdr:rowOff>
    </xdr:from>
    <xdr:to>
      <xdr:col>15</xdr:col>
      <xdr:colOff>50800</xdr:colOff>
      <xdr:row>79</xdr:row>
      <xdr:rowOff>21462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1543"/>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16993</xdr:rowOff>
    </xdr:from>
    <xdr:to>
      <xdr:col>10</xdr:col>
      <xdr:colOff>114300</xdr:colOff>
      <xdr:row>79</xdr:row>
      <xdr:rowOff>19762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1543"/>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134365</xdr:rowOff>
    </xdr:from>
    <xdr:to>
      <xdr:col>24</xdr:col>
      <xdr:colOff>114300</xdr:colOff>
      <xdr:row>79</xdr:row>
      <xdr:rowOff>64515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49292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136068</xdr:rowOff>
    </xdr:from>
    <xdr:to>
      <xdr:col>20</xdr:col>
      <xdr:colOff>38100</xdr:colOff>
      <xdr:row>79</xdr:row>
      <xdr:rowOff>66218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57345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142112</xdr:rowOff>
    </xdr:from>
    <xdr:to>
      <xdr:col>15</xdr:col>
      <xdr:colOff>101600</xdr:colOff>
      <xdr:row>79</xdr:row>
      <xdr:rowOff>72262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63389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137643</xdr:rowOff>
    </xdr:from>
    <xdr:to>
      <xdr:col>10</xdr:col>
      <xdr:colOff>165100</xdr:colOff>
      <xdr:row>79</xdr:row>
      <xdr:rowOff>67793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58920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140412</xdr:rowOff>
    </xdr:from>
    <xdr:to>
      <xdr:col>6</xdr:col>
      <xdr:colOff>38100</xdr:colOff>
      <xdr:row>79</xdr:row>
      <xdr:rowOff>70562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61689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166263</xdr:rowOff>
    </xdr:from>
    <xdr:to>
      <xdr:col>24</xdr:col>
      <xdr:colOff>63500</xdr:colOff>
      <xdr:row>96</xdr:row>
      <xdr:rowOff>95724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4013"/>
          <a:ext cx="8382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95724</xdr:rowOff>
    </xdr:from>
    <xdr:to>
      <xdr:col>19</xdr:col>
      <xdr:colOff>177800</xdr:colOff>
      <xdr:row>96</xdr:row>
      <xdr:rowOff>153698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4924"/>
          <a:ext cx="889000" cy="5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75197</xdr:rowOff>
    </xdr:from>
    <xdr:to>
      <xdr:col>15</xdr:col>
      <xdr:colOff>50800</xdr:colOff>
      <xdr:row>96</xdr:row>
      <xdr:rowOff>153698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34397"/>
          <a:ext cx="889000" cy="7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75197</xdr:rowOff>
    </xdr:from>
    <xdr:to>
      <xdr:col>10</xdr:col>
      <xdr:colOff>114300</xdr:colOff>
      <xdr:row>97</xdr:row>
      <xdr:rowOff>78465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34397"/>
          <a:ext cx="889000" cy="1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115463</xdr:rowOff>
    </xdr:from>
    <xdr:to>
      <xdr:col>24</xdr:col>
      <xdr:colOff>114300</xdr:colOff>
      <xdr:row>96</xdr:row>
      <xdr:rowOff>45613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93890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44924</xdr:rowOff>
    </xdr:from>
    <xdr:to>
      <xdr:col>20</xdr:col>
      <xdr:colOff>38100</xdr:colOff>
      <xdr:row>96</xdr:row>
      <xdr:rowOff>146524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137651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9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102898</xdr:rowOff>
    </xdr:from>
    <xdr:to>
      <xdr:col>15</xdr:col>
      <xdr:colOff>101600</xdr:colOff>
      <xdr:row>97</xdr:row>
      <xdr:rowOff>33048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24175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24397</xdr:rowOff>
    </xdr:from>
    <xdr:to>
      <xdr:col>10</xdr:col>
      <xdr:colOff>165100</xdr:colOff>
      <xdr:row>96</xdr:row>
      <xdr:rowOff>125997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117124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7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27665</xdr:rowOff>
    </xdr:from>
    <xdr:to>
      <xdr:col>6</xdr:col>
      <xdr:colOff>38100</xdr:colOff>
      <xdr:row>97</xdr:row>
      <xdr:rowOff>129265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120392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86841</xdr:rowOff>
    </xdr:from>
    <xdr:to>
      <xdr:col>55</xdr:col>
      <xdr:colOff>0</xdr:colOff>
      <xdr:row>36</xdr:row>
      <xdr:rowOff>97987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59041"/>
          <a:ext cx="8382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86841</xdr:rowOff>
    </xdr:from>
    <xdr:to>
      <xdr:col>50</xdr:col>
      <xdr:colOff>114300</xdr:colOff>
      <xdr:row>36</xdr:row>
      <xdr:rowOff>97814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904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97814</xdr:rowOff>
    </xdr:from>
    <xdr:to>
      <xdr:col>45</xdr:col>
      <xdr:colOff>177800</xdr:colOff>
      <xdr:row>36</xdr:row>
      <xdr:rowOff>159810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0014"/>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68501</xdr:rowOff>
    </xdr:from>
    <xdr:to>
      <xdr:col>41</xdr:col>
      <xdr:colOff>50800</xdr:colOff>
      <xdr:row>36</xdr:row>
      <xdr:rowOff>159810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69251"/>
          <a:ext cx="889000" cy="26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47187</xdr:rowOff>
    </xdr:from>
    <xdr:to>
      <xdr:col>55</xdr:col>
      <xdr:colOff>50800</xdr:colOff>
      <xdr:row>36</xdr:row>
      <xdr:rowOff>148787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70064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36041</xdr:rowOff>
    </xdr:from>
    <xdr:to>
      <xdr:col>50</xdr:col>
      <xdr:colOff>165100</xdr:colOff>
      <xdr:row>36</xdr:row>
      <xdr:rowOff>137641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154168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8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47014</xdr:rowOff>
    </xdr:from>
    <xdr:to>
      <xdr:col>46</xdr:col>
      <xdr:colOff>38100</xdr:colOff>
      <xdr:row>36</xdr:row>
      <xdr:rowOff>148614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165141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109010</xdr:rowOff>
    </xdr:from>
    <xdr:to>
      <xdr:col>41</xdr:col>
      <xdr:colOff>101600</xdr:colOff>
      <xdr:row>37</xdr:row>
      <xdr:rowOff>39160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55687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5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17701</xdr:rowOff>
    </xdr:from>
    <xdr:to>
      <xdr:col>36</xdr:col>
      <xdr:colOff>165100</xdr:colOff>
      <xdr:row>35</xdr:row>
      <xdr:rowOff>119301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135828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9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170342</xdr:rowOff>
    </xdr:from>
    <xdr:to>
      <xdr:col>55</xdr:col>
      <xdr:colOff>0</xdr:colOff>
      <xdr:row>57</xdr:row>
      <xdr:rowOff>76204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1542"/>
          <a:ext cx="838200" cy="7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170342</xdr:rowOff>
    </xdr:from>
    <xdr:to>
      <xdr:col>50</xdr:col>
      <xdr:colOff>114300</xdr:colOff>
      <xdr:row>57</xdr:row>
      <xdr:rowOff>131708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1542"/>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83556</xdr:rowOff>
    </xdr:from>
    <xdr:to>
      <xdr:col>45</xdr:col>
      <xdr:colOff>177800</xdr:colOff>
      <xdr:row>57</xdr:row>
      <xdr:rowOff>131708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6206"/>
          <a:ext cx="889000" cy="4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83556</xdr:rowOff>
    </xdr:from>
    <xdr:to>
      <xdr:col>41</xdr:col>
      <xdr:colOff>50800</xdr:colOff>
      <xdr:row>57</xdr:row>
      <xdr:rowOff>96714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6206"/>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25404</xdr:rowOff>
    </xdr:from>
    <xdr:to>
      <xdr:col>55</xdr:col>
      <xdr:colOff>50800</xdr:colOff>
      <xdr:row>57</xdr:row>
      <xdr:rowOff>127004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111781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119542</xdr:rowOff>
    </xdr:from>
    <xdr:to>
      <xdr:col>50</xdr:col>
      <xdr:colOff>165100</xdr:colOff>
      <xdr:row>57</xdr:row>
      <xdr:rowOff>49692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40819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1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80908</xdr:rowOff>
    </xdr:from>
    <xdr:to>
      <xdr:col>46</xdr:col>
      <xdr:colOff>38100</xdr:colOff>
      <xdr:row>58</xdr:row>
      <xdr:rowOff>11058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32756</xdr:rowOff>
    </xdr:from>
    <xdr:to>
      <xdr:col>41</xdr:col>
      <xdr:colOff>101600</xdr:colOff>
      <xdr:row>57</xdr:row>
      <xdr:rowOff>134356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45914</xdr:rowOff>
    </xdr:from>
    <xdr:to>
      <xdr:col>36</xdr:col>
      <xdr:colOff>165100</xdr:colOff>
      <xdr:row>57</xdr:row>
      <xdr:rowOff>147514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138641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46703</xdr:rowOff>
    </xdr:from>
    <xdr:to>
      <xdr:col>55</xdr:col>
      <xdr:colOff>0</xdr:colOff>
      <xdr:row>79</xdr:row>
      <xdr:rowOff>79556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91253"/>
          <a:ext cx="8382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79556</xdr:rowOff>
    </xdr:from>
    <xdr:to>
      <xdr:col>50</xdr:col>
      <xdr:colOff>114300</xdr:colOff>
      <xdr:row>79</xdr:row>
      <xdr:rowOff>81843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2410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81843</xdr:rowOff>
    </xdr:from>
    <xdr:to>
      <xdr:col>45</xdr:col>
      <xdr:colOff>177800</xdr:colOff>
      <xdr:row>79</xdr:row>
      <xdr:rowOff>92814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626393"/>
          <a:ext cx="889000" cy="1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36232</xdr:rowOff>
    </xdr:from>
    <xdr:to>
      <xdr:col>41</xdr:col>
      <xdr:colOff>50800</xdr:colOff>
      <xdr:row>79</xdr:row>
      <xdr:rowOff>92814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0782"/>
          <a:ext cx="889000" cy="5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167353</xdr:rowOff>
    </xdr:from>
    <xdr:to>
      <xdr:col>55</xdr:col>
      <xdr:colOff>50800</xdr:colOff>
      <xdr:row>79</xdr:row>
      <xdr:rowOff>97503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82280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28756</xdr:rowOff>
    </xdr:from>
    <xdr:to>
      <xdr:col>50</xdr:col>
      <xdr:colOff>165100</xdr:colOff>
      <xdr:row>79</xdr:row>
      <xdr:rowOff>130356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121483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6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31043</xdr:rowOff>
    </xdr:from>
    <xdr:to>
      <xdr:col>46</xdr:col>
      <xdr:colOff>38100</xdr:colOff>
      <xdr:row>79</xdr:row>
      <xdr:rowOff>132643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123770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42014</xdr:rowOff>
    </xdr:from>
    <xdr:to>
      <xdr:col>41</xdr:col>
      <xdr:colOff>101600</xdr:colOff>
      <xdr:row>79</xdr:row>
      <xdr:rowOff>143614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134741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7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156882</xdr:rowOff>
    </xdr:from>
    <xdr:to>
      <xdr:col>36</xdr:col>
      <xdr:colOff>165100</xdr:colOff>
      <xdr:row>79</xdr:row>
      <xdr:rowOff>87032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78159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103873</xdr:rowOff>
    </xdr:from>
    <xdr:to>
      <xdr:col>55</xdr:col>
      <xdr:colOff>0</xdr:colOff>
      <xdr:row>96</xdr:row>
      <xdr:rowOff>143991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63073"/>
          <a:ext cx="8382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103873</xdr:rowOff>
    </xdr:from>
    <xdr:to>
      <xdr:col>50</xdr:col>
      <xdr:colOff>114300</xdr:colOff>
      <xdr:row>97</xdr:row>
      <xdr:rowOff>9792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63073"/>
          <a:ext cx="889000" cy="7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121566</xdr:rowOff>
    </xdr:from>
    <xdr:to>
      <xdr:col>45</xdr:col>
      <xdr:colOff>177800</xdr:colOff>
      <xdr:row>97</xdr:row>
      <xdr:rowOff>9792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80766"/>
          <a:ext cx="889000" cy="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121566</xdr:rowOff>
    </xdr:from>
    <xdr:to>
      <xdr:col>41</xdr:col>
      <xdr:colOff>50800</xdr:colOff>
      <xdr:row>97</xdr:row>
      <xdr:rowOff>40745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80766"/>
          <a:ext cx="889000" cy="9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93191</xdr:rowOff>
    </xdr:from>
    <xdr:to>
      <xdr:col>55</xdr:col>
      <xdr:colOff>50800</xdr:colOff>
      <xdr:row>97</xdr:row>
      <xdr:rowOff>23341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71618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53073</xdr:rowOff>
    </xdr:from>
    <xdr:to>
      <xdr:col>50</xdr:col>
      <xdr:colOff>165100</xdr:colOff>
      <xdr:row>96</xdr:row>
      <xdr:rowOff>154673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145800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130442</xdr:rowOff>
    </xdr:from>
    <xdr:to>
      <xdr:col>46</xdr:col>
      <xdr:colOff>38100</xdr:colOff>
      <xdr:row>97</xdr:row>
      <xdr:rowOff>60592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51719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70766</xdr:rowOff>
    </xdr:from>
    <xdr:to>
      <xdr:col>41</xdr:col>
      <xdr:colOff>101600</xdr:colOff>
      <xdr:row>97</xdr:row>
      <xdr:rowOff>916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163493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161395</xdr:rowOff>
    </xdr:from>
    <xdr:to>
      <xdr:col>36</xdr:col>
      <xdr:colOff>165100</xdr:colOff>
      <xdr:row>97</xdr:row>
      <xdr:rowOff>91545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82672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93033</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9583"/>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42233</xdr:rowOff>
    </xdr:from>
    <xdr:to>
      <xdr:col>67</xdr:col>
      <xdr:colOff>101600</xdr:colOff>
      <xdr:row>39</xdr:row>
      <xdr:rowOff>143833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134960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133029</xdr:rowOff>
    </xdr:from>
    <xdr:to>
      <xdr:col>85</xdr:col>
      <xdr:colOff>127000</xdr:colOff>
      <xdr:row>77</xdr:row>
      <xdr:rowOff>141757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34679"/>
          <a:ext cx="8382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122196</xdr:rowOff>
    </xdr:from>
    <xdr:to>
      <xdr:col>81</xdr:col>
      <xdr:colOff>50800</xdr:colOff>
      <xdr:row>77</xdr:row>
      <xdr:rowOff>133029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3846"/>
          <a:ext cx="8890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122196</xdr:rowOff>
    </xdr:from>
    <xdr:to>
      <xdr:col>76</xdr:col>
      <xdr:colOff>114300</xdr:colOff>
      <xdr:row>77</xdr:row>
      <xdr:rowOff>123957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3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123957</xdr:rowOff>
    </xdr:from>
    <xdr:to>
      <xdr:col>71</xdr:col>
      <xdr:colOff>177800</xdr:colOff>
      <xdr:row>77</xdr:row>
      <xdr:rowOff>132463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5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90957</xdr:rowOff>
    </xdr:from>
    <xdr:to>
      <xdr:col>85</xdr:col>
      <xdr:colOff>177800</xdr:colOff>
      <xdr:row>78</xdr:row>
      <xdr:rowOff>21107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82229</xdr:rowOff>
    </xdr:from>
    <xdr:to>
      <xdr:col>81</xdr:col>
      <xdr:colOff>101600</xdr:colOff>
      <xdr:row>78</xdr:row>
      <xdr:rowOff>12379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28906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71396</xdr:rowOff>
    </xdr:from>
    <xdr:to>
      <xdr:col>76</xdr:col>
      <xdr:colOff>165100</xdr:colOff>
      <xdr:row>78</xdr:row>
      <xdr:rowOff>1546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18073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73157</xdr:rowOff>
    </xdr:from>
    <xdr:to>
      <xdr:col>72</xdr:col>
      <xdr:colOff>38100</xdr:colOff>
      <xdr:row>78</xdr:row>
      <xdr:rowOff>3307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19834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81663</xdr:rowOff>
    </xdr:from>
    <xdr:to>
      <xdr:col>67</xdr:col>
      <xdr:colOff>101600</xdr:colOff>
      <xdr:row>78</xdr:row>
      <xdr:rowOff>11813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28340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7373</xdr:rowOff>
    </xdr:from>
    <xdr:to>
      <xdr:col>85</xdr:col>
      <xdr:colOff>127000</xdr:colOff>
      <xdr:row>98</xdr:row>
      <xdr:rowOff>54366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09473"/>
          <a:ext cx="8382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44025</xdr:rowOff>
    </xdr:from>
    <xdr:to>
      <xdr:col>81</xdr:col>
      <xdr:colOff>50800</xdr:colOff>
      <xdr:row>98</xdr:row>
      <xdr:rowOff>54366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4612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44025</xdr:rowOff>
    </xdr:from>
    <xdr:to>
      <xdr:col>76</xdr:col>
      <xdr:colOff>114300</xdr:colOff>
      <xdr:row>98</xdr:row>
      <xdr:rowOff>115241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46125"/>
          <a:ext cx="889000" cy="7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115241</xdr:rowOff>
    </xdr:from>
    <xdr:to>
      <xdr:col>71</xdr:col>
      <xdr:colOff>177800</xdr:colOff>
      <xdr:row>98</xdr:row>
      <xdr:rowOff>160992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7341"/>
          <a:ext cx="889000" cy="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128023</xdr:rowOff>
    </xdr:from>
    <xdr:to>
      <xdr:col>85</xdr:col>
      <xdr:colOff>177800</xdr:colOff>
      <xdr:row>98</xdr:row>
      <xdr:rowOff>58173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150900</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1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3566</xdr:rowOff>
    </xdr:from>
    <xdr:to>
      <xdr:col>81</xdr:col>
      <xdr:colOff>101600</xdr:colOff>
      <xdr:row>98</xdr:row>
      <xdr:rowOff>105166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121693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164675</xdr:rowOff>
    </xdr:from>
    <xdr:to>
      <xdr:col>76</xdr:col>
      <xdr:colOff>165100</xdr:colOff>
      <xdr:row>98</xdr:row>
      <xdr:rowOff>94825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111352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64441</xdr:rowOff>
    </xdr:from>
    <xdr:to>
      <xdr:col>72</xdr:col>
      <xdr:colOff>38100</xdr:colOff>
      <xdr:row>98</xdr:row>
      <xdr:rowOff>166041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11118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110192</xdr:rowOff>
    </xdr:from>
    <xdr:to>
      <xdr:col>67</xdr:col>
      <xdr:colOff>101600</xdr:colOff>
      <xdr:row>99</xdr:row>
      <xdr:rowOff>40342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31469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13002</xdr:rowOff>
    </xdr:from>
    <xdr:to>
      <xdr:col>116</xdr:col>
      <xdr:colOff>63500</xdr:colOff>
      <xdr:row>59</xdr:row>
      <xdr:rowOff>13559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28552"/>
          <a:ext cx="8382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8803</xdr:rowOff>
    </xdr:from>
    <xdr:to>
      <xdr:col>111</xdr:col>
      <xdr:colOff>177800</xdr:colOff>
      <xdr:row>59</xdr:row>
      <xdr:rowOff>13559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24353"/>
          <a:ext cx="8890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8803</xdr:rowOff>
    </xdr:from>
    <xdr:to>
      <xdr:col>107</xdr:col>
      <xdr:colOff>50800</xdr:colOff>
      <xdr:row>59</xdr:row>
      <xdr:rowOff>9413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2435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4826</xdr:rowOff>
    </xdr:from>
    <xdr:to>
      <xdr:col>102</xdr:col>
      <xdr:colOff>114300</xdr:colOff>
      <xdr:row>59</xdr:row>
      <xdr:rowOff>9413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0376"/>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133652</xdr:rowOff>
    </xdr:from>
    <xdr:to>
      <xdr:col>116</xdr:col>
      <xdr:colOff>114300</xdr:colOff>
      <xdr:row>59</xdr:row>
      <xdr:rowOff>63802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134209</xdr:rowOff>
    </xdr:from>
    <xdr:to>
      <xdr:col>112</xdr:col>
      <xdr:colOff>38100</xdr:colOff>
      <xdr:row>59</xdr:row>
      <xdr:rowOff>64359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55486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129453</xdr:rowOff>
    </xdr:from>
    <xdr:to>
      <xdr:col>107</xdr:col>
      <xdr:colOff>101600</xdr:colOff>
      <xdr:row>59</xdr:row>
      <xdr:rowOff>59603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50730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6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130063</xdr:rowOff>
    </xdr:from>
    <xdr:to>
      <xdr:col>102</xdr:col>
      <xdr:colOff>165100</xdr:colOff>
      <xdr:row>59</xdr:row>
      <xdr:rowOff>60213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51340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125476</xdr:rowOff>
    </xdr:from>
    <xdr:to>
      <xdr:col>98</xdr:col>
      <xdr:colOff>38100</xdr:colOff>
      <xdr:row>59</xdr:row>
      <xdr:rowOff>55626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46753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54756</xdr:rowOff>
    </xdr:from>
    <xdr:to>
      <xdr:col>116</xdr:col>
      <xdr:colOff>63500</xdr:colOff>
      <xdr:row>77</xdr:row>
      <xdr:rowOff>111601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56406"/>
          <a:ext cx="8382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111601</xdr:rowOff>
    </xdr:from>
    <xdr:to>
      <xdr:col>111</xdr:col>
      <xdr:colOff>177800</xdr:colOff>
      <xdr:row>77</xdr:row>
      <xdr:rowOff>120993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13251"/>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120993</xdr:rowOff>
    </xdr:from>
    <xdr:to>
      <xdr:col>107</xdr:col>
      <xdr:colOff>50800</xdr:colOff>
      <xdr:row>77</xdr:row>
      <xdr:rowOff>125755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22643"/>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125755</xdr:rowOff>
    </xdr:from>
    <xdr:to>
      <xdr:col>102</xdr:col>
      <xdr:colOff>114300</xdr:colOff>
      <xdr:row>77</xdr:row>
      <xdr:rowOff>141605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27405"/>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3956</xdr:rowOff>
    </xdr:from>
    <xdr:to>
      <xdr:col>116</xdr:col>
      <xdr:colOff>114300</xdr:colOff>
      <xdr:row>77</xdr:row>
      <xdr:rowOff>105556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90333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60801</xdr:rowOff>
    </xdr:from>
    <xdr:to>
      <xdr:col>112</xdr:col>
      <xdr:colOff>38100</xdr:colOff>
      <xdr:row>77</xdr:row>
      <xdr:rowOff>162401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153528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70193</xdr:rowOff>
    </xdr:from>
    <xdr:to>
      <xdr:col>107</xdr:col>
      <xdr:colOff>101600</xdr:colOff>
      <xdr:row>78</xdr:row>
      <xdr:rowOff>343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162920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74955</xdr:rowOff>
    </xdr:from>
    <xdr:to>
      <xdr:col>102</xdr:col>
      <xdr:colOff>165100</xdr:colOff>
      <xdr:row>78</xdr:row>
      <xdr:rowOff>5105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167682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90805</xdr:rowOff>
    </xdr:from>
    <xdr:to>
      <xdr:col>98</xdr:col>
      <xdr:colOff>38100</xdr:colOff>
      <xdr:row>78</xdr:row>
      <xdr:rowOff>20955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12082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歳出決算総額は、住民一人当たり</a:t>
          </a:r>
          <a:r>
            <a:rPr kumimoji="1" lang="en-US" altLang="ja-JP" sz="900">
              <a:latin typeface="ＭＳ Ｐゴシック" panose="020B0600070205080204" pitchFamily="50" charset="-128"/>
              <a:ea typeface="ＭＳ Ｐゴシック" panose="020B0600070205080204" pitchFamily="50" charset="-128"/>
            </a:rPr>
            <a:t>784,545</a:t>
          </a:r>
          <a:r>
            <a:rPr kumimoji="1" lang="ja-JP" altLang="en-US" sz="900">
              <a:latin typeface="ＭＳ Ｐゴシック" panose="020B0600070205080204" pitchFamily="50" charset="-128"/>
              <a:ea typeface="ＭＳ Ｐゴシック" panose="020B0600070205080204" pitchFamily="50" charset="-128"/>
            </a:rPr>
            <a:t>円となっており、前年度から</a:t>
          </a:r>
          <a:r>
            <a:rPr kumimoji="1" lang="en-US" altLang="ja-JP" sz="900">
              <a:latin typeface="ＭＳ Ｐゴシック" panose="020B0600070205080204" pitchFamily="50" charset="-128"/>
              <a:ea typeface="ＭＳ Ｐゴシック" panose="020B0600070205080204" pitchFamily="50" charset="-128"/>
            </a:rPr>
            <a:t>34,908</a:t>
          </a:r>
          <a:r>
            <a:rPr kumimoji="1" lang="ja-JP" altLang="en-US" sz="900">
              <a:latin typeface="ＭＳ Ｐゴシック" panose="020B0600070205080204" pitchFamily="50" charset="-128"/>
              <a:ea typeface="ＭＳ Ｐゴシック" panose="020B0600070205080204" pitchFamily="50" charset="-128"/>
            </a:rPr>
            <a:t>円増加した。人件費は類似団体平均値を下回る</a:t>
          </a:r>
          <a:r>
            <a:rPr kumimoji="1" lang="en-US" altLang="ja-JP" sz="900">
              <a:latin typeface="ＭＳ Ｐゴシック" panose="020B0600070205080204" pitchFamily="50" charset="-128"/>
              <a:ea typeface="ＭＳ Ｐゴシック" panose="020B0600070205080204" pitchFamily="50" charset="-128"/>
            </a:rPr>
            <a:t>101,512</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7,586</a:t>
          </a:r>
          <a:r>
            <a:rPr kumimoji="1" lang="ja-JP" altLang="en-US" sz="900">
              <a:latin typeface="ＭＳ Ｐゴシック" panose="020B0600070205080204" pitchFamily="50" charset="-128"/>
              <a:ea typeface="ＭＳ Ｐゴシック" panose="020B0600070205080204" pitchFamily="50" charset="-128"/>
            </a:rPr>
            <a:t>円増加した。これは、人事院勧告等に伴う給与改定や会計年度任用職員に対する勤勉手当の支給による増が要因となっている。補助費は類似団体平均値を上回る</a:t>
          </a:r>
          <a:r>
            <a:rPr kumimoji="1" lang="en-US" altLang="ja-JP" sz="900">
              <a:latin typeface="ＭＳ Ｐゴシック" panose="020B0600070205080204" pitchFamily="50" charset="-128"/>
              <a:ea typeface="ＭＳ Ｐゴシック" panose="020B0600070205080204" pitchFamily="50" charset="-128"/>
            </a:rPr>
            <a:t>157,773</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3,413</a:t>
          </a:r>
          <a:r>
            <a:rPr kumimoji="1" lang="ja-JP" altLang="en-US" sz="900">
              <a:latin typeface="ＭＳ Ｐゴシック" panose="020B0600070205080204" pitchFamily="50" charset="-128"/>
              <a:ea typeface="ＭＳ Ｐゴシック" panose="020B0600070205080204" pitchFamily="50" charset="-128"/>
            </a:rPr>
            <a:t>円減少した。物価高騰により疲弊している地域経済への下支えのための地域応援商品券事業の実施、常備消防負担金の増などの増要因があったものの、ふるさと納税事業において寄付先行受付分の増加に伴う現年分の寄付者返礼品費の減、エネルギー価格高騰の影響を受ける農業者に対する農業者等支援事業給付金給付事業の減、下水道事業会計への繰出金の減などにより減少となった。物件費は、類似団体平均値を上回る</a:t>
          </a:r>
          <a:r>
            <a:rPr kumimoji="1" lang="en-US" altLang="ja-JP" sz="900">
              <a:latin typeface="ＭＳ Ｐゴシック" panose="020B0600070205080204" pitchFamily="50" charset="-128"/>
              <a:ea typeface="ＭＳ Ｐゴシック" panose="020B0600070205080204" pitchFamily="50" charset="-128"/>
            </a:rPr>
            <a:t>122,289</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10,363</a:t>
          </a:r>
          <a:r>
            <a:rPr kumimoji="1" lang="ja-JP" altLang="en-US" sz="900">
              <a:latin typeface="ＭＳ Ｐゴシック" panose="020B0600070205080204" pitchFamily="50" charset="-128"/>
              <a:ea typeface="ＭＳ Ｐゴシック" panose="020B0600070205080204" pitchFamily="50" charset="-128"/>
            </a:rPr>
            <a:t>円増加した。新型コロナウイルス感染症の</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類移行に伴うワクチン接種事業委託料の減、書かない窓口支援システムの導入委託料の減、小学校教科書改訂の伴う教師用教科書等購入費の減などの減要因があったものの、寄附件数の増加に伴うふるさと納税寄附金事務費の増、電算システム関連経費の増、包括支援センターの民間委託に伴う委託料の増などの増要因により増加した。扶助費は、類似団体平均値を下回る</a:t>
          </a:r>
          <a:r>
            <a:rPr kumimoji="1" lang="en-US" altLang="ja-JP" sz="900">
              <a:latin typeface="ＭＳ Ｐゴシック" panose="020B0600070205080204" pitchFamily="50" charset="-128"/>
              <a:ea typeface="ＭＳ Ｐゴシック" panose="020B0600070205080204" pitchFamily="50" charset="-128"/>
            </a:rPr>
            <a:t>124,014</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13,243</a:t>
          </a:r>
          <a:r>
            <a:rPr kumimoji="1" lang="ja-JP" altLang="en-US" sz="900">
              <a:latin typeface="ＭＳ Ｐゴシック" panose="020B0600070205080204" pitchFamily="50" charset="-128"/>
              <a:ea typeface="ＭＳ Ｐゴシック" panose="020B0600070205080204" pitchFamily="50" charset="-128"/>
            </a:rPr>
            <a:t>円増加した。子どもの減少による児童扶養手当の減、前年度実施した給付金給付事業の減など減要因があったものの、物価高騰対策として実施した低所得者世帯に対する給付金給付に加え定額減税補足給付金の支給、障害者自立支援給付費の増、制度改正による児童手当の増などの増要因により増加した。普通建設事業費は、類似団体平均値を下回る</a:t>
          </a:r>
          <a:r>
            <a:rPr kumimoji="1" lang="en-US" altLang="ja-JP" sz="900">
              <a:latin typeface="ＭＳ Ｐゴシック" panose="020B0600070205080204" pitchFamily="50" charset="-128"/>
              <a:ea typeface="ＭＳ Ｐゴシック" panose="020B0600070205080204" pitchFamily="50" charset="-128"/>
            </a:rPr>
            <a:t>51,388</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16,910</a:t>
          </a:r>
          <a:r>
            <a:rPr kumimoji="1" lang="ja-JP" altLang="en-US" sz="900">
              <a:latin typeface="ＭＳ Ｐゴシック" panose="020B0600070205080204" pitchFamily="50" charset="-128"/>
              <a:ea typeface="ＭＳ Ｐゴシック" panose="020B0600070205080204" pitchFamily="50" charset="-128"/>
            </a:rPr>
            <a:t>円減少した。新規整備については、勝沼健康福祉センター利用者送迎用車両の購入費や救護施設鈴宮寮で使用するバリアフリー対応車両の購入費の減などの減要因があったものの、中学校再編に伴う塩山中学校スクールバス購入費及びスクールバス乗降場設置工事などにより増加となった。更新整備については、橋りょう長寿命化改修事業や塩山中学校大規模改造事業（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期）などの増要因があったものの、勝沼中学校大規模改造事業（第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期）や大日影トンネル遊歩道補修事業の終了に伴う減、</a:t>
          </a:r>
          <a:r>
            <a:rPr kumimoji="1" lang="en-US" altLang="ja-JP" sz="900">
              <a:latin typeface="ＭＳ Ｐゴシック" panose="020B0600070205080204" pitchFamily="50" charset="-128"/>
              <a:ea typeface="ＭＳ Ｐゴシック" panose="020B0600070205080204" pitchFamily="50" charset="-128"/>
            </a:rPr>
            <a:t>JA</a:t>
          </a:r>
          <a:r>
            <a:rPr kumimoji="1" lang="ja-JP" altLang="en-US" sz="900">
              <a:latin typeface="ＭＳ Ｐゴシック" panose="020B0600070205080204" pitchFamily="50" charset="-128"/>
              <a:ea typeface="ＭＳ Ｐゴシック" panose="020B0600070205080204" pitchFamily="50" charset="-128"/>
            </a:rPr>
            <a:t>フルーツ山梨塩山統合共撰所の建設事業に係る補助金の減などの減要因が影響し減少した。公債費は、類似団体平均値を下回る</a:t>
          </a:r>
          <a:r>
            <a:rPr kumimoji="1" lang="en-US" altLang="ja-JP" sz="900">
              <a:latin typeface="ＭＳ Ｐゴシック" panose="020B0600070205080204" pitchFamily="50" charset="-128"/>
              <a:ea typeface="ＭＳ Ｐゴシック" panose="020B0600070205080204" pitchFamily="50" charset="-128"/>
            </a:rPr>
            <a:t>74,100</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3,818</a:t>
          </a:r>
          <a:r>
            <a:rPr kumimoji="1" lang="ja-JP" altLang="en-US" sz="900">
              <a:latin typeface="ＭＳ Ｐゴシック" panose="020B0600070205080204" pitchFamily="50" charset="-128"/>
              <a:ea typeface="ＭＳ Ｐゴシック" panose="020B0600070205080204" pitchFamily="50" charset="-128"/>
            </a:rPr>
            <a:t>円減少した。合併特例債、（旧）緊急防災・減災事業債、臨時財政対策債の償還額の減が影響し減少となった。なお、公債費については、償還のピークを越えたため、今後は減少していく見通しであるが、引き続き、建設事業の選択実施により地方債を抑制し公債費負担の適正化に努めていく。繰出金については、類似団体平均値を大きく下回る</a:t>
          </a:r>
          <a:r>
            <a:rPr kumimoji="1" lang="en-US" altLang="ja-JP" sz="900">
              <a:latin typeface="ＭＳ Ｐゴシック" panose="020B0600070205080204" pitchFamily="50" charset="-128"/>
              <a:ea typeface="ＭＳ Ｐゴシック" panose="020B0600070205080204" pitchFamily="50" charset="-128"/>
            </a:rPr>
            <a:t>37,459</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2,984</a:t>
          </a:r>
          <a:r>
            <a:rPr kumimoji="1" lang="ja-JP" altLang="en-US" sz="900">
              <a:latin typeface="ＭＳ Ｐゴシック" panose="020B0600070205080204" pitchFamily="50" charset="-128"/>
              <a:ea typeface="ＭＳ Ｐゴシック" panose="020B0600070205080204" pitchFamily="50" charset="-128"/>
            </a:rPr>
            <a:t>円増加した。国保特会への繰出金は減少したものの、診療所特会、後期高齢者特会、介護特会への繰出金の増が主な要因となっている。積立金については、類似団体平均値を上回る</a:t>
          </a:r>
          <a:r>
            <a:rPr kumimoji="1" lang="en-US" altLang="ja-JP" sz="900">
              <a:latin typeface="ＭＳ Ｐゴシック" panose="020B0600070205080204" pitchFamily="50" charset="-128"/>
              <a:ea typeface="ＭＳ Ｐゴシック" panose="020B0600070205080204" pitchFamily="50" charset="-128"/>
            </a:rPr>
            <a:t>109,463</a:t>
          </a:r>
          <a:r>
            <a:rPr kumimoji="1" lang="ja-JP" altLang="en-US" sz="900">
              <a:latin typeface="ＭＳ Ｐゴシック" panose="020B0600070205080204" pitchFamily="50" charset="-128"/>
              <a:ea typeface="ＭＳ Ｐゴシック" panose="020B0600070205080204" pitchFamily="50" charset="-128"/>
            </a:rPr>
            <a:t>円であり、前年度比</a:t>
          </a:r>
          <a:r>
            <a:rPr kumimoji="1" lang="en-US" altLang="ja-JP" sz="900">
              <a:latin typeface="ＭＳ Ｐゴシック" panose="020B0600070205080204" pitchFamily="50" charset="-128"/>
              <a:ea typeface="ＭＳ Ｐゴシック" panose="020B0600070205080204" pitchFamily="50" charset="-128"/>
            </a:rPr>
            <a:t>24,668</a:t>
          </a:r>
          <a:r>
            <a:rPr kumimoji="1" lang="ja-JP" altLang="en-US" sz="900">
              <a:latin typeface="ＭＳ Ｐゴシック" panose="020B0600070205080204" pitchFamily="50" charset="-128"/>
              <a:ea typeface="ＭＳ Ｐゴシック" panose="020B0600070205080204" pitchFamily="50" charset="-128"/>
            </a:rPr>
            <a:t>円と大幅に増加した。ふるさと納税寄附金の伸びによるふるさと支援基金積立金の増や財政調整基金積立金の増が主な要因となっている。今後についても、災害等に備える財政調整基金や施設更新に備える公共施設整備基金への積立を行うため、引き続き、事業の抜本的な見直しを行い積立予算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162179</xdr:rowOff>
    </xdr:from>
    <xdr:to>
      <xdr:col>24</xdr:col>
      <xdr:colOff>63500</xdr:colOff>
      <xdr:row>37</xdr:row>
      <xdr:rowOff>109410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4379"/>
          <a:ext cx="8382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56833</xdr:rowOff>
    </xdr:from>
    <xdr:to>
      <xdr:col>19</xdr:col>
      <xdr:colOff>177800</xdr:colOff>
      <xdr:row>37</xdr:row>
      <xdr:rowOff>109410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00483"/>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56833</xdr:rowOff>
    </xdr:from>
    <xdr:to>
      <xdr:col>15</xdr:col>
      <xdr:colOff>50800</xdr:colOff>
      <xdr:row>37</xdr:row>
      <xdr:rowOff>90360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00483"/>
          <a:ext cx="889000" cy="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67120</xdr:rowOff>
    </xdr:from>
    <xdr:to>
      <xdr:col>10</xdr:col>
      <xdr:colOff>114300</xdr:colOff>
      <xdr:row>37</xdr:row>
      <xdr:rowOff>90360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077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111379</xdr:rowOff>
    </xdr:from>
    <xdr:to>
      <xdr:col>24</xdr:col>
      <xdr:colOff>114300</xdr:colOff>
      <xdr:row>37</xdr:row>
      <xdr:rowOff>41529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134256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58610</xdr:rowOff>
    </xdr:from>
    <xdr:to>
      <xdr:col>20</xdr:col>
      <xdr:colOff>38100</xdr:colOff>
      <xdr:row>37</xdr:row>
      <xdr:rowOff>160210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6033</xdr:rowOff>
    </xdr:from>
    <xdr:to>
      <xdr:col>15</xdr:col>
      <xdr:colOff>101600</xdr:colOff>
      <xdr:row>37</xdr:row>
      <xdr:rowOff>107633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124160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39560</xdr:rowOff>
    </xdr:from>
    <xdr:to>
      <xdr:col>10</xdr:col>
      <xdr:colOff>165100</xdr:colOff>
      <xdr:row>37</xdr:row>
      <xdr:rowOff>141160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16320</xdr:rowOff>
    </xdr:from>
    <xdr:to>
      <xdr:col>6</xdr:col>
      <xdr:colOff>38100</xdr:colOff>
      <xdr:row>37</xdr:row>
      <xdr:rowOff>117920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74533</xdr:rowOff>
    </xdr:from>
    <xdr:to>
      <xdr:col>24</xdr:col>
      <xdr:colOff>63500</xdr:colOff>
      <xdr:row>57</xdr:row>
      <xdr:rowOff>114797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7183"/>
          <a:ext cx="838200" cy="4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114797</xdr:rowOff>
    </xdr:from>
    <xdr:to>
      <xdr:col>19</xdr:col>
      <xdr:colOff>177800</xdr:colOff>
      <xdr:row>57</xdr:row>
      <xdr:rowOff>122855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7447"/>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122855</xdr:rowOff>
    </xdr:from>
    <xdr:to>
      <xdr:col>15</xdr:col>
      <xdr:colOff>50800</xdr:colOff>
      <xdr:row>58</xdr:row>
      <xdr:rowOff>24861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5505"/>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124774</xdr:rowOff>
    </xdr:from>
    <xdr:to>
      <xdr:col>10</xdr:col>
      <xdr:colOff>114300</xdr:colOff>
      <xdr:row>58</xdr:row>
      <xdr:rowOff>24861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7424"/>
          <a:ext cx="889000" cy="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23733</xdr:rowOff>
    </xdr:from>
    <xdr:to>
      <xdr:col>24</xdr:col>
      <xdr:colOff>114300</xdr:colOff>
      <xdr:row>57</xdr:row>
      <xdr:rowOff>125333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46610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63997</xdr:rowOff>
    </xdr:from>
    <xdr:to>
      <xdr:col>20</xdr:col>
      <xdr:colOff>38100</xdr:colOff>
      <xdr:row>57</xdr:row>
      <xdr:rowOff>165597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10674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72055</xdr:rowOff>
    </xdr:from>
    <xdr:to>
      <xdr:col>15</xdr:col>
      <xdr:colOff>101600</xdr:colOff>
      <xdr:row>58</xdr:row>
      <xdr:rowOff>2205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18732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145511</xdr:rowOff>
    </xdr:from>
    <xdr:to>
      <xdr:col>10</xdr:col>
      <xdr:colOff>165100</xdr:colOff>
      <xdr:row>58</xdr:row>
      <xdr:rowOff>75661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73974</xdr:rowOff>
    </xdr:from>
    <xdr:to>
      <xdr:col>6</xdr:col>
      <xdr:colOff>38100</xdr:colOff>
      <xdr:row>58</xdr:row>
      <xdr:rowOff>4124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166701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3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72534</xdr:rowOff>
    </xdr:from>
    <xdr:to>
      <xdr:col>24</xdr:col>
      <xdr:colOff>63500</xdr:colOff>
      <xdr:row>77</xdr:row>
      <xdr:rowOff>135004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4184"/>
          <a:ext cx="838200" cy="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135004</xdr:rowOff>
    </xdr:from>
    <xdr:to>
      <xdr:col>19</xdr:col>
      <xdr:colOff>177800</xdr:colOff>
      <xdr:row>77</xdr:row>
      <xdr:rowOff>170061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6654"/>
          <a:ext cx="889000" cy="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102000</xdr:rowOff>
    </xdr:from>
    <xdr:to>
      <xdr:col>15</xdr:col>
      <xdr:colOff>50800</xdr:colOff>
      <xdr:row>77</xdr:row>
      <xdr:rowOff>170061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3650"/>
          <a:ext cx="889000" cy="6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102000</xdr:rowOff>
    </xdr:from>
    <xdr:to>
      <xdr:col>10</xdr:col>
      <xdr:colOff>114300</xdr:colOff>
      <xdr:row>78</xdr:row>
      <xdr:rowOff>66908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3650"/>
          <a:ext cx="889000" cy="1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21734</xdr:rowOff>
    </xdr:from>
    <xdr:to>
      <xdr:col>24</xdr:col>
      <xdr:colOff>114300</xdr:colOff>
      <xdr:row>77</xdr:row>
      <xdr:rowOff>123334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84204</xdr:rowOff>
    </xdr:from>
    <xdr:to>
      <xdr:col>20</xdr:col>
      <xdr:colOff>38100</xdr:colOff>
      <xdr:row>78</xdr:row>
      <xdr:rowOff>14354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5481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119261</xdr:rowOff>
    </xdr:from>
    <xdr:to>
      <xdr:col>15</xdr:col>
      <xdr:colOff>101600</xdr:colOff>
      <xdr:row>78</xdr:row>
      <xdr:rowOff>49411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40538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51200</xdr:rowOff>
    </xdr:from>
    <xdr:to>
      <xdr:col>10</xdr:col>
      <xdr:colOff>165100</xdr:colOff>
      <xdr:row>77</xdr:row>
      <xdr:rowOff>152800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143927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16108</xdr:rowOff>
    </xdr:from>
    <xdr:to>
      <xdr:col>6</xdr:col>
      <xdr:colOff>38100</xdr:colOff>
      <xdr:row>78</xdr:row>
      <xdr:rowOff>117708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108835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81865</xdr:rowOff>
    </xdr:from>
    <xdr:to>
      <xdr:col>24</xdr:col>
      <xdr:colOff>63500</xdr:colOff>
      <xdr:row>99</xdr:row>
      <xdr:rowOff>82533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5415"/>
          <a:ext cx="8382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81617</xdr:rowOff>
    </xdr:from>
    <xdr:to>
      <xdr:col>19</xdr:col>
      <xdr:colOff>177800</xdr:colOff>
      <xdr:row>99</xdr:row>
      <xdr:rowOff>81865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5167"/>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77592</xdr:rowOff>
    </xdr:from>
    <xdr:to>
      <xdr:col>15</xdr:col>
      <xdr:colOff>50800</xdr:colOff>
      <xdr:row>99</xdr:row>
      <xdr:rowOff>81617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1142"/>
          <a:ext cx="889000" cy="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77592</xdr:rowOff>
    </xdr:from>
    <xdr:to>
      <xdr:col>10</xdr:col>
      <xdr:colOff>114300</xdr:colOff>
      <xdr:row>99</xdr:row>
      <xdr:rowOff>82995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142"/>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31733</xdr:rowOff>
    </xdr:from>
    <xdr:to>
      <xdr:col>24</xdr:col>
      <xdr:colOff>114300</xdr:colOff>
      <xdr:row>99</xdr:row>
      <xdr:rowOff>133333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31065</xdr:rowOff>
    </xdr:from>
    <xdr:to>
      <xdr:col>20</xdr:col>
      <xdr:colOff>38100</xdr:colOff>
      <xdr:row>99</xdr:row>
      <xdr:rowOff>132665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123792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30817</xdr:rowOff>
    </xdr:from>
    <xdr:to>
      <xdr:col>15</xdr:col>
      <xdr:colOff>101600</xdr:colOff>
      <xdr:row>99</xdr:row>
      <xdr:rowOff>132417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123544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26792</xdr:rowOff>
    </xdr:from>
    <xdr:to>
      <xdr:col>10</xdr:col>
      <xdr:colOff>165100</xdr:colOff>
      <xdr:row>99</xdr:row>
      <xdr:rowOff>128392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144919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32195</xdr:rowOff>
    </xdr:from>
    <xdr:to>
      <xdr:col>6</xdr:col>
      <xdr:colOff>38100</xdr:colOff>
      <xdr:row>99</xdr:row>
      <xdr:rowOff>133795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124922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67528</xdr:rowOff>
    </xdr:from>
    <xdr:to>
      <xdr:col>55</xdr:col>
      <xdr:colOff>0</xdr:colOff>
      <xdr:row>38</xdr:row>
      <xdr:rowOff>70467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82628"/>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70467</xdr:rowOff>
    </xdr:from>
    <xdr:to>
      <xdr:col>50</xdr:col>
      <xdr:colOff>114300</xdr:colOff>
      <xdr:row>38</xdr:row>
      <xdr:rowOff>74059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8556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74059</xdr:rowOff>
    </xdr:from>
    <xdr:to>
      <xdr:col>45</xdr:col>
      <xdr:colOff>177800</xdr:colOff>
      <xdr:row>38</xdr:row>
      <xdr:rowOff>83203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8915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83203</xdr:rowOff>
    </xdr:from>
    <xdr:to>
      <xdr:col>41</xdr:col>
      <xdr:colOff>50800</xdr:colOff>
      <xdr:row>38</xdr:row>
      <xdr:rowOff>89081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98303"/>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16728</xdr:rowOff>
    </xdr:from>
    <xdr:to>
      <xdr:col>55</xdr:col>
      <xdr:colOff>50800</xdr:colOff>
      <xdr:row>38</xdr:row>
      <xdr:rowOff>118328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166605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19667</xdr:rowOff>
    </xdr:from>
    <xdr:to>
      <xdr:col>50</xdr:col>
      <xdr:colOff>165100</xdr:colOff>
      <xdr:row>38</xdr:row>
      <xdr:rowOff>121267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112394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23259</xdr:rowOff>
    </xdr:from>
    <xdr:to>
      <xdr:col>46</xdr:col>
      <xdr:colOff>38100</xdr:colOff>
      <xdr:row>38</xdr:row>
      <xdr:rowOff>124859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115986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32403</xdr:rowOff>
    </xdr:from>
    <xdr:to>
      <xdr:col>41</xdr:col>
      <xdr:colOff>101600</xdr:colOff>
      <xdr:row>38</xdr:row>
      <xdr:rowOff>134003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125130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38281</xdr:rowOff>
    </xdr:from>
    <xdr:to>
      <xdr:col>36</xdr:col>
      <xdr:colOff>165100</xdr:colOff>
      <xdr:row>38</xdr:row>
      <xdr:rowOff>139881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131008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94120</xdr:rowOff>
    </xdr:from>
    <xdr:to>
      <xdr:col>55</xdr:col>
      <xdr:colOff>0</xdr:colOff>
      <xdr:row>57</xdr:row>
      <xdr:rowOff>67373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95320"/>
          <a:ext cx="8382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94120</xdr:rowOff>
    </xdr:from>
    <xdr:to>
      <xdr:col>50</xdr:col>
      <xdr:colOff>114300</xdr:colOff>
      <xdr:row>57</xdr:row>
      <xdr:rowOff>134048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95320"/>
          <a:ext cx="889000" cy="2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128067</xdr:rowOff>
    </xdr:from>
    <xdr:to>
      <xdr:col>45</xdr:col>
      <xdr:colOff>177800</xdr:colOff>
      <xdr:row>57</xdr:row>
      <xdr:rowOff>134048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0071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101930</xdr:rowOff>
    </xdr:from>
    <xdr:to>
      <xdr:col>41</xdr:col>
      <xdr:colOff>50800</xdr:colOff>
      <xdr:row>57</xdr:row>
      <xdr:rowOff>128067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74580"/>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16573</xdr:rowOff>
    </xdr:from>
    <xdr:to>
      <xdr:col>55</xdr:col>
      <xdr:colOff>50800</xdr:colOff>
      <xdr:row>57</xdr:row>
      <xdr:rowOff>118173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166450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43320</xdr:rowOff>
    </xdr:from>
    <xdr:to>
      <xdr:col>50</xdr:col>
      <xdr:colOff>165100</xdr:colOff>
      <xdr:row>56</xdr:row>
      <xdr:rowOff>144920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136047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83248</xdr:rowOff>
    </xdr:from>
    <xdr:to>
      <xdr:col>46</xdr:col>
      <xdr:colOff>38100</xdr:colOff>
      <xdr:row>58</xdr:row>
      <xdr:rowOff>13398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4525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77267</xdr:rowOff>
    </xdr:from>
    <xdr:to>
      <xdr:col>41</xdr:col>
      <xdr:colOff>101600</xdr:colOff>
      <xdr:row>58</xdr:row>
      <xdr:rowOff>7417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169994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51130</xdr:rowOff>
    </xdr:from>
    <xdr:to>
      <xdr:col>36</xdr:col>
      <xdr:colOff>165100</xdr:colOff>
      <xdr:row>57</xdr:row>
      <xdr:rowOff>152730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143857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25834</xdr:rowOff>
    </xdr:from>
    <xdr:to>
      <xdr:col>55</xdr:col>
      <xdr:colOff>0</xdr:colOff>
      <xdr:row>78</xdr:row>
      <xdr:rowOff>53769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8934"/>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1608</xdr:rowOff>
    </xdr:from>
    <xdr:to>
      <xdr:col>50</xdr:col>
      <xdr:colOff>114300</xdr:colOff>
      <xdr:row>78</xdr:row>
      <xdr:rowOff>25834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74708"/>
          <a:ext cx="889000" cy="2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1608</xdr:rowOff>
    </xdr:from>
    <xdr:to>
      <xdr:col>45</xdr:col>
      <xdr:colOff>177800</xdr:colOff>
      <xdr:row>78</xdr:row>
      <xdr:rowOff>35902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74708"/>
          <a:ext cx="889000" cy="3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35902</xdr:rowOff>
    </xdr:from>
    <xdr:to>
      <xdr:col>41</xdr:col>
      <xdr:colOff>50800</xdr:colOff>
      <xdr:row>78</xdr:row>
      <xdr:rowOff>53541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900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2969</xdr:rowOff>
    </xdr:from>
    <xdr:to>
      <xdr:col>55</xdr:col>
      <xdr:colOff>50800</xdr:colOff>
      <xdr:row>78</xdr:row>
      <xdr:rowOff>104569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146484</xdr:rowOff>
    </xdr:from>
    <xdr:to>
      <xdr:col>50</xdr:col>
      <xdr:colOff>165100</xdr:colOff>
      <xdr:row>78</xdr:row>
      <xdr:rowOff>76634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122258</xdr:rowOff>
    </xdr:from>
    <xdr:to>
      <xdr:col>46</xdr:col>
      <xdr:colOff>38100</xdr:colOff>
      <xdr:row>78</xdr:row>
      <xdr:rowOff>52408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68935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156552</xdr:rowOff>
    </xdr:from>
    <xdr:to>
      <xdr:col>41</xdr:col>
      <xdr:colOff>101600</xdr:colOff>
      <xdr:row>78</xdr:row>
      <xdr:rowOff>86702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77829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148234</xdr:rowOff>
    </xdr:from>
    <xdr:to>
      <xdr:col>55</xdr:col>
      <xdr:colOff>0</xdr:colOff>
      <xdr:row>97</xdr:row>
      <xdr:rowOff>2617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07434"/>
          <a:ext cx="8382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154688</xdr:rowOff>
    </xdr:from>
    <xdr:to>
      <xdr:col>50</xdr:col>
      <xdr:colOff>114300</xdr:colOff>
      <xdr:row>97</xdr:row>
      <xdr:rowOff>2617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13888"/>
          <a:ext cx="8890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137871</xdr:rowOff>
    </xdr:from>
    <xdr:to>
      <xdr:col>45</xdr:col>
      <xdr:colOff>177800</xdr:colOff>
      <xdr:row>96</xdr:row>
      <xdr:rowOff>154688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97071"/>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137871</xdr:rowOff>
    </xdr:from>
    <xdr:to>
      <xdr:col>41</xdr:col>
      <xdr:colOff>50800</xdr:colOff>
      <xdr:row>96</xdr:row>
      <xdr:rowOff>160412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97071"/>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97434</xdr:rowOff>
    </xdr:from>
    <xdr:to>
      <xdr:col>55</xdr:col>
      <xdr:colOff>50800</xdr:colOff>
      <xdr:row>97</xdr:row>
      <xdr:rowOff>27584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75861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123267</xdr:rowOff>
    </xdr:from>
    <xdr:to>
      <xdr:col>50</xdr:col>
      <xdr:colOff>165100</xdr:colOff>
      <xdr:row>97</xdr:row>
      <xdr:rowOff>53417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103888</xdr:rowOff>
    </xdr:from>
    <xdr:to>
      <xdr:col>46</xdr:col>
      <xdr:colOff>38100</xdr:colOff>
      <xdr:row>97</xdr:row>
      <xdr:rowOff>34038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25165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87071</xdr:rowOff>
    </xdr:from>
    <xdr:to>
      <xdr:col>41</xdr:col>
      <xdr:colOff>101600</xdr:colOff>
      <xdr:row>97</xdr:row>
      <xdr:rowOff>17221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109612</xdr:rowOff>
    </xdr:from>
    <xdr:to>
      <xdr:col>36</xdr:col>
      <xdr:colOff>165100</xdr:colOff>
      <xdr:row>97</xdr:row>
      <xdr:rowOff>39762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30889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126127</xdr:rowOff>
    </xdr:from>
    <xdr:to>
      <xdr:col>85</xdr:col>
      <xdr:colOff>127000</xdr:colOff>
      <xdr:row>37</xdr:row>
      <xdr:rowOff>132256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9777"/>
          <a:ext cx="8382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132256</xdr:rowOff>
    </xdr:from>
    <xdr:to>
      <xdr:col>81</xdr:col>
      <xdr:colOff>50800</xdr:colOff>
      <xdr:row>37</xdr:row>
      <xdr:rowOff>162246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75906"/>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162246</xdr:rowOff>
    </xdr:from>
    <xdr:to>
      <xdr:col>76</xdr:col>
      <xdr:colOff>114300</xdr:colOff>
      <xdr:row>37</xdr:row>
      <xdr:rowOff>163131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5896"/>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130470</xdr:rowOff>
    </xdr:from>
    <xdr:to>
      <xdr:col>71</xdr:col>
      <xdr:colOff>177800</xdr:colOff>
      <xdr:row>37</xdr:row>
      <xdr:rowOff>163131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74120"/>
          <a:ext cx="889000" cy="3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75327</xdr:rowOff>
    </xdr:from>
    <xdr:to>
      <xdr:col>85</xdr:col>
      <xdr:colOff>177800</xdr:colOff>
      <xdr:row>38</xdr:row>
      <xdr:rowOff>5477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53754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81456</xdr:rowOff>
    </xdr:from>
    <xdr:to>
      <xdr:col>81</xdr:col>
      <xdr:colOff>101600</xdr:colOff>
      <xdr:row>38</xdr:row>
      <xdr:rowOff>11606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2733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111446</xdr:rowOff>
    </xdr:from>
    <xdr:to>
      <xdr:col>76</xdr:col>
      <xdr:colOff>165100</xdr:colOff>
      <xdr:row>38</xdr:row>
      <xdr:rowOff>41596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32723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112332</xdr:rowOff>
    </xdr:from>
    <xdr:to>
      <xdr:col>72</xdr:col>
      <xdr:colOff>38100</xdr:colOff>
      <xdr:row>38</xdr:row>
      <xdr:rowOff>42481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5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33608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79670</xdr:rowOff>
    </xdr:from>
    <xdr:to>
      <xdr:col>67</xdr:col>
      <xdr:colOff>101600</xdr:colOff>
      <xdr:row>38</xdr:row>
      <xdr:rowOff>9820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14061</xdr:rowOff>
    </xdr:from>
    <xdr:to>
      <xdr:col>85</xdr:col>
      <xdr:colOff>127000</xdr:colOff>
      <xdr:row>56</xdr:row>
      <xdr:rowOff>36853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15261"/>
          <a:ext cx="838200" cy="2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36853</xdr:rowOff>
    </xdr:from>
    <xdr:to>
      <xdr:col>81</xdr:col>
      <xdr:colOff>50800</xdr:colOff>
      <xdr:row>56</xdr:row>
      <xdr:rowOff>114973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8053"/>
          <a:ext cx="889000" cy="7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114973</xdr:rowOff>
    </xdr:from>
    <xdr:to>
      <xdr:col>76</xdr:col>
      <xdr:colOff>114300</xdr:colOff>
      <xdr:row>56</xdr:row>
      <xdr:rowOff>166431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16173"/>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117129</xdr:rowOff>
    </xdr:from>
    <xdr:to>
      <xdr:col>71</xdr:col>
      <xdr:colOff>177800</xdr:colOff>
      <xdr:row>56</xdr:row>
      <xdr:rowOff>166431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18329"/>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134711</xdr:rowOff>
    </xdr:from>
    <xdr:to>
      <xdr:col>85</xdr:col>
      <xdr:colOff>177800</xdr:colOff>
      <xdr:row>56</xdr:row>
      <xdr:rowOff>64861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113138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157503</xdr:rowOff>
    </xdr:from>
    <xdr:to>
      <xdr:col>81</xdr:col>
      <xdr:colOff>101600</xdr:colOff>
      <xdr:row>56</xdr:row>
      <xdr:rowOff>87653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104180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6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64173</xdr:rowOff>
    </xdr:from>
    <xdr:to>
      <xdr:col>76</xdr:col>
      <xdr:colOff>165100</xdr:colOff>
      <xdr:row>56</xdr:row>
      <xdr:rowOff>165773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156900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115631</xdr:rowOff>
    </xdr:from>
    <xdr:to>
      <xdr:col>72</xdr:col>
      <xdr:colOff>38100</xdr:colOff>
      <xdr:row>57</xdr:row>
      <xdr:rowOff>45781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1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36908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66329</xdr:rowOff>
    </xdr:from>
    <xdr:to>
      <xdr:col>67</xdr:col>
      <xdr:colOff>101600</xdr:colOff>
      <xdr:row>56</xdr:row>
      <xdr:rowOff>167929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159056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93033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7583"/>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42233</xdr:rowOff>
    </xdr:from>
    <xdr:to>
      <xdr:col>67</xdr:col>
      <xdr:colOff>101600</xdr:colOff>
      <xdr:row>79</xdr:row>
      <xdr:rowOff>143833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134960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133029</xdr:rowOff>
    </xdr:from>
    <xdr:to>
      <xdr:col>85</xdr:col>
      <xdr:colOff>127000</xdr:colOff>
      <xdr:row>97</xdr:row>
      <xdr:rowOff>141757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63679"/>
          <a:ext cx="8382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122196</xdr:rowOff>
    </xdr:from>
    <xdr:to>
      <xdr:col>81</xdr:col>
      <xdr:colOff>50800</xdr:colOff>
      <xdr:row>97</xdr:row>
      <xdr:rowOff>133029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52846"/>
          <a:ext cx="8890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122196</xdr:rowOff>
    </xdr:from>
    <xdr:to>
      <xdr:col>76</xdr:col>
      <xdr:colOff>114300</xdr:colOff>
      <xdr:row>97</xdr:row>
      <xdr:rowOff>123957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2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123957</xdr:rowOff>
    </xdr:from>
    <xdr:to>
      <xdr:col>71</xdr:col>
      <xdr:colOff>177800</xdr:colOff>
      <xdr:row>97</xdr:row>
      <xdr:rowOff>132463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54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90957</xdr:rowOff>
    </xdr:from>
    <xdr:to>
      <xdr:col>85</xdr:col>
      <xdr:colOff>177800</xdr:colOff>
      <xdr:row>98</xdr:row>
      <xdr:rowOff>21107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82229</xdr:rowOff>
    </xdr:from>
    <xdr:to>
      <xdr:col>81</xdr:col>
      <xdr:colOff>101600</xdr:colOff>
      <xdr:row>98</xdr:row>
      <xdr:rowOff>12379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28906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71396</xdr:rowOff>
    </xdr:from>
    <xdr:to>
      <xdr:col>76</xdr:col>
      <xdr:colOff>165100</xdr:colOff>
      <xdr:row>98</xdr:row>
      <xdr:rowOff>1546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18073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73157</xdr:rowOff>
    </xdr:from>
    <xdr:to>
      <xdr:col>72</xdr:col>
      <xdr:colOff>38100</xdr:colOff>
      <xdr:row>98</xdr:row>
      <xdr:rowOff>3307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19834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81663</xdr:rowOff>
    </xdr:from>
    <xdr:to>
      <xdr:col>67</xdr:col>
      <xdr:colOff>101600</xdr:colOff>
      <xdr:row>98</xdr:row>
      <xdr:rowOff>11813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28340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目的別の主な項目をみると、議会費は類似団体平均値を上回る</a:t>
          </a:r>
          <a:r>
            <a:rPr kumimoji="1" lang="en-US" altLang="ja-JP" sz="1100">
              <a:latin typeface="ＭＳ Ｐゴシック" panose="020B0600070205080204" pitchFamily="50" charset="-128"/>
              <a:ea typeface="ＭＳ Ｐゴシック" panose="020B0600070205080204" pitchFamily="50" charset="-128"/>
            </a:rPr>
            <a:t>6,082</a:t>
          </a:r>
          <a:r>
            <a:rPr kumimoji="1" lang="ja-JP" altLang="en-US" sz="1100">
              <a:latin typeface="ＭＳ Ｐゴシック" panose="020B0600070205080204" pitchFamily="50" charset="-128"/>
              <a:ea typeface="ＭＳ Ｐゴシック" panose="020B0600070205080204" pitchFamily="50" charset="-128"/>
            </a:rPr>
            <a:t>円で、議会中継設備整備事業の増により、前年度から</a:t>
          </a:r>
          <a:r>
            <a:rPr kumimoji="1" lang="en-US" altLang="ja-JP" sz="1100">
              <a:latin typeface="ＭＳ Ｐゴシック" panose="020B0600070205080204" pitchFamily="50" charset="-128"/>
              <a:ea typeface="ＭＳ Ｐゴシック" panose="020B0600070205080204" pitchFamily="50" charset="-128"/>
            </a:rPr>
            <a:t>623</a:t>
          </a:r>
          <a:r>
            <a:rPr kumimoji="1" lang="ja-JP" altLang="en-US" sz="1100">
              <a:latin typeface="ＭＳ Ｐゴシック" panose="020B0600070205080204" pitchFamily="50" charset="-128"/>
              <a:ea typeface="ＭＳ Ｐゴシック" panose="020B0600070205080204" pitchFamily="50" charset="-128"/>
            </a:rPr>
            <a:t>円増加した。総務費は、類似団体平均値を上回る</a:t>
          </a:r>
          <a:r>
            <a:rPr kumimoji="1" lang="en-US" altLang="ja-JP" sz="1100">
              <a:latin typeface="ＭＳ Ｐゴシック" panose="020B0600070205080204" pitchFamily="50" charset="-128"/>
              <a:ea typeface="ＭＳ Ｐゴシック" panose="020B0600070205080204" pitchFamily="50" charset="-128"/>
            </a:rPr>
            <a:t>246,313</a:t>
          </a:r>
          <a:r>
            <a:rPr kumimoji="1" lang="ja-JP" altLang="en-US" sz="1100">
              <a:latin typeface="ＭＳ Ｐゴシック" panose="020B0600070205080204" pitchFamily="50" charset="-128"/>
              <a:ea typeface="ＭＳ Ｐゴシック" panose="020B0600070205080204" pitchFamily="50" charset="-128"/>
            </a:rPr>
            <a:t>円であり、ふるさと納税寄附金の増加に伴う事務費及びふるさと支援基金積立金の増、財政調整基金積立金の増、地方公共団体情報システム標準化に向けたシステム改修や内部情報系システムの更新に伴うリース料などの電算システム関連経費の増などにより、前年度から</a:t>
          </a:r>
          <a:r>
            <a:rPr kumimoji="1" lang="en-US" altLang="ja-JP" sz="1100">
              <a:latin typeface="ＭＳ Ｐゴシック" panose="020B0600070205080204" pitchFamily="50" charset="-128"/>
              <a:ea typeface="ＭＳ Ｐゴシック" panose="020B0600070205080204" pitchFamily="50" charset="-128"/>
            </a:rPr>
            <a:t>31,704</a:t>
          </a:r>
          <a:r>
            <a:rPr kumimoji="1" lang="ja-JP" altLang="en-US" sz="1100">
              <a:latin typeface="ＭＳ Ｐゴシック" panose="020B0600070205080204" pitchFamily="50" charset="-128"/>
              <a:ea typeface="ＭＳ Ｐゴシック" panose="020B0600070205080204" pitchFamily="50" charset="-128"/>
            </a:rPr>
            <a:t>円と大幅に増加した。民生費は、類似団体平均値を下回る</a:t>
          </a:r>
          <a:r>
            <a:rPr kumimoji="1" lang="en-US" altLang="ja-JP" sz="1100">
              <a:latin typeface="ＭＳ Ｐゴシック" panose="020B0600070205080204" pitchFamily="50" charset="-128"/>
              <a:ea typeface="ＭＳ Ｐゴシック" panose="020B0600070205080204" pitchFamily="50" charset="-128"/>
            </a:rPr>
            <a:t>213,067</a:t>
          </a:r>
          <a:r>
            <a:rPr kumimoji="1" lang="ja-JP" altLang="en-US" sz="1100">
              <a:latin typeface="ＭＳ Ｐゴシック" panose="020B0600070205080204" pitchFamily="50" charset="-128"/>
              <a:ea typeface="ＭＳ Ｐゴシック" panose="020B0600070205080204" pitchFamily="50" charset="-128"/>
            </a:rPr>
            <a:t>円で、定額減税補足給付金給付事業の実施や保育料無償化に伴う保育所運営補助金、障害者自立支援給付費の増などにより、前年度から</a:t>
          </a:r>
          <a:r>
            <a:rPr kumimoji="1" lang="en-US" altLang="ja-JP" sz="1100">
              <a:latin typeface="ＭＳ Ｐゴシック" panose="020B0600070205080204" pitchFamily="50" charset="-128"/>
              <a:ea typeface="ＭＳ Ｐゴシック" panose="020B0600070205080204" pitchFamily="50" charset="-128"/>
            </a:rPr>
            <a:t>19,129</a:t>
          </a:r>
          <a:r>
            <a:rPr kumimoji="1" lang="ja-JP" altLang="en-US" sz="1100">
              <a:latin typeface="ＭＳ Ｐゴシック" panose="020B0600070205080204" pitchFamily="50" charset="-128"/>
              <a:ea typeface="ＭＳ Ｐゴシック" panose="020B0600070205080204" pitchFamily="50" charset="-128"/>
            </a:rPr>
            <a:t>円増加した。民生費については、少子高齢化による扶助費の増加が見込まれ、今後、類似団体平均値に近づいてくると考えられる。衛生費は、類似団体平均値を下回る</a:t>
          </a:r>
          <a:r>
            <a:rPr kumimoji="1" lang="en-US" altLang="ja-JP" sz="1100">
              <a:latin typeface="ＭＳ Ｐゴシック" panose="020B0600070205080204" pitchFamily="50" charset="-128"/>
              <a:ea typeface="ＭＳ Ｐゴシック" panose="020B0600070205080204" pitchFamily="50" charset="-128"/>
            </a:rPr>
            <a:t>50,054</a:t>
          </a:r>
          <a:r>
            <a:rPr kumimoji="1" lang="ja-JP" altLang="en-US" sz="1100">
              <a:latin typeface="ＭＳ Ｐゴシック" panose="020B0600070205080204" pitchFamily="50" charset="-128"/>
              <a:ea typeface="ＭＳ Ｐゴシック" panose="020B0600070205080204" pitchFamily="50" charset="-128"/>
            </a:rPr>
            <a:t>円で、新型コロナウイルス感染症の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類移行に伴うワクチン接種事業費の減などにより、前年度から</a:t>
          </a:r>
          <a:r>
            <a:rPr kumimoji="1" lang="en-US" altLang="ja-JP" sz="1100">
              <a:latin typeface="ＭＳ Ｐゴシック" panose="020B0600070205080204" pitchFamily="50" charset="-128"/>
              <a:ea typeface="ＭＳ Ｐゴシック" panose="020B0600070205080204" pitchFamily="50" charset="-128"/>
            </a:rPr>
            <a:t>2,043</a:t>
          </a:r>
          <a:r>
            <a:rPr kumimoji="1" lang="ja-JP" altLang="en-US" sz="1100">
              <a:latin typeface="ＭＳ Ｐゴシック" panose="020B0600070205080204" pitchFamily="50" charset="-128"/>
              <a:ea typeface="ＭＳ Ｐゴシック" panose="020B0600070205080204" pitchFamily="50" charset="-128"/>
            </a:rPr>
            <a:t>円減少した。農林水産費は類似団体平均値を下回る</a:t>
          </a:r>
          <a:r>
            <a:rPr kumimoji="1" lang="en-US" altLang="ja-JP" sz="1100">
              <a:latin typeface="ＭＳ Ｐゴシック" panose="020B0600070205080204" pitchFamily="50" charset="-128"/>
              <a:ea typeface="ＭＳ Ｐゴシック" panose="020B0600070205080204" pitchFamily="50" charset="-128"/>
            </a:rPr>
            <a:t>25,195</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JA</a:t>
          </a:r>
          <a:r>
            <a:rPr kumimoji="1" lang="ja-JP" altLang="en-US" sz="1100">
              <a:latin typeface="ＭＳ Ｐゴシック" panose="020B0600070205080204" pitchFamily="50" charset="-128"/>
              <a:ea typeface="ＭＳ Ｐゴシック" panose="020B0600070205080204" pitchFamily="50" charset="-128"/>
            </a:rPr>
            <a:t>フルーツ山梨塩山統合共撰所の建設事業に係る補助金の減や農業者等支援事業給付金給付事業の減などにより、前年度から</a:t>
          </a:r>
          <a:r>
            <a:rPr kumimoji="1" lang="en-US" altLang="ja-JP" sz="1100">
              <a:latin typeface="ＭＳ Ｐゴシック" panose="020B0600070205080204" pitchFamily="50" charset="-128"/>
              <a:ea typeface="ＭＳ Ｐゴシック" panose="020B0600070205080204" pitchFamily="50" charset="-128"/>
            </a:rPr>
            <a:t>11,394</a:t>
          </a:r>
          <a:r>
            <a:rPr kumimoji="1" lang="ja-JP" altLang="en-US" sz="1100">
              <a:latin typeface="ＭＳ Ｐゴシック" panose="020B0600070205080204" pitchFamily="50" charset="-128"/>
              <a:ea typeface="ＭＳ Ｐゴシック" panose="020B0600070205080204" pitchFamily="50" charset="-128"/>
            </a:rPr>
            <a:t>円減少した。商工費は類似団体平均値を下回る</a:t>
          </a:r>
          <a:r>
            <a:rPr kumimoji="1" lang="en-US" altLang="ja-JP" sz="1100">
              <a:latin typeface="ＭＳ Ｐゴシック" panose="020B0600070205080204" pitchFamily="50" charset="-128"/>
              <a:ea typeface="ＭＳ Ｐゴシック" panose="020B0600070205080204" pitchFamily="50" charset="-128"/>
            </a:rPr>
            <a:t>18,795</a:t>
          </a:r>
          <a:r>
            <a:rPr kumimoji="1" lang="ja-JP" altLang="en-US" sz="1100">
              <a:latin typeface="ＭＳ Ｐゴシック" panose="020B0600070205080204" pitchFamily="50" charset="-128"/>
              <a:ea typeface="ＭＳ Ｐゴシック" panose="020B0600070205080204" pitchFamily="50" charset="-128"/>
            </a:rPr>
            <a:t>円で、大日影トンネル遊歩道補修事業の終了に伴う減や甲斐の国大和自然学校の休止に伴う指定管理料の減などにより、前年度から</a:t>
          </a:r>
          <a:r>
            <a:rPr kumimoji="1" lang="en-US" altLang="ja-JP" sz="1100">
              <a:latin typeface="ＭＳ Ｐゴシック" panose="020B0600070205080204" pitchFamily="50" charset="-128"/>
              <a:ea typeface="ＭＳ Ｐゴシック" panose="020B0600070205080204" pitchFamily="50" charset="-128"/>
            </a:rPr>
            <a:t>6,110</a:t>
          </a:r>
          <a:r>
            <a:rPr kumimoji="1" lang="ja-JP" altLang="en-US" sz="1100">
              <a:latin typeface="ＭＳ Ｐゴシック" panose="020B0600070205080204" pitchFamily="50" charset="-128"/>
              <a:ea typeface="ＭＳ Ｐゴシック" panose="020B0600070205080204" pitchFamily="50" charset="-128"/>
            </a:rPr>
            <a:t>円減少した。土木費は類似団体平均値を下回る</a:t>
          </a:r>
          <a:r>
            <a:rPr kumimoji="1" lang="en-US" altLang="ja-JP" sz="1100">
              <a:latin typeface="ＭＳ Ｐゴシック" panose="020B0600070205080204" pitchFamily="50" charset="-128"/>
              <a:ea typeface="ＭＳ Ｐゴシック" panose="020B0600070205080204" pitchFamily="50" charset="-128"/>
            </a:rPr>
            <a:t>53,880</a:t>
          </a:r>
          <a:r>
            <a:rPr kumimoji="1" lang="ja-JP" altLang="en-US" sz="1100">
              <a:latin typeface="ＭＳ Ｐゴシック" panose="020B0600070205080204" pitchFamily="50" charset="-128"/>
              <a:ea typeface="ＭＳ Ｐゴシック" panose="020B0600070205080204" pitchFamily="50" charset="-128"/>
            </a:rPr>
            <a:t>円で、橋りょう長寿命化改修事業費の増や市道維持整備事業費の増などにより、前年度から</a:t>
          </a:r>
          <a:r>
            <a:rPr kumimoji="1" lang="en-US" altLang="ja-JP" sz="1100">
              <a:latin typeface="ＭＳ Ｐゴシック" panose="020B0600070205080204" pitchFamily="50" charset="-128"/>
              <a:ea typeface="ＭＳ Ｐゴシック" panose="020B0600070205080204" pitchFamily="50" charset="-128"/>
            </a:rPr>
            <a:t>3,390</a:t>
          </a:r>
          <a:r>
            <a:rPr kumimoji="1" lang="ja-JP" altLang="en-US" sz="1100">
              <a:latin typeface="ＭＳ Ｐゴシック" panose="020B0600070205080204" pitchFamily="50" charset="-128"/>
              <a:ea typeface="ＭＳ Ｐゴシック" panose="020B0600070205080204" pitchFamily="50" charset="-128"/>
            </a:rPr>
            <a:t>円増加した。消防費は、類似団体平均値を下回る</a:t>
          </a:r>
          <a:r>
            <a:rPr kumimoji="1" lang="en-US" altLang="ja-JP" sz="1100">
              <a:latin typeface="ＭＳ Ｐゴシック" panose="020B0600070205080204" pitchFamily="50" charset="-128"/>
              <a:ea typeface="ＭＳ Ｐゴシック" panose="020B0600070205080204" pitchFamily="50" charset="-128"/>
            </a:rPr>
            <a:t>24,950</a:t>
          </a:r>
          <a:r>
            <a:rPr kumimoji="1" lang="ja-JP" altLang="en-US" sz="1100">
              <a:latin typeface="ＭＳ Ｐゴシック" panose="020B0600070205080204" pitchFamily="50" charset="-128"/>
              <a:ea typeface="ＭＳ Ｐゴシック" panose="020B0600070205080204" pitchFamily="50" charset="-128"/>
            </a:rPr>
            <a:t>円で、消防自動車整備事業の減や耐震性貯水槽設置工事の減があったものの、大和分団第二部詰所整備事業や東山梨行政事務組合への負担金の増などにより、前年度から</a:t>
          </a:r>
          <a:r>
            <a:rPr kumimoji="1" lang="en-US" altLang="ja-JP" sz="1100">
              <a:latin typeface="ＭＳ Ｐゴシック" panose="020B0600070205080204" pitchFamily="50" charset="-128"/>
              <a:ea typeface="ＭＳ Ｐゴシック" panose="020B0600070205080204" pitchFamily="50" charset="-128"/>
            </a:rPr>
            <a:t>429</a:t>
          </a:r>
          <a:r>
            <a:rPr kumimoji="1" lang="ja-JP" altLang="en-US" sz="1100">
              <a:latin typeface="ＭＳ Ｐゴシック" panose="020B0600070205080204" pitchFamily="50" charset="-128"/>
              <a:ea typeface="ＭＳ Ｐゴシック" panose="020B0600070205080204" pitchFamily="50" charset="-128"/>
            </a:rPr>
            <a:t>円増加した。教育費は、類似団体平均値を下回る</a:t>
          </a:r>
          <a:r>
            <a:rPr kumimoji="1" lang="en-US" altLang="ja-JP" sz="1100">
              <a:latin typeface="ＭＳ Ｐゴシック" panose="020B0600070205080204" pitchFamily="50" charset="-128"/>
              <a:ea typeface="ＭＳ Ｐゴシック" panose="020B0600070205080204" pitchFamily="50" charset="-128"/>
            </a:rPr>
            <a:t>71,488</a:t>
          </a:r>
          <a:r>
            <a:rPr kumimoji="1" lang="ja-JP" altLang="en-US" sz="1100">
              <a:latin typeface="ＭＳ Ｐゴシック" panose="020B0600070205080204" pitchFamily="50" charset="-128"/>
              <a:ea typeface="ＭＳ Ｐゴシック" panose="020B0600070205080204" pitchFamily="50" charset="-128"/>
            </a:rPr>
            <a:t>円で、勝沼小学校通級教室開設工事や勝沼小学校屋内運動場屋根防水工事などの小学校施設の整備事業費の増、中学校再編に伴う塩山中学校スクールバスの整備による増などにより、前年度から</a:t>
          </a:r>
          <a:r>
            <a:rPr kumimoji="1" lang="en-US" altLang="ja-JP" sz="1100">
              <a:latin typeface="ＭＳ Ｐゴシック" panose="020B0600070205080204" pitchFamily="50" charset="-128"/>
              <a:ea typeface="ＭＳ Ｐゴシック" panose="020B0600070205080204" pitchFamily="50" charset="-128"/>
            </a:rPr>
            <a:t>2,991</a:t>
          </a:r>
          <a:r>
            <a:rPr kumimoji="1" lang="ja-JP" altLang="en-US" sz="1100">
              <a:latin typeface="ＭＳ Ｐゴシック" panose="020B0600070205080204" pitchFamily="50" charset="-128"/>
              <a:ea typeface="ＭＳ Ｐゴシック" panose="020B0600070205080204" pitchFamily="50" charset="-128"/>
            </a:rPr>
            <a:t>円増加した。公債費は、類似団体平均値を下回る</a:t>
          </a:r>
          <a:r>
            <a:rPr kumimoji="1" lang="en-US" altLang="ja-JP" sz="1100">
              <a:latin typeface="ＭＳ Ｐゴシック" panose="020B0600070205080204" pitchFamily="50" charset="-128"/>
              <a:ea typeface="ＭＳ Ｐゴシック" panose="020B0600070205080204" pitchFamily="50" charset="-128"/>
            </a:rPr>
            <a:t>74,100</a:t>
          </a:r>
          <a:r>
            <a:rPr kumimoji="1" lang="ja-JP" altLang="en-US" sz="1100">
              <a:latin typeface="ＭＳ Ｐゴシック" panose="020B0600070205080204" pitchFamily="50" charset="-128"/>
              <a:ea typeface="ＭＳ Ｐゴシック" panose="020B0600070205080204" pitchFamily="50" charset="-128"/>
            </a:rPr>
            <a:t>円で、合併特例債、（旧）緊急防災・減災事業債、臨時財政対策債などの償還減により、前年度から</a:t>
          </a:r>
          <a:r>
            <a:rPr kumimoji="1" lang="en-US" altLang="ja-JP" sz="1100">
              <a:latin typeface="ＭＳ Ｐゴシック" panose="020B0600070205080204" pitchFamily="50" charset="-128"/>
              <a:ea typeface="ＭＳ Ｐゴシック" panose="020B0600070205080204" pitchFamily="50" charset="-128"/>
            </a:rPr>
            <a:t>3,818</a:t>
          </a:r>
          <a:r>
            <a:rPr kumimoji="1" lang="ja-JP" altLang="en-US" sz="1100">
              <a:latin typeface="ＭＳ Ｐゴシック" panose="020B0600070205080204" pitchFamily="50" charset="-128"/>
              <a:ea typeface="ＭＳ Ｐゴシック" panose="020B0600070205080204" pitchFamily="50" charset="-128"/>
            </a:rPr>
            <a:t>円減少した。公債費については、償還のピークを越えたことから、今後は減少していく見通しであるが、公共施設の老朽化に伴う改修や施設の統合、集約化などを予定しているため、引き続き、建設事業の順位付けを行うなかで実施していくことにより、地方債を抑制し公債費負担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年度については、前年度比で財政調整基金残高は</a:t>
          </a:r>
          <a:r>
            <a:rPr kumimoji="1" lang="en-US" altLang="ja-JP" sz="1000">
              <a:latin typeface="ＭＳ ゴシック" pitchFamily="49" charset="-128"/>
              <a:ea typeface="ＭＳ ゴシック" pitchFamily="49" charset="-128"/>
            </a:rPr>
            <a:t>2.78</a:t>
          </a:r>
          <a:r>
            <a:rPr kumimoji="1" lang="ja-JP" altLang="en-US" sz="1000">
              <a:latin typeface="ＭＳ ゴシック" pitchFamily="49" charset="-128"/>
              <a:ea typeface="ＭＳ ゴシック" pitchFamily="49" charset="-128"/>
            </a:rPr>
            <a:t>ポイント増、実質収支額は</a:t>
          </a:r>
          <a:r>
            <a:rPr kumimoji="1" lang="en-US" altLang="ja-JP" sz="1000">
              <a:latin typeface="ＭＳ ゴシック" pitchFamily="49" charset="-128"/>
              <a:ea typeface="ＭＳ ゴシック" pitchFamily="49" charset="-128"/>
            </a:rPr>
            <a:t>1.25</a:t>
          </a:r>
          <a:r>
            <a:rPr kumimoji="1" lang="ja-JP" altLang="en-US" sz="1000">
              <a:latin typeface="ＭＳ ゴシック" pitchFamily="49" charset="-128"/>
              <a:ea typeface="ＭＳ ゴシック" pitchFamily="49" charset="-128"/>
            </a:rPr>
            <a:t>ポイント増、実質単年度収支は</a:t>
          </a:r>
          <a:r>
            <a:rPr kumimoji="1" lang="en-US" altLang="ja-JP" sz="1000">
              <a:latin typeface="ＭＳ ゴシック" pitchFamily="49" charset="-128"/>
              <a:ea typeface="ＭＳ ゴシック" pitchFamily="49" charset="-128"/>
            </a:rPr>
            <a:t>3.73</a:t>
          </a:r>
          <a:r>
            <a:rPr kumimoji="1" lang="ja-JP" altLang="en-US" sz="1000">
              <a:latin typeface="ＭＳ ゴシック" pitchFamily="49" charset="-128"/>
              <a:ea typeface="ＭＳ ゴシック" pitchFamily="49" charset="-128"/>
            </a:rPr>
            <a:t>ポイント増となった。</a:t>
          </a:r>
        </a:p>
        <a:p>
          <a:r>
            <a:rPr kumimoji="1" lang="ja-JP" altLang="en-US" sz="1000">
              <a:latin typeface="ＭＳ ゴシック" pitchFamily="49" charset="-128"/>
              <a:ea typeface="ＭＳ ゴシック" pitchFamily="49" charset="-128"/>
            </a:rPr>
            <a:t>　個人市民税や固定資産税、県支出金の減があったものの、地方特例交付金、地方交付税、ふるさと納税寄付金の増により歳入が増加、人件費、扶助費及び積立金の増により歳出においても増加となった。歳入歳出ともに増加したが、歳入の増加幅が大きかったことにより形式収支が増加し、翌年度に繰り越すべき財源が減少したため、実質収支は増加した。また、実質単年度収支については、実質収支の増に加え、財政調整基金を取り崩さず予算積み立て行ったことにより、大幅な増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今後についても歳入の確保に努めるとともに、新行財政改革大綱に基づく施策を着実に実行し、計画的に財政調整基金の積立が行えるよう、行財政運営の健全化に向けた取り組みを推進していく。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連結実質赤字比率に係る黒字額は前年度より増加している。</a:t>
          </a:r>
        </a:p>
        <a:p>
          <a:r>
            <a:rPr kumimoji="1" lang="ja-JP" altLang="en-US" sz="1400">
              <a:latin typeface="ＭＳ ゴシック" pitchFamily="49" charset="-128"/>
              <a:ea typeface="ＭＳ ゴシック" pitchFamily="49" charset="-128"/>
            </a:rPr>
            <a:t>　一般会計で</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ポイント、介護保険事業特別会計で</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ポイント増加したことが主な要因として挙げられる。</a:t>
          </a:r>
        </a:p>
        <a:p>
          <a:r>
            <a:rPr kumimoji="1" lang="ja-JP" altLang="en-US" sz="1400">
              <a:latin typeface="ＭＳ ゴシック" pitchFamily="49" charset="-128"/>
              <a:ea typeface="ＭＳ ゴシック" pitchFamily="49" charset="-128"/>
            </a:rPr>
            <a:t>　法適用公営企業については、水道事業会計で</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ポイント減少したが、勝沼ぶどうの丘事業会計で</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ポイント、下水道事業会計で</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今後も黒字額が増加できるよう、各事業会計において、更なる収入確保と歳出抑制に努める。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23833638</v>
      </c>
      <c r="BO4" s="358"/>
      <c r="BP4" s="358"/>
      <c r="BQ4" s="358"/>
      <c r="BR4" s="358"/>
      <c r="BS4" s="358"/>
      <c r="BT4" s="358"/>
      <c r="BU4" s="359"/>
      <c r="BV4" s="357">
        <v>23159208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9.1</v>
      </c>
      <c r="CU4" s="364"/>
      <c r="CV4" s="364"/>
      <c r="CW4" s="364"/>
      <c r="CX4" s="364"/>
      <c r="CY4" s="364"/>
      <c r="CZ4" s="364"/>
      <c r="DA4" s="365"/>
      <c r="DB4" s="363">
        <v>7.8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22813798</v>
      </c>
      <c r="BO5" s="395"/>
      <c r="BP5" s="395"/>
      <c r="BQ5" s="395"/>
      <c r="BR5" s="395"/>
      <c r="BS5" s="395"/>
      <c r="BT5" s="395"/>
      <c r="BU5" s="396"/>
      <c r="BV5" s="394">
        <v>22189245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90.1</v>
      </c>
      <c r="CU5" s="392"/>
      <c r="CV5" s="392"/>
      <c r="CW5" s="392"/>
      <c r="CX5" s="392"/>
      <c r="CY5" s="392"/>
      <c r="CZ5" s="392"/>
      <c r="DA5" s="393"/>
      <c r="DB5" s="391">
        <v>90.1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1019840</v>
      </c>
      <c r="BO6" s="395"/>
      <c r="BP6" s="395"/>
      <c r="BQ6" s="395"/>
      <c r="BR6" s="395"/>
      <c r="BS6" s="395"/>
      <c r="BT6" s="395"/>
      <c r="BU6" s="396"/>
      <c r="BV6" s="394">
        <v>969963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90.4</v>
      </c>
      <c r="CU6" s="432"/>
      <c r="CV6" s="432"/>
      <c r="CW6" s="432"/>
      <c r="CX6" s="432"/>
      <c r="CY6" s="432"/>
      <c r="CZ6" s="432"/>
      <c r="DA6" s="433"/>
      <c r="DB6" s="431">
        <v>90.6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75273</v>
      </c>
      <c r="BO7" s="395"/>
      <c r="BP7" s="395"/>
      <c r="BQ7" s="395"/>
      <c r="BR7" s="395"/>
      <c r="BS7" s="395"/>
      <c r="BT7" s="395"/>
      <c r="BU7" s="396"/>
      <c r="BV7" s="394">
        <v>167717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10425587</v>
      </c>
      <c r="CU7" s="395"/>
      <c r="CV7" s="395"/>
      <c r="CW7" s="395"/>
      <c r="CX7" s="395"/>
      <c r="CY7" s="395"/>
      <c r="CZ7" s="395"/>
      <c r="DA7" s="396"/>
      <c r="DB7" s="394">
        <v>10274917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944567</v>
      </c>
      <c r="BO8" s="395"/>
      <c r="BP8" s="395"/>
      <c r="BQ8" s="395"/>
      <c r="BR8" s="395"/>
      <c r="BS8" s="395"/>
      <c r="BT8" s="395"/>
      <c r="BU8" s="396"/>
      <c r="BV8" s="394">
        <v>802246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0.43</v>
      </c>
      <c r="CU8" s="435"/>
      <c r="CV8" s="435"/>
      <c r="CW8" s="435"/>
      <c r="CX8" s="435"/>
      <c r="CY8" s="435"/>
      <c r="CZ8" s="435"/>
      <c r="DA8" s="436"/>
      <c r="DB8" s="434">
        <v>0.43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29237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142321</v>
      </c>
      <c r="BO9" s="395"/>
      <c r="BP9" s="395"/>
      <c r="BQ9" s="395"/>
      <c r="BR9" s="395"/>
      <c r="BS9" s="395"/>
      <c r="BT9" s="395"/>
      <c r="BU9" s="396"/>
      <c r="BV9" s="394">
        <v>-116157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16.600000000000001</v>
      </c>
      <c r="CU9" s="392"/>
      <c r="CV9" s="392"/>
      <c r="CW9" s="392"/>
      <c r="CX9" s="392"/>
      <c r="CY9" s="392"/>
      <c r="CZ9" s="392"/>
      <c r="DA9" s="393"/>
      <c r="DB9" s="391">
        <v>18.2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31671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307178</v>
      </c>
      <c r="BO10" s="395"/>
      <c r="BP10" s="395"/>
      <c r="BQ10" s="395"/>
      <c r="BR10" s="395"/>
      <c r="BS10" s="395"/>
      <c r="BT10" s="395"/>
      <c r="BU10" s="396"/>
      <c r="BV10" s="394">
        <v>175810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29079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28760</v>
      </c>
      <c r="S13" s="479"/>
      <c r="T13" s="479"/>
      <c r="U13" s="479"/>
      <c r="V13" s="480"/>
      <c r="W13" s="410" t="s">
        <v>131</v>
      </c>
      <c r="X13" s="411"/>
      <c r="Y13" s="411"/>
      <c r="Z13" s="411"/>
      <c r="AA13" s="411"/>
      <c r="AB13" s="401"/>
      <c r="AC13" s="445">
        <v>3615</v>
      </c>
      <c r="AD13" s="446"/>
      <c r="AE13" s="446"/>
      <c r="AF13" s="446"/>
      <c r="AG13" s="488"/>
      <c r="AH13" s="445">
        <v>3949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449499</v>
      </c>
      <c r="BO13" s="395"/>
      <c r="BP13" s="395"/>
      <c r="BQ13" s="395"/>
      <c r="BR13" s="395"/>
      <c r="BS13" s="395"/>
      <c r="BT13" s="395"/>
      <c r="BU13" s="396"/>
      <c r="BV13" s="394">
        <v>59653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13.5</v>
      </c>
      <c r="CU13" s="392"/>
      <c r="CV13" s="392"/>
      <c r="CW13" s="392"/>
      <c r="CX13" s="392"/>
      <c r="CY13" s="392"/>
      <c r="CZ13" s="392"/>
      <c r="DA13" s="393"/>
      <c r="DB13" s="391">
        <v>14.3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29600</v>
      </c>
      <c r="S14" s="479"/>
      <c r="T14" s="479"/>
      <c r="U14" s="479"/>
      <c r="V14" s="480"/>
      <c r="W14" s="384"/>
      <c r="X14" s="385"/>
      <c r="Y14" s="385"/>
      <c r="Z14" s="385"/>
      <c r="AA14" s="385"/>
      <c r="AB14" s="374"/>
      <c r="AC14" s="481">
        <v>24.1</v>
      </c>
      <c r="AD14" s="482"/>
      <c r="AE14" s="482"/>
      <c r="AF14" s="482"/>
      <c r="AG14" s="483"/>
      <c r="AH14" s="481">
        <v>24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26.9</v>
      </c>
      <c r="CU14" s="493"/>
      <c r="CV14" s="493"/>
      <c r="CW14" s="493"/>
      <c r="CX14" s="493"/>
      <c r="CY14" s="493"/>
      <c r="CZ14" s="493"/>
      <c r="DA14" s="494"/>
      <c r="DB14" s="492">
        <v>47.5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29306</v>
      </c>
      <c r="S15" s="479"/>
      <c r="T15" s="479"/>
      <c r="U15" s="479"/>
      <c r="V15" s="480"/>
      <c r="W15" s="410" t="s">
        <v>137</v>
      </c>
      <c r="X15" s="411"/>
      <c r="Y15" s="411"/>
      <c r="Z15" s="411"/>
      <c r="AA15" s="411"/>
      <c r="AB15" s="401"/>
      <c r="AC15" s="445">
        <v>2826</v>
      </c>
      <c r="AD15" s="446"/>
      <c r="AE15" s="446"/>
      <c r="AF15" s="446"/>
      <c r="AG15" s="488"/>
      <c r="AH15" s="445">
        <v>3125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3994381</v>
      </c>
      <c r="BO15" s="358"/>
      <c r="BP15" s="358"/>
      <c r="BQ15" s="358"/>
      <c r="BR15" s="358"/>
      <c r="BS15" s="358"/>
      <c r="BT15" s="358"/>
      <c r="BU15" s="359"/>
      <c r="BV15" s="357">
        <v>3989841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v>
      </c>
      <c r="AD16" s="482"/>
      <c r="AE16" s="482"/>
      <c r="AF16" s="482"/>
      <c r="AG16" s="483"/>
      <c r="AH16" s="481">
        <v>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9339587</v>
      </c>
      <c r="BO16" s="395"/>
      <c r="BP16" s="395"/>
      <c r="BQ16" s="395"/>
      <c r="BR16" s="395"/>
      <c r="BS16" s="395"/>
      <c r="BT16" s="395"/>
      <c r="BU16" s="396"/>
      <c r="BV16" s="394">
        <v>9156825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8556</v>
      </c>
      <c r="AD17" s="446"/>
      <c r="AE17" s="446"/>
      <c r="AF17" s="446"/>
      <c r="AG17" s="488"/>
      <c r="AH17" s="445">
        <v>9372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5049761</v>
      </c>
      <c r="BO17" s="395"/>
      <c r="BP17" s="395"/>
      <c r="BQ17" s="395"/>
      <c r="BR17" s="395"/>
      <c r="BS17" s="395"/>
      <c r="BT17" s="395"/>
      <c r="BU17" s="396"/>
      <c r="BV17" s="394">
        <v>5043169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264.11</v>
      </c>
      <c r="M18" s="518"/>
      <c r="N18" s="518"/>
      <c r="O18" s="518"/>
      <c r="P18" s="518"/>
      <c r="Q18" s="518"/>
      <c r="R18" s="519"/>
      <c r="S18" s="519"/>
      <c r="T18" s="519"/>
      <c r="U18" s="519"/>
      <c r="V18" s="520"/>
      <c r="W18" s="412"/>
      <c r="X18" s="413"/>
      <c r="Y18" s="413"/>
      <c r="Z18" s="413"/>
      <c r="AA18" s="413"/>
      <c r="AB18" s="404"/>
      <c r="AC18" s="521">
        <v>57.1</v>
      </c>
      <c r="AD18" s="522"/>
      <c r="AE18" s="522"/>
      <c r="AF18" s="522"/>
      <c r="AG18" s="523"/>
      <c r="AH18" s="521">
        <v>57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9511907</v>
      </c>
      <c r="BO18" s="395"/>
      <c r="BP18" s="395"/>
      <c r="BQ18" s="395"/>
      <c r="BR18" s="395"/>
      <c r="BS18" s="395"/>
      <c r="BT18" s="395"/>
      <c r="BU18" s="396"/>
      <c r="BV18" s="394">
        <v>9325840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12889606</v>
      </c>
      <c r="BO19" s="395"/>
      <c r="BP19" s="395"/>
      <c r="BQ19" s="395"/>
      <c r="BR19" s="395"/>
      <c r="BS19" s="395"/>
      <c r="BT19" s="395"/>
      <c r="BU19" s="396"/>
      <c r="BV19" s="394">
        <v>12639183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11152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16478631</v>
      </c>
      <c r="BO22" s="358"/>
      <c r="BP22" s="358"/>
      <c r="BQ22" s="358"/>
      <c r="BR22" s="358"/>
      <c r="BS22" s="358"/>
      <c r="BT22" s="358"/>
      <c r="BU22" s="359"/>
      <c r="BV22" s="357">
        <v>17520541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7235537</v>
      </c>
      <c r="BO23" s="395"/>
      <c r="BP23" s="395"/>
      <c r="BQ23" s="395"/>
      <c r="BR23" s="395"/>
      <c r="BS23" s="395"/>
      <c r="BT23" s="395"/>
      <c r="BU23" s="396"/>
      <c r="BV23" s="394">
        <v>7807223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8110</v>
      </c>
      <c r="R24" s="446"/>
      <c r="S24" s="446"/>
      <c r="T24" s="446"/>
      <c r="U24" s="446"/>
      <c r="V24" s="488"/>
      <c r="W24" s="540"/>
      <c r="X24" s="541"/>
      <c r="Y24" s="542"/>
      <c r="Z24" s="444" t="s">
        <v>162</v>
      </c>
      <c r="AA24" s="424"/>
      <c r="AB24" s="424"/>
      <c r="AC24" s="424"/>
      <c r="AD24" s="424"/>
      <c r="AE24" s="424"/>
      <c r="AF24" s="424"/>
      <c r="AG24" s="425"/>
      <c r="AH24" s="445">
        <v>291</v>
      </c>
      <c r="AI24" s="446"/>
      <c r="AJ24" s="446"/>
      <c r="AK24" s="446"/>
      <c r="AL24" s="488"/>
      <c r="AM24" s="445">
        <v>877947</v>
      </c>
      <c r="AN24" s="446"/>
      <c r="AO24" s="446"/>
      <c r="AP24" s="446"/>
      <c r="AQ24" s="446"/>
      <c r="AR24" s="488"/>
      <c r="AS24" s="445">
        <v>3017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11025283</v>
      </c>
      <c r="BO24" s="395"/>
      <c r="BP24" s="395"/>
      <c r="BQ24" s="395"/>
      <c r="BR24" s="395"/>
      <c r="BS24" s="395"/>
      <c r="BT24" s="395"/>
      <c r="BU24" s="396"/>
      <c r="BV24" s="394">
        <v>11529214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2101284</v>
      </c>
      <c r="BO25" s="358"/>
      <c r="BP25" s="358"/>
      <c r="BQ25" s="358"/>
      <c r="BR25" s="358"/>
      <c r="BS25" s="358"/>
      <c r="BT25" s="358"/>
      <c r="BU25" s="359"/>
      <c r="BV25" s="357">
        <v>1960160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5737</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20192</v>
      </c>
      <c r="AN26" s="446"/>
      <c r="AO26" s="446"/>
      <c r="AP26" s="446"/>
      <c r="AQ26" s="446"/>
      <c r="AR26" s="488"/>
      <c r="AS26" s="445">
        <v>2524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3800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660392</v>
      </c>
      <c r="BO27" s="514"/>
      <c r="BP27" s="514"/>
      <c r="BQ27" s="514"/>
      <c r="BR27" s="514"/>
      <c r="BS27" s="514"/>
      <c r="BT27" s="514"/>
      <c r="BU27" s="515"/>
      <c r="BV27" s="513">
        <v>656651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3450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1485053</v>
      </c>
      <c r="BO28" s="358"/>
      <c r="BP28" s="358"/>
      <c r="BQ28" s="358"/>
      <c r="BR28" s="358"/>
      <c r="BS28" s="358"/>
      <c r="BT28" s="358"/>
      <c r="BU28" s="359"/>
      <c r="BV28" s="357">
        <v>1177875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15</v>
      </c>
      <c r="M29" s="446"/>
      <c r="N29" s="446"/>
      <c r="O29" s="446"/>
      <c r="P29" s="488"/>
      <c r="Q29" s="445">
        <v>3350</v>
      </c>
      <c r="R29" s="446"/>
      <c r="S29" s="446"/>
      <c r="T29" s="446"/>
      <c r="U29" s="446"/>
      <c r="V29" s="488"/>
      <c r="W29" s="543"/>
      <c r="X29" s="544"/>
      <c r="Y29" s="545"/>
      <c r="Z29" s="444" t="s">
        <v>177</v>
      </c>
      <c r="AA29" s="424"/>
      <c r="AB29" s="424"/>
      <c r="AC29" s="424"/>
      <c r="AD29" s="424"/>
      <c r="AE29" s="424"/>
      <c r="AF29" s="424"/>
      <c r="AG29" s="425"/>
      <c r="AH29" s="445">
        <v>291</v>
      </c>
      <c r="AI29" s="446"/>
      <c r="AJ29" s="446"/>
      <c r="AK29" s="446"/>
      <c r="AL29" s="488"/>
      <c r="AM29" s="445">
        <v>877947</v>
      </c>
      <c r="AN29" s="446"/>
      <c r="AO29" s="446"/>
      <c r="AP29" s="446"/>
      <c r="AQ29" s="446"/>
      <c r="AR29" s="488"/>
      <c r="AS29" s="445">
        <v>3017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151104</v>
      </c>
      <c r="BO29" s="395"/>
      <c r="BP29" s="395"/>
      <c r="BQ29" s="395"/>
      <c r="BR29" s="395"/>
      <c r="BS29" s="395"/>
      <c r="BT29" s="395"/>
      <c r="BU29" s="396"/>
      <c r="BV29" s="394">
        <v>151093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6327390</v>
      </c>
      <c r="BO30" s="514"/>
      <c r="BP30" s="514"/>
      <c r="BQ30" s="514"/>
      <c r="BR30" s="514"/>
      <c r="BS30" s="514"/>
      <c r="BT30" s="514"/>
      <c r="BU30" s="515"/>
      <c r="BV30" s="513">
        <v>5157515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東山梨行政事務組合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診療所事業特別会計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勝沼ぶどうの丘事業会計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市町村総合事務組合(一般会計)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勝沼病院事業会計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市町村総合事務組合(電子化会館管理・研修会計)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介護保険事業特別会計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IF('各会計、関係団体の財政状況及び健全化判断比率'!B36="","",'各会計、関係団体の財政状況及び健全化判断比率'!B36)</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市町村総合事務組合(最終処分場)</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居宅介護予防支援事業特別会計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市町村総合事務組合(入札参加会計)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市町村総合事務組合(交通災害会計)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峡東地域広域水道企業団</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甲府・峡東地域ごみ処理施設事務組合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後期高齢者医療広域連合(特別会計)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L1pa5JwKJW2+R2766IYNvtIi6iECFvBX/YY2nVeS3JCeg9HQpzMQJYd3NQgridpBfsu72QYyV120IfHaK/hHQ==" saltValue="+nbj6uwPeHPwOv2fx5Q5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v>5.93</v>
      </c>
      <c r="G34" s="33">
        <v>11.4</v>
      </c>
      <c r="H34" s="33">
        <v>8.9600000000000009</v>
      </c>
      <c r="I34" s="33">
        <v>7.8</v>
      </c>
      <c r="J34" s="34">
        <v>9.06</v>
      </c>
      <c r="K34" s="22"/>
      <c r="L34" s="22"/>
      <c r="M34" s="22"/>
      <c r="N34" s="22"/>
      <c r="O34" s="22"/>
      <c r="P34" s="22"/>
    </row>
    <row r="35" spans="1:16" ht="39" customHeight="1" x14ac:dyDescent="0.2">
      <c r="A35" s="22"/>
      <c r="B35" s="35"/>
      <c r="C35" s="1132" t="s">
        <v>535</v>
      </c>
      <c r="D35" s="1132"/>
      <c r="E35" s="1133"/>
      <c r="F35" s="36">
        <v>8.0299999999999994</v>
      </c>
      <c r="G35" s="37">
        <v>7</v>
      </c>
      <c r="H35" s="37">
        <v>6.84</v>
      </c>
      <c r="I35" s="37">
        <v>6.67</v>
      </c>
      <c r="J35" s="38">
        <v>6</v>
      </c>
      <c r="K35" s="22"/>
      <c r="L35" s="22"/>
      <c r="M35" s="22"/>
      <c r="N35" s="22"/>
      <c r="O35" s="22"/>
      <c r="P35" s="22"/>
    </row>
    <row r="36" spans="1:16" ht="39" customHeight="1" x14ac:dyDescent="0.2">
      <c r="A36" s="22"/>
      <c r="B36" s="35"/>
      <c r="C36" s="1132" t="s">
        <v>536</v>
      </c>
      <c r="D36" s="1132"/>
      <c r="E36" s="1133"/>
      <c r="F36" s="36">
        <v>1.69</v>
      </c>
      <c r="G36" s="37">
        <v>1.34</v>
      </c>
      <c r="H36" s="37">
        <v>1.83</v>
      </c>
      <c r="I36" s="37">
        <v>1.97</v>
      </c>
      <c r="J36" s="38">
        <v>2.1</v>
      </c>
      <c r="K36" s="22"/>
      <c r="L36" s="22"/>
      <c r="M36" s="22"/>
      <c r="N36" s="22"/>
      <c r="O36" s="22"/>
      <c r="P36" s="22"/>
    </row>
    <row r="37" spans="1:16" ht="39" customHeight="1" x14ac:dyDescent="0.2">
      <c r="A37" s="22"/>
      <c r="B37" s="35"/>
      <c r="C37" s="1132" t="s">
        <v>537</v>
      </c>
      <c r="D37" s="1132"/>
      <c r="E37" s="1133"/>
      <c r="F37" s="36">
        <v>0.05</v>
      </c>
      <c r="G37" s="37">
        <v>0.3</v>
      </c>
      <c r="H37" s="37">
        <v>0.8</v>
      </c>
      <c r="I37" s="37">
        <v>1.43</v>
      </c>
      <c r="J37" s="38">
        <v>1.93</v>
      </c>
      <c r="K37" s="22"/>
      <c r="L37" s="22"/>
      <c r="M37" s="22"/>
      <c r="N37" s="22"/>
      <c r="O37" s="22"/>
      <c r="P37" s="22"/>
    </row>
    <row r="38" spans="1:16" ht="39" customHeight="1" x14ac:dyDescent="0.2">
      <c r="A38" s="22"/>
      <c r="B38" s="35"/>
      <c r="C38" s="1132" t="s">
        <v>538</v>
      </c>
      <c r="D38" s="1132"/>
      <c r="E38" s="1133"/>
      <c r="F38" s="36">
        <v>0.6</v>
      </c>
      <c r="G38" s="37">
        <v>0.52</v>
      </c>
      <c r="H38" s="37">
        <v>0.65</v>
      </c>
      <c r="I38" s="37">
        <v>0.65</v>
      </c>
      <c r="J38" s="38">
        <v>0.63</v>
      </c>
      <c r="K38" s="22"/>
      <c r="L38" s="22"/>
      <c r="M38" s="22"/>
      <c r="N38" s="22"/>
      <c r="O38" s="22"/>
      <c r="P38" s="22"/>
    </row>
    <row r="39" spans="1:16" ht="39" customHeight="1" x14ac:dyDescent="0.2">
      <c r="A39" s="22"/>
      <c r="B39" s="35"/>
      <c r="C39" s="1132" t="s">
        <v>539</v>
      </c>
      <c r="D39" s="1132"/>
      <c r="E39" s="1133"/>
      <c r="F39" s="36">
        <v>0.85</v>
      </c>
      <c r="G39" s="37">
        <v>1.1200000000000001</v>
      </c>
      <c r="H39" s="37">
        <v>0.79</v>
      </c>
      <c r="I39" s="37">
        <v>0.41</v>
      </c>
      <c r="J39" s="38">
        <v>0.54</v>
      </c>
      <c r="K39" s="22"/>
      <c r="L39" s="22"/>
      <c r="M39" s="22"/>
      <c r="N39" s="22"/>
      <c r="O39" s="22"/>
      <c r="P39" s="22"/>
    </row>
    <row r="40" spans="1:16" ht="39" customHeight="1" x14ac:dyDescent="0.2">
      <c r="A40" s="22"/>
      <c r="B40" s="35"/>
      <c r="C40" s="1132" t="s">
        <v>540</v>
      </c>
      <c r="D40" s="1132"/>
      <c r="E40" s="1133"/>
      <c r="F40" s="36">
        <v>0.06</v>
      </c>
      <c r="G40" s="37">
        <v>0.08</v>
      </c>
      <c r="H40" s="37">
        <v>0.1</v>
      </c>
      <c r="I40" s="37">
        <v>0.12</v>
      </c>
      <c r="J40" s="38">
        <v>0.19</v>
      </c>
      <c r="K40" s="22"/>
      <c r="L40" s="22"/>
      <c r="M40" s="22"/>
      <c r="N40" s="22"/>
      <c r="O40" s="22"/>
      <c r="P40" s="22"/>
    </row>
    <row r="41" spans="1:16" ht="39" customHeight="1" x14ac:dyDescent="0.2">
      <c r="A41" s="22"/>
      <c r="B41" s="35"/>
      <c r="C41" s="1132" t="s">
        <v>541</v>
      </c>
      <c r="D41" s="1132"/>
      <c r="E41" s="1133"/>
      <c r="F41" s="36">
        <v>0.01</v>
      </c>
      <c r="G41" s="37">
        <v>0.02</v>
      </c>
      <c r="H41" s="37">
        <v>0.02</v>
      </c>
      <c r="I41" s="37">
        <v>0.03</v>
      </c>
      <c r="J41" s="38">
        <v>0.03</v>
      </c>
      <c r="K41" s="22"/>
      <c r="L41" s="22"/>
      <c r="M41" s="22"/>
      <c r="N41" s="22"/>
      <c r="O41" s="22"/>
      <c r="P41" s="22"/>
    </row>
    <row r="42" spans="1:16" ht="39" customHeight="1" x14ac:dyDescent="0.2">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543</v>
      </c>
      <c r="D43" s="1134"/>
      <c r="E43" s="1135"/>
      <c r="F43" s="41">
        <v>0.71</v>
      </c>
      <c r="G43" s="42">
        <v>0.41</v>
      </c>
      <c r="H43" s="42">
        <v>0.36</v>
      </c>
      <c r="I43" s="42">
        <v>0.1</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GypH3QGoVtNO6uyeKjW+3WUaWVm5HTsZZogjcQmtt7UdgPbqzm0jBJc+/0boWH7lN0Lwr3DOd2HIgcKoLaE+w==" saltValue="YKeqOVNg7UXMc4bz7G4X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2405</v>
      </c>
      <c r="L45" s="58">
        <v>2493</v>
      </c>
      <c r="M45" s="58">
        <v>2474</v>
      </c>
      <c r="N45" s="58">
        <v>2306</v>
      </c>
      <c r="O45" s="59">
        <v>2155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827</v>
      </c>
      <c r="L48" s="62">
        <v>768</v>
      </c>
      <c r="M48" s="62">
        <v>744</v>
      </c>
      <c r="N48" s="62">
        <v>677</v>
      </c>
      <c r="O48" s="63">
        <v>705</v>
      </c>
      <c r="P48" s="46"/>
      <c r="Q48" s="46"/>
      <c r="R48" s="46"/>
      <c r="S48" s="46"/>
      <c r="T48" s="46"/>
      <c r="U48" s="46"/>
    </row>
    <row r="49" spans="1:21" ht="30.75" customHeight="1" x14ac:dyDescent="0.2">
      <c r="A49" s="46"/>
      <c r="B49" s="1140"/>
      <c r="C49" s="1141"/>
      <c r="D49" s="60"/>
      <c r="E49" s="1146" t="s">
        <v>14</v>
      </c>
      <c r="F49" s="1146"/>
      <c r="G49" s="1146"/>
      <c r="H49" s="1146"/>
      <c r="I49" s="1146"/>
      <c r="J49" s="1147"/>
      <c r="K49" s="61">
        <v>245</v>
      </c>
      <c r="L49" s="62">
        <v>246</v>
      </c>
      <c r="M49" s="62">
        <v>206</v>
      </c>
      <c r="N49" s="62">
        <v>201</v>
      </c>
      <c r="O49" s="63">
        <v>195</v>
      </c>
      <c r="P49" s="46"/>
      <c r="Q49" s="46"/>
      <c r="R49" s="46"/>
      <c r="S49" s="46"/>
      <c r="T49" s="46"/>
      <c r="U49" s="46"/>
    </row>
    <row r="50" spans="1:21" ht="30.75" customHeight="1" x14ac:dyDescent="0.2">
      <c r="A50" s="46"/>
      <c r="B50" s="1140"/>
      <c r="C50" s="1141"/>
      <c r="D50" s="60"/>
      <c r="E50" s="1146" t="s">
        <v>15</v>
      </c>
      <c r="F50" s="1146"/>
      <c r="G50" s="1146"/>
      <c r="H50" s="1146"/>
      <c r="I50" s="1146"/>
      <c r="J50" s="1147"/>
      <c r="K50" s="61">
        <v>105</v>
      </c>
      <c r="L50" s="62" t="s">
        <v>490</v>
      </c>
      <c r="M50" s="62" t="s">
        <v>490</v>
      </c>
      <c r="N50" s="62" t="s">
        <v>490</v>
      </c>
      <c r="O50" s="63">
        <v>13</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2300</v>
      </c>
      <c r="L52" s="62">
        <v>2260</v>
      </c>
      <c r="M52" s="62">
        <v>2186</v>
      </c>
      <c r="N52" s="62">
        <v>2112</v>
      </c>
      <c r="O52" s="63">
        <v>1998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1282</v>
      </c>
      <c r="L53" s="67">
        <v>1247</v>
      </c>
      <c r="M53" s="67">
        <v>1238</v>
      </c>
      <c r="N53" s="67">
        <v>1072</v>
      </c>
      <c r="O53" s="68">
        <v>1070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k7KCw5bXtCO6v02ybN35Vuxwrzi9uSroWwvkCgMLcB3bSAHj3BvojhLj4lMeRESXgv1hscBv8HZKiuhYEYtQw==" saltValue="/fmDKFcx3sHKj8HJPbQ0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20958</v>
      </c>
      <c r="J41" s="331">
        <v>20284</v>
      </c>
      <c r="K41" s="331">
        <v>18683</v>
      </c>
      <c r="L41" s="331">
        <v>17521</v>
      </c>
      <c r="M41" s="332">
        <v>16479</v>
      </c>
    </row>
    <row r="42" spans="2:13" ht="27.75" customHeight="1" x14ac:dyDescent="0.2">
      <c r="B42" s="1171"/>
      <c r="C42" s="1172"/>
      <c r="D42" s="104"/>
      <c r="E42" s="1177" t="s">
        <v>32</v>
      </c>
      <c r="F42" s="1177"/>
      <c r="G42" s="1177"/>
      <c r="H42" s="1178"/>
      <c r="I42" s="333">
        <v>51</v>
      </c>
      <c r="J42" s="334">
        <v>48</v>
      </c>
      <c r="K42" s="334">
        <v>198</v>
      </c>
      <c r="L42" s="334">
        <v>193</v>
      </c>
      <c r="M42" s="335">
        <v>180</v>
      </c>
    </row>
    <row r="43" spans="2:13" ht="27.75" customHeight="1" x14ac:dyDescent="0.2">
      <c r="B43" s="1171"/>
      <c r="C43" s="1172"/>
      <c r="D43" s="104"/>
      <c r="E43" s="1177" t="s">
        <v>33</v>
      </c>
      <c r="F43" s="1177"/>
      <c r="G43" s="1177"/>
      <c r="H43" s="1178"/>
      <c r="I43" s="333">
        <v>7666</v>
      </c>
      <c r="J43" s="334">
        <v>7075</v>
      </c>
      <c r="K43" s="334">
        <v>6605</v>
      </c>
      <c r="L43" s="334">
        <v>6277</v>
      </c>
      <c r="M43" s="335">
        <v>5929</v>
      </c>
    </row>
    <row r="44" spans="2:13" ht="27.75" customHeight="1" x14ac:dyDescent="0.2">
      <c r="B44" s="1171"/>
      <c r="C44" s="1172"/>
      <c r="D44" s="104"/>
      <c r="E44" s="1177" t="s">
        <v>34</v>
      </c>
      <c r="F44" s="1177"/>
      <c r="G44" s="1177"/>
      <c r="H44" s="1178"/>
      <c r="I44" s="333">
        <v>1859</v>
      </c>
      <c r="J44" s="334">
        <v>1692</v>
      </c>
      <c r="K44" s="334">
        <v>1508</v>
      </c>
      <c r="L44" s="334">
        <v>1324</v>
      </c>
      <c r="M44" s="335">
        <v>1168</v>
      </c>
    </row>
    <row r="45" spans="2:13" ht="27.75" customHeight="1" x14ac:dyDescent="0.2">
      <c r="B45" s="1171"/>
      <c r="C45" s="1172"/>
      <c r="D45" s="104"/>
      <c r="E45" s="1177" t="s">
        <v>35</v>
      </c>
      <c r="F45" s="1177"/>
      <c r="G45" s="1177"/>
      <c r="H45" s="1178"/>
      <c r="I45" s="333">
        <v>2652</v>
      </c>
      <c r="J45" s="334">
        <v>2592</v>
      </c>
      <c r="K45" s="334">
        <v>2433</v>
      </c>
      <c r="L45" s="334">
        <v>2441</v>
      </c>
      <c r="M45" s="335">
        <v>2379</v>
      </c>
    </row>
    <row r="46" spans="2:13" ht="27.75" customHeight="1" x14ac:dyDescent="0.2">
      <c r="B46" s="1171"/>
      <c r="C46" s="1172"/>
      <c r="D46" s="105"/>
      <c r="E46" s="1177" t="s">
        <v>36</v>
      </c>
      <c r="F46" s="1177"/>
      <c r="G46" s="1177"/>
      <c r="H46" s="1178"/>
      <c r="I46" s="333">
        <v>0</v>
      </c>
      <c r="J46" s="334">
        <v>0</v>
      </c>
      <c r="K46" s="334">
        <v>0</v>
      </c>
      <c r="L46" s="334">
        <v>0</v>
      </c>
      <c r="M46" s="335">
        <v>0</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3396</v>
      </c>
      <c r="J50" s="334">
        <v>4472</v>
      </c>
      <c r="K50" s="334">
        <v>5979</v>
      </c>
      <c r="L50" s="334">
        <v>6996</v>
      </c>
      <c r="M50" s="335">
        <v>8524</v>
      </c>
    </row>
    <row r="51" spans="2:13" ht="27.75" customHeight="1" x14ac:dyDescent="0.2">
      <c r="B51" s="1171"/>
      <c r="C51" s="1172"/>
      <c r="D51" s="104"/>
      <c r="E51" s="1177" t="s">
        <v>42</v>
      </c>
      <c r="F51" s="1177"/>
      <c r="G51" s="1177"/>
      <c r="H51" s="1178"/>
      <c r="I51" s="333">
        <v>483</v>
      </c>
      <c r="J51" s="334">
        <v>809</v>
      </c>
      <c r="K51" s="334">
        <v>1086</v>
      </c>
      <c r="L51" s="334">
        <v>989</v>
      </c>
      <c r="M51" s="335">
        <v>922</v>
      </c>
    </row>
    <row r="52" spans="2:13" ht="27.75" customHeight="1" x14ac:dyDescent="0.2">
      <c r="B52" s="1173"/>
      <c r="C52" s="1174"/>
      <c r="D52" s="104"/>
      <c r="E52" s="1177" t="s">
        <v>43</v>
      </c>
      <c r="F52" s="1177"/>
      <c r="G52" s="1177"/>
      <c r="H52" s="1178"/>
      <c r="I52" s="333">
        <v>20042</v>
      </c>
      <c r="J52" s="334">
        <v>18783</v>
      </c>
      <c r="K52" s="334">
        <v>17301</v>
      </c>
      <c r="L52" s="334">
        <v>15831</v>
      </c>
      <c r="M52" s="335">
        <v>14386</v>
      </c>
    </row>
    <row r="53" spans="2:13" ht="27.75" customHeight="1" thickBot="1" x14ac:dyDescent="0.25">
      <c r="B53" s="1184" t="s">
        <v>19</v>
      </c>
      <c r="C53" s="1185"/>
      <c r="D53" s="108"/>
      <c r="E53" s="1186" t="s">
        <v>44</v>
      </c>
      <c r="F53" s="1186"/>
      <c r="G53" s="1186"/>
      <c r="H53" s="1187"/>
      <c r="I53" s="336">
        <v>9264</v>
      </c>
      <c r="J53" s="337">
        <v>7626</v>
      </c>
      <c r="K53" s="337">
        <v>5063</v>
      </c>
      <c r="L53" s="337">
        <v>3940</v>
      </c>
      <c r="M53" s="338">
        <v>2300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6RreE4WEFUbaw6z9IwfL3GGFyJeOPKXeAlk0jiXRzOjjn2KooBPS+kHzE5vca29cgp3T5dmllRr9FeQFSuNNgw==" saltValue="sElz8N8sbYYZ/uRCIiKA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1002</v>
      </c>
      <c r="G55" s="339">
        <v>1178</v>
      </c>
      <c r="H55" s="340">
        <v>1485</v>
      </c>
    </row>
    <row r="56" spans="2:8" ht="52.5" customHeight="1" x14ac:dyDescent="0.2">
      <c r="B56" s="120"/>
      <c r="C56" s="1198" t="s">
        <v>47</v>
      </c>
      <c r="D56" s="1198"/>
      <c r="E56" s="1199"/>
      <c r="F56" s="341">
        <v>151</v>
      </c>
      <c r="G56" s="341">
        <v>151</v>
      </c>
      <c r="H56" s="342">
        <v>151</v>
      </c>
    </row>
    <row r="57" spans="2:8" ht="53.25" customHeight="1" x14ac:dyDescent="0.2">
      <c r="B57" s="120"/>
      <c r="C57" s="1200" t="s">
        <v>48</v>
      </c>
      <c r="D57" s="1200"/>
      <c r="E57" s="1201"/>
      <c r="F57" s="343">
        <v>4495</v>
      </c>
      <c r="G57" s="343">
        <v>5158</v>
      </c>
      <c r="H57" s="344">
        <v>6327</v>
      </c>
    </row>
    <row r="58" spans="2:8" ht="45.75" customHeight="1" x14ac:dyDescent="0.2">
      <c r="B58" s="121"/>
      <c r="C58" s="1188" t="s">
        <v>549</v>
      </c>
      <c r="D58" s="1189"/>
      <c r="E58" s="1190"/>
      <c r="F58" s="345">
        <v>2810</v>
      </c>
      <c r="G58" s="345">
        <v>3587</v>
      </c>
      <c r="H58" s="346">
        <v>4864</v>
      </c>
    </row>
    <row r="59" spans="2:8" ht="45.75" customHeight="1" x14ac:dyDescent="0.2">
      <c r="B59" s="121"/>
      <c r="C59" s="1188" t="s">
        <v>550</v>
      </c>
      <c r="D59" s="1189"/>
      <c r="E59" s="1190"/>
      <c r="F59" s="345">
        <v>932</v>
      </c>
      <c r="G59" s="345">
        <v>815</v>
      </c>
      <c r="H59" s="346">
        <v>702</v>
      </c>
    </row>
    <row r="60" spans="2:8" ht="45.75" customHeight="1" x14ac:dyDescent="0.2">
      <c r="B60" s="121"/>
      <c r="C60" s="1188" t="s">
        <v>551</v>
      </c>
      <c r="D60" s="1189"/>
      <c r="E60" s="1190"/>
      <c r="F60" s="345">
        <v>490</v>
      </c>
      <c r="G60" s="345">
        <v>490</v>
      </c>
      <c r="H60" s="346">
        <v>490</v>
      </c>
    </row>
    <row r="61" spans="2:8" ht="45.75" customHeight="1" x14ac:dyDescent="0.2">
      <c r="B61" s="121"/>
      <c r="C61" s="1188" t="s">
        <v>552</v>
      </c>
      <c r="D61" s="1189"/>
      <c r="E61" s="1190"/>
      <c r="F61" s="345">
        <v>113</v>
      </c>
      <c r="G61" s="345">
        <v>113</v>
      </c>
      <c r="H61" s="346">
        <v>113</v>
      </c>
    </row>
    <row r="62" spans="2:8" ht="45.75" customHeight="1" thickBot="1" x14ac:dyDescent="0.25">
      <c r="B62" s="122"/>
      <c r="C62" s="1191" t="s">
        <v>553</v>
      </c>
      <c r="D62" s="1192"/>
      <c r="E62" s="1193"/>
      <c r="F62" s="347">
        <v>95</v>
      </c>
      <c r="G62" s="347">
        <v>95</v>
      </c>
      <c r="H62" s="348">
        <v>95</v>
      </c>
    </row>
    <row r="63" spans="2:8" ht="52.5" customHeight="1" thickBot="1" x14ac:dyDescent="0.25">
      <c r="B63" s="123"/>
      <c r="C63" s="1194" t="s">
        <v>49</v>
      </c>
      <c r="D63" s="1194"/>
      <c r="E63" s="1195"/>
      <c r="F63" s="349">
        <v>5648</v>
      </c>
      <c r="G63" s="349">
        <v>6486</v>
      </c>
      <c r="H63" s="350">
        <v>7964</v>
      </c>
    </row>
    <row r="64" spans="2:8" ht="13.2" x14ac:dyDescent="0.2"/>
  </sheetData>
  <sheetProtection algorithmName="SHA-512" hashValue="J9mRGewAGrR1ydig5aHRAlLBDx1mrWhg+wCDkL68PyOJx5QoQIZ8B4nco/R3DJfIzx3781YRJlhEOhlZIfPd+g==" saltValue="AocyczCGqCWbxj8pRE7z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46902</v>
      </c>
      <c r="E3" s="142"/>
      <c r="F3" s="143">
        <v>92632</v>
      </c>
      <c r="G3" s="144"/>
      <c r="H3" s="145"/>
    </row>
    <row r="4" spans="1:8" x14ac:dyDescent="0.2">
      <c r="A4" s="146"/>
      <c r="B4" s="147"/>
      <c r="C4" s="148"/>
      <c r="D4" s="149">
        <v>21694</v>
      </c>
      <c r="E4" s="150"/>
      <c r="F4" s="151">
        <v>47978</v>
      </c>
      <c r="G4" s="152"/>
      <c r="H4" s="153"/>
    </row>
    <row r="5" spans="1:8" x14ac:dyDescent="0.2">
      <c r="A5" s="134" t="s">
        <v>522</v>
      </c>
      <c r="B5" s="139"/>
      <c r="C5" s="140"/>
      <c r="D5" s="141">
        <v>49780</v>
      </c>
      <c r="E5" s="142"/>
      <c r="F5" s="143">
        <v>96469</v>
      </c>
      <c r="G5" s="144"/>
      <c r="H5" s="145"/>
    </row>
    <row r="6" spans="1:8" x14ac:dyDescent="0.2">
      <c r="A6" s="146"/>
      <c r="B6" s="147"/>
      <c r="C6" s="148"/>
      <c r="D6" s="149">
        <v>29218</v>
      </c>
      <c r="E6" s="150"/>
      <c r="F6" s="151">
        <v>49775</v>
      </c>
      <c r="G6" s="152"/>
      <c r="H6" s="153"/>
    </row>
    <row r="7" spans="1:8" x14ac:dyDescent="0.2">
      <c r="A7" s="134" t="s">
        <v>523</v>
      </c>
      <c r="B7" s="139"/>
      <c r="C7" s="140"/>
      <c r="D7" s="141">
        <v>39248</v>
      </c>
      <c r="E7" s="142"/>
      <c r="F7" s="143">
        <v>85743</v>
      </c>
      <c r="G7" s="144"/>
      <c r="H7" s="145"/>
    </row>
    <row r="8" spans="1:8" x14ac:dyDescent="0.2">
      <c r="A8" s="146"/>
      <c r="B8" s="147"/>
      <c r="C8" s="148"/>
      <c r="D8" s="149">
        <v>20274</v>
      </c>
      <c r="E8" s="150"/>
      <c r="F8" s="151">
        <v>45231</v>
      </c>
      <c r="G8" s="152"/>
      <c r="H8" s="153"/>
    </row>
    <row r="9" spans="1:8" x14ac:dyDescent="0.2">
      <c r="A9" s="134" t="s">
        <v>524</v>
      </c>
      <c r="B9" s="139"/>
      <c r="C9" s="140"/>
      <c r="D9" s="141">
        <v>68298</v>
      </c>
      <c r="E9" s="142"/>
      <c r="F9" s="143">
        <v>92509</v>
      </c>
      <c r="G9" s="144"/>
      <c r="H9" s="145"/>
    </row>
    <row r="10" spans="1:8" x14ac:dyDescent="0.2">
      <c r="A10" s="146"/>
      <c r="B10" s="147"/>
      <c r="C10" s="148"/>
      <c r="D10" s="149">
        <v>33933</v>
      </c>
      <c r="E10" s="150"/>
      <c r="F10" s="151">
        <v>52274</v>
      </c>
      <c r="G10" s="152"/>
      <c r="H10" s="153"/>
    </row>
    <row r="11" spans="1:8" x14ac:dyDescent="0.2">
      <c r="A11" s="134" t="s">
        <v>525</v>
      </c>
      <c r="B11" s="139"/>
      <c r="C11" s="140"/>
      <c r="D11" s="141">
        <v>51388</v>
      </c>
      <c r="E11" s="142"/>
      <c r="F11" s="143">
        <v>98544</v>
      </c>
      <c r="G11" s="144"/>
      <c r="H11" s="145"/>
    </row>
    <row r="12" spans="1:8" x14ac:dyDescent="0.2">
      <c r="A12" s="146"/>
      <c r="B12" s="147"/>
      <c r="C12" s="154"/>
      <c r="D12" s="149">
        <v>31061</v>
      </c>
      <c r="E12" s="150"/>
      <c r="F12" s="151">
        <v>55816</v>
      </c>
      <c r="G12" s="152"/>
      <c r="H12" s="153"/>
    </row>
    <row r="13" spans="1:8" x14ac:dyDescent="0.2">
      <c r="A13" s="134"/>
      <c r="B13" s="139"/>
      <c r="C13" s="140"/>
      <c r="D13" s="141">
        <v>51123</v>
      </c>
      <c r="E13" s="142"/>
      <c r="F13" s="143">
        <v>93179</v>
      </c>
      <c r="G13" s="155"/>
      <c r="H13" s="145"/>
    </row>
    <row r="14" spans="1:8" x14ac:dyDescent="0.2">
      <c r="A14" s="146"/>
      <c r="B14" s="147"/>
      <c r="C14" s="148"/>
      <c r="D14" s="149">
        <v>27236</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5.94</v>
      </c>
      <c r="C19" s="156">
        <f>ROUND(VALUE(SUBSTITUTE(実質収支比率等に係る経年分析!G$48,"▲","-")),2)</f>
        <v>11.4</v>
      </c>
      <c r="D19" s="156">
        <f>ROUND(VALUE(SUBSTITUTE(実質収支比率等に係る経年分析!H$48,"▲","-")),2)</f>
        <v>8.9600000000000009</v>
      </c>
      <c r="E19" s="156">
        <f>ROUND(VALUE(SUBSTITUTE(実質収支比率等に係る経年分析!I$48,"▲","-")),2)</f>
        <v>7.81</v>
      </c>
      <c r="F19" s="156">
        <f>ROUND(VALUE(SUBSTITUTE(実質収支比率等に係る経年分析!J$48,"▲","-")),2)</f>
        <v>9.06</v>
      </c>
    </row>
    <row r="20" spans="1:11" x14ac:dyDescent="0.2">
      <c r="A20" s="156" t="s">
        <v>53</v>
      </c>
      <c r="B20" s="156">
        <f>ROUND(VALUE(SUBSTITUTE(実質収支比率等に係る経年分析!F$47,"▲","-")),2)</f>
        <v>7.27</v>
      </c>
      <c r="C20" s="156">
        <f>ROUND(VALUE(SUBSTITUTE(実質収支比率等に係る経年分析!G$47,"▲","-")),2)</f>
        <v>7.09</v>
      </c>
      <c r="D20" s="156">
        <f>ROUND(VALUE(SUBSTITUTE(実質収支比率等に係る経年分析!H$47,"▲","-")),2)</f>
        <v>9.7799999999999994</v>
      </c>
      <c r="E20" s="156">
        <f>ROUND(VALUE(SUBSTITUTE(実質収支比率等に係る経年分析!I$47,"▲","-")),2)</f>
        <v>11.46</v>
      </c>
      <c r="F20" s="156">
        <f>ROUND(VALUE(SUBSTITUTE(実質収支比率等に係る経年分析!J$47,"▲","-")),2)</f>
        <v>14.24</v>
      </c>
    </row>
    <row r="21" spans="1:11" x14ac:dyDescent="0.2">
      <c r="A21" s="156" t="s">
        <v>54</v>
      </c>
      <c r="B21" s="156">
        <f>IF(ISNUMBER(VALUE(SUBSTITUTE(実質収支比率等に係る経年分析!F$49,"▲","-"))),ROUND(VALUE(SUBSTITUTE(実質収支比率等に係る経年分析!F$49,"▲","-")),2),NA())</f>
        <v>1.94</v>
      </c>
      <c r="C21" s="156">
        <f>IF(ISNUMBER(VALUE(SUBSTITUTE(実質収支比率等に係る経年分析!G$49,"▲","-"))),ROUND(VALUE(SUBSTITUTE(実質収支比率等に係る経年分析!G$49,"▲","-")),2),NA())</f>
        <v>5.61</v>
      </c>
      <c r="D21" s="156">
        <f>IF(ISNUMBER(VALUE(SUBSTITUTE(実質収支比率等に係る経年分析!H$49,"▲","-"))),ROUND(VALUE(SUBSTITUTE(実質収支比率等に係る経年分析!H$49,"▲","-")),2),NA())</f>
        <v>-0.3</v>
      </c>
      <c r="E21" s="156">
        <f>IF(ISNUMBER(VALUE(SUBSTITUTE(実質収支比率等に係る経年分析!I$49,"▲","-"))),ROUND(VALUE(SUBSTITUTE(実質収支比率等に係る経年分析!I$49,"▲","-")),2),NA())</f>
        <v>0.57999999999999996</v>
      </c>
      <c r="F21" s="156">
        <f>IF(ISNUMBER(VALUE(SUBSTITUTE(実質収支比率等に係る経年分析!J$49,"▲","-"))),ROUND(VALUE(SUBSTITUTE(実質収支比率等に係る経年分析!J$49,"▲","-")),2),NA())</f>
        <v>4.3099999999999996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居宅介護予防支援事業特別会計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2">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1.1200000000000001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0.54</v>
      </c>
    </row>
    <row r="32" spans="1:11" x14ac:dyDescent="0.2">
      <c r="A32" s="157" t="str">
        <f>IF(連結実質赤字比率に係る赤字・黒字の構成分析!C$38="",NA(),連結実質赤字比率に係る赤字・黒字の構成分析!C$38)</f>
        <v>勝沼病院事業会計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0.63</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1.93</v>
      </c>
    </row>
    <row r="34" spans="1:16" x14ac:dyDescent="0.2">
      <c r="A34" s="157" t="str">
        <f>IF(連結実質赤字比率に係る赤字・黒字の構成分析!C$36="",NA(),連結実質赤字比率に係る赤字・黒字の構成分析!C$36)</f>
        <v>勝沼ぶどうの丘事業会計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8.0299999999999994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8.9600000000000009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2300</v>
      </c>
      <c r="E42" s="158"/>
      <c r="F42" s="158"/>
      <c r="G42" s="158">
        <f>'実質公債費比率（分子）の構造'!L$52</f>
        <v>2260</v>
      </c>
      <c r="H42" s="158"/>
      <c r="I42" s="158"/>
      <c r="J42" s="158">
        <f>'実質公債費比率（分子）の構造'!M$52</f>
        <v>2186</v>
      </c>
      <c r="K42" s="158"/>
      <c r="L42" s="158"/>
      <c r="M42" s="158">
        <f>'実質公債費比率（分子）の構造'!N$52</f>
        <v>2112</v>
      </c>
      <c r="N42" s="158"/>
      <c r="O42" s="158"/>
      <c r="P42" s="158">
        <f>'実質公債費比率（分子）の構造'!O$52</f>
        <v>1998</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105</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f>'実質公債費比率（分子）の構造'!O$50</f>
        <v>13</v>
      </c>
      <c r="O44" s="158"/>
      <c r="P44" s="158"/>
    </row>
    <row r="45" spans="1:16" x14ac:dyDescent="0.2">
      <c r="A45" s="158" t="s">
        <v>63</v>
      </c>
      <c r="B45" s="158">
        <f>'実質公債費比率（分子）の構造'!K$49</f>
        <v>245</v>
      </c>
      <c r="C45" s="158"/>
      <c r="D45" s="158"/>
      <c r="E45" s="158">
        <f>'実質公債費比率（分子）の構造'!L$49</f>
        <v>246</v>
      </c>
      <c r="F45" s="158"/>
      <c r="G45" s="158"/>
      <c r="H45" s="158">
        <f>'実質公債費比率（分子）の構造'!M$49</f>
        <v>206</v>
      </c>
      <c r="I45" s="158"/>
      <c r="J45" s="158"/>
      <c r="K45" s="158">
        <f>'実質公債費比率（分子）の構造'!N$49</f>
        <v>201</v>
      </c>
      <c r="L45" s="158"/>
      <c r="M45" s="158"/>
      <c r="N45" s="158">
        <f>'実質公債費比率（分子）の構造'!O$49</f>
        <v>195</v>
      </c>
      <c r="O45" s="158"/>
      <c r="P45" s="158"/>
    </row>
    <row r="46" spans="1:16" x14ac:dyDescent="0.2">
      <c r="A46" s="158" t="s">
        <v>64</v>
      </c>
      <c r="B46" s="158">
        <f>'実質公債費比率（分子）の構造'!K$48</f>
        <v>827</v>
      </c>
      <c r="C46" s="158"/>
      <c r="D46" s="158"/>
      <c r="E46" s="158">
        <f>'実質公債費比率（分子）の構造'!L$48</f>
        <v>768</v>
      </c>
      <c r="F46" s="158"/>
      <c r="G46" s="158"/>
      <c r="H46" s="158">
        <f>'実質公債費比率（分子）の構造'!M$48</f>
        <v>744</v>
      </c>
      <c r="I46" s="158"/>
      <c r="J46" s="158"/>
      <c r="K46" s="158">
        <f>'実質公債費比率（分子）の構造'!N$48</f>
        <v>677</v>
      </c>
      <c r="L46" s="158"/>
      <c r="M46" s="158"/>
      <c r="N46" s="158">
        <f>'実質公債費比率（分子）の構造'!O$48</f>
        <v>705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2405</v>
      </c>
      <c r="C49" s="158"/>
      <c r="D49" s="158"/>
      <c r="E49" s="158">
        <f>'実質公債費比率（分子）の構造'!L$45</f>
        <v>2493</v>
      </c>
      <c r="F49" s="158"/>
      <c r="G49" s="158"/>
      <c r="H49" s="158">
        <f>'実質公債費比率（分子）の構造'!M$45</f>
        <v>2474</v>
      </c>
      <c r="I49" s="158"/>
      <c r="J49" s="158"/>
      <c r="K49" s="158">
        <f>'実質公債費比率（分子）の構造'!N$45</f>
        <v>2306</v>
      </c>
      <c r="L49" s="158"/>
      <c r="M49" s="158"/>
      <c r="N49" s="158">
        <f>'実質公債費比率（分子）の構造'!O$45</f>
        <v>2155</v>
      </c>
      <c r="O49" s="158"/>
      <c r="P49" s="158"/>
    </row>
    <row r="50" spans="1:16" x14ac:dyDescent="0.2">
      <c r="A50" s="158" t="s">
        <v>67</v>
      </c>
      <c r="B50" s="158" t="e">
        <f>NA()</f>
        <v>#N/A</v>
      </c>
      <c r="C50" s="158">
        <f>IF(ISNUMBER('実質公債費比率（分子）の構造'!K$53),'実質公債費比率（分子）の構造'!K$53,NA())</f>
        <v>1282</v>
      </c>
      <c r="D50" s="158" t="e">
        <f>NA()</f>
        <v>#N/A</v>
      </c>
      <c r="E50" s="158" t="e">
        <f>NA()</f>
        <v>#N/A</v>
      </c>
      <c r="F50" s="158">
        <f>IF(ISNUMBER('実質公債費比率（分子）の構造'!L$53),'実質公債費比率（分子）の構造'!L$53,NA())</f>
        <v>1247</v>
      </c>
      <c r="G50" s="158" t="e">
        <f>NA()</f>
        <v>#N/A</v>
      </c>
      <c r="H50" s="158" t="e">
        <f>NA()</f>
        <v>#N/A</v>
      </c>
      <c r="I50" s="158">
        <f>IF(ISNUMBER('実質公債費比率（分子）の構造'!M$53),'実質公債費比率（分子）の構造'!M$53,NA())</f>
        <v>1238</v>
      </c>
      <c r="J50" s="158" t="e">
        <f>NA()</f>
        <v>#N/A</v>
      </c>
      <c r="K50" s="158" t="e">
        <f>NA()</f>
        <v>#N/A</v>
      </c>
      <c r="L50" s="158">
        <f>IF(ISNUMBER('実質公債費比率（分子）の構造'!N$53),'実質公債費比率（分子）の構造'!N$53,NA())</f>
        <v>1072</v>
      </c>
      <c r="M50" s="158" t="e">
        <f>NA()</f>
        <v>#N/A</v>
      </c>
      <c r="N50" s="158" t="e">
        <f>NA()</f>
        <v>#N/A</v>
      </c>
      <c r="O50" s="158">
        <f>IF(ISNUMBER('実質公債費比率（分子）の構造'!O$53),'実質公債費比率（分子）の構造'!O$53,NA())</f>
        <v>1070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20042</v>
      </c>
      <c r="E56" s="157"/>
      <c r="F56" s="157"/>
      <c r="G56" s="157">
        <f>'将来負担比率（分子）の構造'!J$52</f>
        <v>18783</v>
      </c>
      <c r="H56" s="157"/>
      <c r="I56" s="157"/>
      <c r="J56" s="157">
        <f>'将来負担比率（分子）の構造'!K$52</f>
        <v>17301</v>
      </c>
      <c r="K56" s="157"/>
      <c r="L56" s="157"/>
      <c r="M56" s="157">
        <f>'将来負担比率（分子）の構造'!L$52</f>
        <v>15831</v>
      </c>
      <c r="N56" s="157"/>
      <c r="O56" s="157"/>
      <c r="P56" s="157">
        <f>'将来負担比率（分子）の構造'!M$52</f>
        <v>14386</v>
      </c>
    </row>
    <row r="57" spans="1:16" x14ac:dyDescent="0.2">
      <c r="A57" s="157" t="s">
        <v>42</v>
      </c>
      <c r="B57" s="157"/>
      <c r="C57" s="157"/>
      <c r="D57" s="157">
        <f>'将来負担比率（分子）の構造'!I$51</f>
        <v>483</v>
      </c>
      <c r="E57" s="157"/>
      <c r="F57" s="157"/>
      <c r="G57" s="157">
        <f>'将来負担比率（分子）の構造'!J$51</f>
        <v>809</v>
      </c>
      <c r="H57" s="157"/>
      <c r="I57" s="157"/>
      <c r="J57" s="157">
        <f>'将来負担比率（分子）の構造'!K$51</f>
        <v>1086</v>
      </c>
      <c r="K57" s="157"/>
      <c r="L57" s="157"/>
      <c r="M57" s="157">
        <f>'将来負担比率（分子）の構造'!L$51</f>
        <v>989</v>
      </c>
      <c r="N57" s="157"/>
      <c r="O57" s="157"/>
      <c r="P57" s="157">
        <f>'将来負担比率（分子）の構造'!M$51</f>
        <v>922</v>
      </c>
    </row>
    <row r="58" spans="1:16" x14ac:dyDescent="0.2">
      <c r="A58" s="157" t="s">
        <v>41</v>
      </c>
      <c r="B58" s="157"/>
      <c r="C58" s="157"/>
      <c r="D58" s="157">
        <f>'将来負担比率（分子）の構造'!I$50</f>
        <v>3396</v>
      </c>
      <c r="E58" s="157"/>
      <c r="F58" s="157"/>
      <c r="G58" s="157">
        <f>'将来負担比率（分子）の構造'!J$50</f>
        <v>4472</v>
      </c>
      <c r="H58" s="157"/>
      <c r="I58" s="157"/>
      <c r="J58" s="157">
        <f>'将来負担比率（分子）の構造'!K$50</f>
        <v>5979</v>
      </c>
      <c r="K58" s="157"/>
      <c r="L58" s="157"/>
      <c r="M58" s="157">
        <f>'将来負担比率（分子）の構造'!L$50</f>
        <v>6996</v>
      </c>
      <c r="N58" s="157"/>
      <c r="O58" s="157"/>
      <c r="P58" s="157">
        <f>'将来負担比率（分子）の構造'!M$50</f>
        <v>8524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0</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f>'将来負担比率（分子）の構造'!M$46</f>
        <v>0</v>
      </c>
      <c r="O61" s="157"/>
      <c r="P61" s="157"/>
    </row>
    <row r="62" spans="1:16" x14ac:dyDescent="0.2">
      <c r="A62" s="157" t="s">
        <v>35</v>
      </c>
      <c r="B62" s="157">
        <f>'将来負担比率（分子）の構造'!I$45</f>
        <v>2652</v>
      </c>
      <c r="C62" s="157"/>
      <c r="D62" s="157"/>
      <c r="E62" s="157">
        <f>'将来負担比率（分子）の構造'!J$45</f>
        <v>2592</v>
      </c>
      <c r="F62" s="157"/>
      <c r="G62" s="157"/>
      <c r="H62" s="157">
        <f>'将来負担比率（分子）の構造'!K$45</f>
        <v>2433</v>
      </c>
      <c r="I62" s="157"/>
      <c r="J62" s="157"/>
      <c r="K62" s="157">
        <f>'将来負担比率（分子）の構造'!L$45</f>
        <v>2441</v>
      </c>
      <c r="L62" s="157"/>
      <c r="M62" s="157"/>
      <c r="N62" s="157">
        <f>'将来負担比率（分子）の構造'!M$45</f>
        <v>2379</v>
      </c>
      <c r="O62" s="157"/>
      <c r="P62" s="157"/>
    </row>
    <row r="63" spans="1:16" x14ac:dyDescent="0.2">
      <c r="A63" s="157" t="s">
        <v>34</v>
      </c>
      <c r="B63" s="157">
        <f>'将来負担比率（分子）の構造'!I$44</f>
        <v>1859</v>
      </c>
      <c r="C63" s="157"/>
      <c r="D63" s="157"/>
      <c r="E63" s="157">
        <f>'将来負担比率（分子）の構造'!J$44</f>
        <v>1692</v>
      </c>
      <c r="F63" s="157"/>
      <c r="G63" s="157"/>
      <c r="H63" s="157">
        <f>'将来負担比率（分子）の構造'!K$44</f>
        <v>1508</v>
      </c>
      <c r="I63" s="157"/>
      <c r="J63" s="157"/>
      <c r="K63" s="157">
        <f>'将来負担比率（分子）の構造'!L$44</f>
        <v>1324</v>
      </c>
      <c r="L63" s="157"/>
      <c r="M63" s="157"/>
      <c r="N63" s="157">
        <f>'将来負担比率（分子）の構造'!M$44</f>
        <v>1168</v>
      </c>
      <c r="O63" s="157"/>
      <c r="P63" s="157"/>
    </row>
    <row r="64" spans="1:16" x14ac:dyDescent="0.2">
      <c r="A64" s="157" t="s">
        <v>33</v>
      </c>
      <c r="B64" s="157">
        <f>'将来負担比率（分子）の構造'!I$43</f>
        <v>7666</v>
      </c>
      <c r="C64" s="157"/>
      <c r="D64" s="157"/>
      <c r="E64" s="157">
        <f>'将来負担比率（分子）の構造'!J$43</f>
        <v>7075</v>
      </c>
      <c r="F64" s="157"/>
      <c r="G64" s="157"/>
      <c r="H64" s="157">
        <f>'将来負担比率（分子）の構造'!K$43</f>
        <v>6605</v>
      </c>
      <c r="I64" s="157"/>
      <c r="J64" s="157"/>
      <c r="K64" s="157">
        <f>'将来負担比率（分子）の構造'!L$43</f>
        <v>6277</v>
      </c>
      <c r="L64" s="157"/>
      <c r="M64" s="157"/>
      <c r="N64" s="157">
        <f>'将来負担比率（分子）の構造'!M$43</f>
        <v>5929</v>
      </c>
      <c r="O64" s="157"/>
      <c r="P64" s="157"/>
    </row>
    <row r="65" spans="1:16" x14ac:dyDescent="0.2">
      <c r="A65" s="157" t="s">
        <v>32</v>
      </c>
      <c r="B65" s="157">
        <f>'将来負担比率（分子）の構造'!I$42</f>
        <v>51</v>
      </c>
      <c r="C65" s="157"/>
      <c r="D65" s="157"/>
      <c r="E65" s="157">
        <f>'将来負担比率（分子）の構造'!J$42</f>
        <v>48</v>
      </c>
      <c r="F65" s="157"/>
      <c r="G65" s="157"/>
      <c r="H65" s="157">
        <f>'将来負担比率（分子）の構造'!K$42</f>
        <v>198</v>
      </c>
      <c r="I65" s="157"/>
      <c r="J65" s="157"/>
      <c r="K65" s="157">
        <f>'将来負担比率（分子）の構造'!L$42</f>
        <v>193</v>
      </c>
      <c r="L65" s="157"/>
      <c r="M65" s="157"/>
      <c r="N65" s="157">
        <f>'将来負担比率（分子）の構造'!M$42</f>
        <v>180</v>
      </c>
      <c r="O65" s="157"/>
      <c r="P65" s="157"/>
    </row>
    <row r="66" spans="1:16" x14ac:dyDescent="0.2">
      <c r="A66" s="157" t="s">
        <v>31</v>
      </c>
      <c r="B66" s="157">
        <f>'将来負担比率（分子）の構造'!I$41</f>
        <v>20958</v>
      </c>
      <c r="C66" s="157"/>
      <c r="D66" s="157"/>
      <c r="E66" s="157">
        <f>'将来負担比率（分子）の構造'!J$41</f>
        <v>20284</v>
      </c>
      <c r="F66" s="157"/>
      <c r="G66" s="157"/>
      <c r="H66" s="157">
        <f>'将来負担比率（分子）の構造'!K$41</f>
        <v>18683</v>
      </c>
      <c r="I66" s="157"/>
      <c r="J66" s="157"/>
      <c r="K66" s="157">
        <f>'将来負担比率（分子）の構造'!L$41</f>
        <v>17521</v>
      </c>
      <c r="L66" s="157"/>
      <c r="M66" s="157"/>
      <c r="N66" s="157">
        <f>'将来負担比率（分子）の構造'!M$41</f>
        <v>16479</v>
      </c>
      <c r="O66" s="157"/>
      <c r="P66" s="157"/>
    </row>
    <row r="67" spans="1:16" x14ac:dyDescent="0.2">
      <c r="A67" s="157" t="s">
        <v>71</v>
      </c>
      <c r="B67" s="157" t="e">
        <f>NA()</f>
        <v>#N/A</v>
      </c>
      <c r="C67" s="157">
        <f>IF(ISNUMBER('将来負担比率（分子）の構造'!I$53), IF('将来負担比率（分子）の構造'!I$53 &lt; 0, 0, '将来負担比率（分子）の構造'!I$53), NA())</f>
        <v>9264</v>
      </c>
      <c r="D67" s="157" t="e">
        <f>NA()</f>
        <v>#N/A</v>
      </c>
      <c r="E67" s="157" t="e">
        <f>NA()</f>
        <v>#N/A</v>
      </c>
      <c r="F67" s="157">
        <f>IF(ISNUMBER('将来負担比率（分子）の構造'!J$53), IF('将来負担比率（分子）の構造'!J$53 &lt; 0, 0, '将来負担比率（分子）の構造'!J$53), NA())</f>
        <v>7626</v>
      </c>
      <c r="G67" s="157" t="e">
        <f>NA()</f>
        <v>#N/A</v>
      </c>
      <c r="H67" s="157" t="e">
        <f>NA()</f>
        <v>#N/A</v>
      </c>
      <c r="I67" s="157">
        <f>IF(ISNUMBER('将来負担比率（分子）の構造'!K$53), IF('将来負担比率（分子）の構造'!K$53 &lt; 0, 0, '将来負担比率（分子）の構造'!K$53), NA())</f>
        <v>5063</v>
      </c>
      <c r="J67" s="157" t="e">
        <f>NA()</f>
        <v>#N/A</v>
      </c>
      <c r="K67" s="157" t="e">
        <f>NA()</f>
        <v>#N/A</v>
      </c>
      <c r="L67" s="157">
        <f>IF(ISNUMBER('将来負担比率（分子）の構造'!L$53), IF('将来負担比率（分子）の構造'!L$53 &lt; 0, 0, '将来負担比率（分子）の構造'!L$53), NA())</f>
        <v>3940</v>
      </c>
      <c r="M67" s="157" t="e">
        <f>NA()</f>
        <v>#N/A</v>
      </c>
      <c r="N67" s="157" t="e">
        <f>NA()</f>
        <v>#N/A</v>
      </c>
      <c r="O67" s="157">
        <f>IF(ISNUMBER('将来負担比率（分子）の構造'!M$53), IF('将来負担比率（分子）の構造'!M$53 &lt; 0, 0, '将来負担比率（分子）の構造'!M$53), NA())</f>
        <v>2300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1002</v>
      </c>
      <c r="C72" s="161">
        <f>基金残高に係る経年分析!G55</f>
        <v>1178</v>
      </c>
      <c r="D72" s="161">
        <f>基金残高に係る経年分析!H55</f>
        <v>1485</v>
      </c>
    </row>
    <row r="73" spans="1:16" x14ac:dyDescent="0.2">
      <c r="A73" s="160" t="s">
        <v>74</v>
      </c>
      <c r="B73" s="161">
        <f>基金残高に係る経年分析!F56</f>
        <v>151</v>
      </c>
      <c r="C73" s="161">
        <f>基金残高に係る経年分析!G56</f>
        <v>151</v>
      </c>
      <c r="D73" s="161">
        <f>基金残高に係る経年分析!H56</f>
        <v>151</v>
      </c>
    </row>
    <row r="74" spans="1:16" x14ac:dyDescent="0.2">
      <c r="A74" s="160" t="s">
        <v>75</v>
      </c>
      <c r="B74" s="161">
        <f>基金残高に係る経年分析!F57</f>
        <v>4495</v>
      </c>
      <c r="C74" s="161">
        <f>基金残高に係る経年分析!G57</f>
        <v>5158</v>
      </c>
      <c r="D74" s="161">
        <f>基金残高に係る経年分析!H57</f>
        <v>6327</v>
      </c>
    </row>
  </sheetData>
  <sheetProtection algorithmName="SHA-512" hashValue="aC3tVIVqQs5Vn9NsSa9vHwAb2fM3XTYvO22kZ7ENJyPEUsyhGgiHDaHDAQkXig8hCSFQNHg1+JlMaKJ5fUJa2g==" saltValue="K0Bw075Lqj6Hdleatl2Fq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4100271</v>
      </c>
      <c r="S5" s="600"/>
      <c r="T5" s="600"/>
      <c r="U5" s="600"/>
      <c r="V5" s="600"/>
      <c r="W5" s="600"/>
      <c r="X5" s="600"/>
      <c r="Y5" s="601"/>
      <c r="Z5" s="602">
        <v>17.2</v>
      </c>
      <c r="AA5" s="602"/>
      <c r="AB5" s="602"/>
      <c r="AC5" s="602"/>
      <c r="AD5" s="603">
        <v>3965708</v>
      </c>
      <c r="AE5" s="603"/>
      <c r="AF5" s="603"/>
      <c r="AG5" s="603"/>
      <c r="AH5" s="603"/>
      <c r="AI5" s="603"/>
      <c r="AJ5" s="603"/>
      <c r="AK5" s="603"/>
      <c r="AL5" s="604">
        <v>37.700000000000003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3950902</v>
      </c>
      <c r="BH5" s="611"/>
      <c r="BI5" s="611"/>
      <c r="BJ5" s="611"/>
      <c r="BK5" s="611"/>
      <c r="BL5" s="611"/>
      <c r="BM5" s="611"/>
      <c r="BN5" s="612"/>
      <c r="BO5" s="613">
        <v>96.4</v>
      </c>
      <c r="BP5" s="613"/>
      <c r="BQ5" s="613"/>
      <c r="BR5" s="613"/>
      <c r="BS5" s="614">
        <v>9794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135615</v>
      </c>
      <c r="S6" s="611"/>
      <c r="T6" s="611"/>
      <c r="U6" s="611"/>
      <c r="V6" s="611"/>
      <c r="W6" s="611"/>
      <c r="X6" s="611"/>
      <c r="Y6" s="612"/>
      <c r="Z6" s="613">
        <v>0.6</v>
      </c>
      <c r="AA6" s="613"/>
      <c r="AB6" s="613"/>
      <c r="AC6" s="613"/>
      <c r="AD6" s="614">
        <v>135615</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3950902</v>
      </c>
      <c r="BH6" s="611"/>
      <c r="BI6" s="611"/>
      <c r="BJ6" s="611"/>
      <c r="BK6" s="611"/>
      <c r="BL6" s="611"/>
      <c r="BM6" s="611"/>
      <c r="BN6" s="612"/>
      <c r="BO6" s="613">
        <v>96.4</v>
      </c>
      <c r="BP6" s="613"/>
      <c r="BQ6" s="613"/>
      <c r="BR6" s="613"/>
      <c r="BS6" s="614">
        <v>9794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176844</v>
      </c>
      <c r="CS6" s="611"/>
      <c r="CT6" s="611"/>
      <c r="CU6" s="611"/>
      <c r="CV6" s="611"/>
      <c r="CW6" s="611"/>
      <c r="CX6" s="611"/>
      <c r="CY6" s="612"/>
      <c r="CZ6" s="604">
        <v>0.8</v>
      </c>
      <c r="DA6" s="605"/>
      <c r="DB6" s="605"/>
      <c r="DC6" s="621"/>
      <c r="DD6" s="619">
        <v>13750</v>
      </c>
      <c r="DE6" s="611"/>
      <c r="DF6" s="611"/>
      <c r="DG6" s="611"/>
      <c r="DH6" s="611"/>
      <c r="DI6" s="611"/>
      <c r="DJ6" s="611"/>
      <c r="DK6" s="611"/>
      <c r="DL6" s="611"/>
      <c r="DM6" s="611"/>
      <c r="DN6" s="611"/>
      <c r="DO6" s="611"/>
      <c r="DP6" s="612"/>
      <c r="DQ6" s="619">
        <v>176844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1663</v>
      </c>
      <c r="S7" s="611"/>
      <c r="T7" s="611"/>
      <c r="U7" s="611"/>
      <c r="V7" s="611"/>
      <c r="W7" s="611"/>
      <c r="X7" s="611"/>
      <c r="Y7" s="612"/>
      <c r="Z7" s="613">
        <v>0</v>
      </c>
      <c r="AA7" s="613"/>
      <c r="AB7" s="613"/>
      <c r="AC7" s="613"/>
      <c r="AD7" s="614">
        <v>1663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1562316</v>
      </c>
      <c r="BH7" s="611"/>
      <c r="BI7" s="611"/>
      <c r="BJ7" s="611"/>
      <c r="BK7" s="611"/>
      <c r="BL7" s="611"/>
      <c r="BM7" s="611"/>
      <c r="BN7" s="612"/>
      <c r="BO7" s="613">
        <v>38.1</v>
      </c>
      <c r="BP7" s="613"/>
      <c r="BQ7" s="613"/>
      <c r="BR7" s="613"/>
      <c r="BS7" s="614">
        <v>9794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7162525</v>
      </c>
      <c r="CS7" s="611"/>
      <c r="CT7" s="611"/>
      <c r="CU7" s="611"/>
      <c r="CV7" s="611"/>
      <c r="CW7" s="611"/>
      <c r="CX7" s="611"/>
      <c r="CY7" s="612"/>
      <c r="CZ7" s="613">
        <v>31.4</v>
      </c>
      <c r="DA7" s="613"/>
      <c r="DB7" s="613"/>
      <c r="DC7" s="613"/>
      <c r="DD7" s="619">
        <v>30557</v>
      </c>
      <c r="DE7" s="611"/>
      <c r="DF7" s="611"/>
      <c r="DG7" s="611"/>
      <c r="DH7" s="611"/>
      <c r="DI7" s="611"/>
      <c r="DJ7" s="611"/>
      <c r="DK7" s="611"/>
      <c r="DL7" s="611"/>
      <c r="DM7" s="611"/>
      <c r="DN7" s="611"/>
      <c r="DO7" s="611"/>
      <c r="DP7" s="612"/>
      <c r="DQ7" s="619">
        <v>1944580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30101</v>
      </c>
      <c r="S8" s="611"/>
      <c r="T8" s="611"/>
      <c r="U8" s="611"/>
      <c r="V8" s="611"/>
      <c r="W8" s="611"/>
      <c r="X8" s="611"/>
      <c r="Y8" s="612"/>
      <c r="Z8" s="613">
        <v>0.1</v>
      </c>
      <c r="AA8" s="613"/>
      <c r="AB8" s="613"/>
      <c r="AC8" s="613"/>
      <c r="AD8" s="614">
        <v>30101</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48158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6195785</v>
      </c>
      <c r="CS8" s="611"/>
      <c r="CT8" s="611"/>
      <c r="CU8" s="611"/>
      <c r="CV8" s="611"/>
      <c r="CW8" s="611"/>
      <c r="CX8" s="611"/>
      <c r="CY8" s="612"/>
      <c r="CZ8" s="613">
        <v>27.2</v>
      </c>
      <c r="DA8" s="613"/>
      <c r="DB8" s="613"/>
      <c r="DC8" s="613"/>
      <c r="DD8" s="619">
        <v>39596</v>
      </c>
      <c r="DE8" s="611"/>
      <c r="DF8" s="611"/>
      <c r="DG8" s="611"/>
      <c r="DH8" s="611"/>
      <c r="DI8" s="611"/>
      <c r="DJ8" s="611"/>
      <c r="DK8" s="611"/>
      <c r="DL8" s="611"/>
      <c r="DM8" s="611"/>
      <c r="DN8" s="611"/>
      <c r="DO8" s="611"/>
      <c r="DP8" s="612"/>
      <c r="DQ8" s="619">
        <v>3273176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41789</v>
      </c>
      <c r="S9" s="611"/>
      <c r="T9" s="611"/>
      <c r="U9" s="611"/>
      <c r="V9" s="611"/>
      <c r="W9" s="611"/>
      <c r="X9" s="611"/>
      <c r="Y9" s="612"/>
      <c r="Z9" s="613">
        <v>0.2</v>
      </c>
      <c r="AA9" s="613"/>
      <c r="AB9" s="613"/>
      <c r="AC9" s="613"/>
      <c r="AD9" s="614">
        <v>41789</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1362371</v>
      </c>
      <c r="BH9" s="611"/>
      <c r="BI9" s="611"/>
      <c r="BJ9" s="611"/>
      <c r="BK9" s="611"/>
      <c r="BL9" s="611"/>
      <c r="BM9" s="611"/>
      <c r="BN9" s="612"/>
      <c r="BO9" s="613">
        <v>33.200000000000003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1455509</v>
      </c>
      <c r="CS9" s="611"/>
      <c r="CT9" s="611"/>
      <c r="CU9" s="611"/>
      <c r="CV9" s="611"/>
      <c r="CW9" s="611"/>
      <c r="CX9" s="611"/>
      <c r="CY9" s="612"/>
      <c r="CZ9" s="613">
        <v>6.4</v>
      </c>
      <c r="DA9" s="613"/>
      <c r="DB9" s="613"/>
      <c r="DC9" s="613"/>
      <c r="DD9" s="619">
        <v>12089</v>
      </c>
      <c r="DE9" s="611"/>
      <c r="DF9" s="611"/>
      <c r="DG9" s="611"/>
      <c r="DH9" s="611"/>
      <c r="DI9" s="611"/>
      <c r="DJ9" s="611"/>
      <c r="DK9" s="611"/>
      <c r="DL9" s="611"/>
      <c r="DM9" s="611"/>
      <c r="DN9" s="611"/>
      <c r="DO9" s="611"/>
      <c r="DP9" s="612"/>
      <c r="DQ9" s="619">
        <v>1103272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68466</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18067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9541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753020</v>
      </c>
      <c r="S11" s="611"/>
      <c r="T11" s="611"/>
      <c r="U11" s="611"/>
      <c r="V11" s="611"/>
      <c r="W11" s="611"/>
      <c r="X11" s="611"/>
      <c r="Y11" s="612"/>
      <c r="Z11" s="615">
        <v>3.2</v>
      </c>
      <c r="AA11" s="616"/>
      <c r="AB11" s="616"/>
      <c r="AC11" s="622"/>
      <c r="AD11" s="619">
        <v>753020</v>
      </c>
      <c r="AE11" s="611"/>
      <c r="AF11" s="611"/>
      <c r="AG11" s="611"/>
      <c r="AH11" s="611"/>
      <c r="AI11" s="611"/>
      <c r="AJ11" s="611"/>
      <c r="AK11" s="612"/>
      <c r="AL11" s="615">
        <v>7.2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83321</v>
      </c>
      <c r="BH11" s="611"/>
      <c r="BI11" s="611"/>
      <c r="BJ11" s="611"/>
      <c r="BK11" s="611"/>
      <c r="BL11" s="611"/>
      <c r="BM11" s="611"/>
      <c r="BN11" s="612"/>
      <c r="BO11" s="613">
        <v>2</v>
      </c>
      <c r="BP11" s="613"/>
      <c r="BQ11" s="613"/>
      <c r="BR11" s="613"/>
      <c r="BS11" s="614">
        <v>9794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732635</v>
      </c>
      <c r="CS11" s="611"/>
      <c r="CT11" s="611"/>
      <c r="CU11" s="611"/>
      <c r="CV11" s="611"/>
      <c r="CW11" s="611"/>
      <c r="CX11" s="611"/>
      <c r="CY11" s="612"/>
      <c r="CZ11" s="613">
        <v>3.2</v>
      </c>
      <c r="DA11" s="613"/>
      <c r="DB11" s="613"/>
      <c r="DC11" s="613"/>
      <c r="DD11" s="619">
        <v>223441</v>
      </c>
      <c r="DE11" s="611"/>
      <c r="DF11" s="611"/>
      <c r="DG11" s="611"/>
      <c r="DH11" s="611"/>
      <c r="DI11" s="611"/>
      <c r="DJ11" s="611"/>
      <c r="DK11" s="611"/>
      <c r="DL11" s="611"/>
      <c r="DM11" s="611"/>
      <c r="DN11" s="611"/>
      <c r="DO11" s="611"/>
      <c r="DP11" s="612"/>
      <c r="DQ11" s="619">
        <v>268924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15473</v>
      </c>
      <c r="S12" s="611"/>
      <c r="T12" s="611"/>
      <c r="U12" s="611"/>
      <c r="V12" s="611"/>
      <c r="W12" s="611"/>
      <c r="X12" s="611"/>
      <c r="Y12" s="612"/>
      <c r="Z12" s="613">
        <v>0.1</v>
      </c>
      <c r="AA12" s="613"/>
      <c r="AB12" s="613"/>
      <c r="AC12" s="613"/>
      <c r="AD12" s="614">
        <v>15473</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2029496</v>
      </c>
      <c r="BH12" s="611"/>
      <c r="BI12" s="611"/>
      <c r="BJ12" s="611"/>
      <c r="BK12" s="611"/>
      <c r="BL12" s="611"/>
      <c r="BM12" s="611"/>
      <c r="BN12" s="612"/>
      <c r="BO12" s="613">
        <v>49.5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546539</v>
      </c>
      <c r="CS12" s="611"/>
      <c r="CT12" s="611"/>
      <c r="CU12" s="611"/>
      <c r="CV12" s="611"/>
      <c r="CW12" s="611"/>
      <c r="CX12" s="611"/>
      <c r="CY12" s="612"/>
      <c r="CZ12" s="613">
        <v>2.4</v>
      </c>
      <c r="DA12" s="613"/>
      <c r="DB12" s="613"/>
      <c r="DC12" s="613"/>
      <c r="DD12" s="619">
        <v>31778</v>
      </c>
      <c r="DE12" s="611"/>
      <c r="DF12" s="611"/>
      <c r="DG12" s="611"/>
      <c r="DH12" s="611"/>
      <c r="DI12" s="611"/>
      <c r="DJ12" s="611"/>
      <c r="DK12" s="611"/>
      <c r="DL12" s="611"/>
      <c r="DM12" s="611"/>
      <c r="DN12" s="611"/>
      <c r="DO12" s="611"/>
      <c r="DP12" s="612"/>
      <c r="DQ12" s="619">
        <v>263506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1983389</v>
      </c>
      <c r="BH13" s="611"/>
      <c r="BI13" s="611"/>
      <c r="BJ13" s="611"/>
      <c r="BK13" s="611"/>
      <c r="BL13" s="611"/>
      <c r="BM13" s="611"/>
      <c r="BN13" s="612"/>
      <c r="BO13" s="613">
        <v>48.4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1566786</v>
      </c>
      <c r="CS13" s="611"/>
      <c r="CT13" s="611"/>
      <c r="CU13" s="611"/>
      <c r="CV13" s="611"/>
      <c r="CW13" s="611"/>
      <c r="CX13" s="611"/>
      <c r="CY13" s="612"/>
      <c r="CZ13" s="613">
        <v>6.9</v>
      </c>
      <c r="DA13" s="613"/>
      <c r="DB13" s="613"/>
      <c r="DC13" s="613"/>
      <c r="DD13" s="619">
        <v>578866</v>
      </c>
      <c r="DE13" s="611"/>
      <c r="DF13" s="611"/>
      <c r="DG13" s="611"/>
      <c r="DH13" s="611"/>
      <c r="DI13" s="611"/>
      <c r="DJ13" s="611"/>
      <c r="DK13" s="611"/>
      <c r="DL13" s="611"/>
      <c r="DM13" s="611"/>
      <c r="DN13" s="611"/>
      <c r="DO13" s="611"/>
      <c r="DP13" s="612"/>
      <c r="DQ13" s="619">
        <v>899217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160763</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725528</v>
      </c>
      <c r="CS14" s="611"/>
      <c r="CT14" s="611"/>
      <c r="CU14" s="611"/>
      <c r="CV14" s="611"/>
      <c r="CW14" s="611"/>
      <c r="CX14" s="611"/>
      <c r="CY14" s="612"/>
      <c r="CZ14" s="613">
        <v>3.2</v>
      </c>
      <c r="DA14" s="613"/>
      <c r="DB14" s="613"/>
      <c r="DC14" s="613"/>
      <c r="DD14" s="619">
        <v>50995</v>
      </c>
      <c r="DE14" s="611"/>
      <c r="DF14" s="611"/>
      <c r="DG14" s="611"/>
      <c r="DH14" s="611"/>
      <c r="DI14" s="611"/>
      <c r="DJ14" s="611"/>
      <c r="DK14" s="611"/>
      <c r="DL14" s="611"/>
      <c r="DM14" s="611"/>
      <c r="DN14" s="611"/>
      <c r="DO14" s="611"/>
      <c r="DP14" s="612"/>
      <c r="DQ14" s="619">
        <v>654762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18252</v>
      </c>
      <c r="S15" s="611"/>
      <c r="T15" s="611"/>
      <c r="U15" s="611"/>
      <c r="V15" s="611"/>
      <c r="W15" s="611"/>
      <c r="X15" s="611"/>
      <c r="Y15" s="612"/>
      <c r="Z15" s="613">
        <v>0.1</v>
      </c>
      <c r="AA15" s="613"/>
      <c r="AB15" s="613"/>
      <c r="AC15" s="613"/>
      <c r="AD15" s="614">
        <v>18252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198327</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2078812</v>
      </c>
      <c r="CS15" s="611"/>
      <c r="CT15" s="611"/>
      <c r="CU15" s="611"/>
      <c r="CV15" s="611"/>
      <c r="CW15" s="611"/>
      <c r="CX15" s="611"/>
      <c r="CY15" s="612"/>
      <c r="CZ15" s="613">
        <v>9.1</v>
      </c>
      <c r="DA15" s="613"/>
      <c r="DB15" s="613"/>
      <c r="DC15" s="613"/>
      <c r="DD15" s="619">
        <v>513239</v>
      </c>
      <c r="DE15" s="611"/>
      <c r="DF15" s="611"/>
      <c r="DG15" s="611"/>
      <c r="DH15" s="611"/>
      <c r="DI15" s="611"/>
      <c r="DJ15" s="611"/>
      <c r="DK15" s="611"/>
      <c r="DL15" s="611"/>
      <c r="DM15" s="611"/>
      <c r="DN15" s="611"/>
      <c r="DO15" s="611"/>
      <c r="DP15" s="612"/>
      <c r="DQ15" s="619">
        <v>1134123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60514</v>
      </c>
      <c r="S16" s="611"/>
      <c r="T16" s="611"/>
      <c r="U16" s="611"/>
      <c r="V16" s="611"/>
      <c r="W16" s="611"/>
      <c r="X16" s="611"/>
      <c r="Y16" s="612"/>
      <c r="Z16" s="613">
        <v>0.3</v>
      </c>
      <c r="AA16" s="613"/>
      <c r="AB16" s="613"/>
      <c r="AC16" s="613"/>
      <c r="AD16" s="614">
        <v>60514</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144200</v>
      </c>
      <c r="S17" s="611"/>
      <c r="T17" s="611"/>
      <c r="U17" s="611"/>
      <c r="V17" s="611"/>
      <c r="W17" s="611"/>
      <c r="X17" s="611"/>
      <c r="Y17" s="612"/>
      <c r="Z17" s="613">
        <v>0.6</v>
      </c>
      <c r="AA17" s="613"/>
      <c r="AB17" s="613"/>
      <c r="AC17" s="613"/>
      <c r="AD17" s="614">
        <v>144200</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2154768</v>
      </c>
      <c r="CS17" s="611"/>
      <c r="CT17" s="611"/>
      <c r="CU17" s="611"/>
      <c r="CV17" s="611"/>
      <c r="CW17" s="611"/>
      <c r="CX17" s="611"/>
      <c r="CY17" s="612"/>
      <c r="CZ17" s="613">
        <v>9.4</v>
      </c>
      <c r="DA17" s="613"/>
      <c r="DB17" s="613"/>
      <c r="DC17" s="613"/>
      <c r="DD17" s="619" t="s">
        <v>122</v>
      </c>
      <c r="DE17" s="611"/>
      <c r="DF17" s="611"/>
      <c r="DG17" s="611"/>
      <c r="DH17" s="611"/>
      <c r="DI17" s="611"/>
      <c r="DJ17" s="611"/>
      <c r="DK17" s="611"/>
      <c r="DL17" s="611"/>
      <c r="DM17" s="611"/>
      <c r="DN17" s="611"/>
      <c r="DO17" s="611"/>
      <c r="DP17" s="612"/>
      <c r="DQ17" s="619">
        <v>2141821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19040</v>
      </c>
      <c r="S18" s="611"/>
      <c r="T18" s="611"/>
      <c r="U18" s="611"/>
      <c r="V18" s="611"/>
      <c r="W18" s="611"/>
      <c r="X18" s="611"/>
      <c r="Y18" s="612"/>
      <c r="Z18" s="613">
        <v>0.1</v>
      </c>
      <c r="AA18" s="613"/>
      <c r="AB18" s="613"/>
      <c r="AC18" s="613"/>
      <c r="AD18" s="614">
        <v>19040</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124163</v>
      </c>
      <c r="S19" s="611"/>
      <c r="T19" s="611"/>
      <c r="U19" s="611"/>
      <c r="V19" s="611"/>
      <c r="W19" s="611"/>
      <c r="X19" s="611"/>
      <c r="Y19" s="612"/>
      <c r="Z19" s="613">
        <v>0.5</v>
      </c>
      <c r="AA19" s="613"/>
      <c r="AB19" s="613"/>
      <c r="AC19" s="613"/>
      <c r="AD19" s="614">
        <v>124163</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149369</v>
      </c>
      <c r="BH19" s="611"/>
      <c r="BI19" s="611"/>
      <c r="BJ19" s="611"/>
      <c r="BK19" s="611"/>
      <c r="BL19" s="611"/>
      <c r="BM19" s="611"/>
      <c r="BN19" s="612"/>
      <c r="BO19" s="613">
        <v>3.6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997</v>
      </c>
      <c r="S20" s="611"/>
      <c r="T20" s="611"/>
      <c r="U20" s="611"/>
      <c r="V20" s="611"/>
      <c r="W20" s="611"/>
      <c r="X20" s="611"/>
      <c r="Y20" s="612"/>
      <c r="Z20" s="613">
        <v>0</v>
      </c>
      <c r="AA20" s="613"/>
      <c r="AB20" s="613"/>
      <c r="AC20" s="613"/>
      <c r="AD20" s="614">
        <v>997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149369</v>
      </c>
      <c r="BH20" s="611"/>
      <c r="BI20" s="611"/>
      <c r="BJ20" s="611"/>
      <c r="BK20" s="611"/>
      <c r="BL20" s="611"/>
      <c r="BM20" s="611"/>
      <c r="BN20" s="612"/>
      <c r="BO20" s="613">
        <v>3.6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22813798</v>
      </c>
      <c r="CS20" s="611"/>
      <c r="CT20" s="611"/>
      <c r="CU20" s="611"/>
      <c r="CV20" s="611"/>
      <c r="CW20" s="611"/>
      <c r="CX20" s="611"/>
      <c r="CY20" s="612"/>
      <c r="CZ20" s="613">
        <v>100</v>
      </c>
      <c r="DA20" s="613"/>
      <c r="DB20" s="613"/>
      <c r="DC20" s="613"/>
      <c r="DD20" s="619">
        <v>1494311</v>
      </c>
      <c r="DE20" s="611"/>
      <c r="DF20" s="611"/>
      <c r="DG20" s="611"/>
      <c r="DH20" s="611"/>
      <c r="DI20" s="611"/>
      <c r="DJ20" s="611"/>
      <c r="DK20" s="611"/>
      <c r="DL20" s="611"/>
      <c r="DM20" s="611"/>
      <c r="DN20" s="611"/>
      <c r="DO20" s="611"/>
      <c r="DP20" s="612"/>
      <c r="DQ20" s="619">
        <v>11869766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6121671</v>
      </c>
      <c r="S21" s="611"/>
      <c r="T21" s="611"/>
      <c r="U21" s="611"/>
      <c r="V21" s="611"/>
      <c r="W21" s="611"/>
      <c r="X21" s="611"/>
      <c r="Y21" s="612"/>
      <c r="Z21" s="613">
        <v>25.7</v>
      </c>
      <c r="AA21" s="613"/>
      <c r="AB21" s="613"/>
      <c r="AC21" s="613"/>
      <c r="AD21" s="614">
        <v>5345206</v>
      </c>
      <c r="AE21" s="614"/>
      <c r="AF21" s="614"/>
      <c r="AG21" s="614"/>
      <c r="AH21" s="614"/>
      <c r="AI21" s="614"/>
      <c r="AJ21" s="614"/>
      <c r="AK21" s="614"/>
      <c r="AL21" s="615">
        <v>50.8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14806</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5345206</v>
      </c>
      <c r="S22" s="611"/>
      <c r="T22" s="611"/>
      <c r="U22" s="611"/>
      <c r="V22" s="611"/>
      <c r="W22" s="611"/>
      <c r="X22" s="611"/>
      <c r="Y22" s="612"/>
      <c r="Z22" s="613">
        <v>22.4</v>
      </c>
      <c r="AA22" s="613"/>
      <c r="AB22" s="613"/>
      <c r="AC22" s="613"/>
      <c r="AD22" s="614">
        <v>5345206</v>
      </c>
      <c r="AE22" s="614"/>
      <c r="AF22" s="614"/>
      <c r="AG22" s="614"/>
      <c r="AH22" s="614"/>
      <c r="AI22" s="614"/>
      <c r="AJ22" s="614"/>
      <c r="AK22" s="614"/>
      <c r="AL22" s="615">
        <v>50.8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776465</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134563</v>
      </c>
      <c r="BH23" s="611"/>
      <c r="BI23" s="611"/>
      <c r="BJ23" s="611"/>
      <c r="BK23" s="611"/>
      <c r="BL23" s="611"/>
      <c r="BM23" s="611"/>
      <c r="BN23" s="612"/>
      <c r="BO23" s="613">
        <v>3.3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8712850</v>
      </c>
      <c r="CS24" s="600"/>
      <c r="CT24" s="600"/>
      <c r="CU24" s="600"/>
      <c r="CV24" s="600"/>
      <c r="CW24" s="600"/>
      <c r="CX24" s="600"/>
      <c r="CY24" s="601"/>
      <c r="CZ24" s="604">
        <v>38.200000000000003</v>
      </c>
      <c r="DA24" s="605"/>
      <c r="DB24" s="605"/>
      <c r="DC24" s="621"/>
      <c r="DD24" s="645">
        <v>6038826</v>
      </c>
      <c r="DE24" s="600"/>
      <c r="DF24" s="600"/>
      <c r="DG24" s="600"/>
      <c r="DH24" s="600"/>
      <c r="DI24" s="600"/>
      <c r="DJ24" s="600"/>
      <c r="DK24" s="601"/>
      <c r="DL24" s="645">
        <v>5524103</v>
      </c>
      <c r="DM24" s="600"/>
      <c r="DN24" s="600"/>
      <c r="DO24" s="600"/>
      <c r="DP24" s="600"/>
      <c r="DQ24" s="600"/>
      <c r="DR24" s="600"/>
      <c r="DS24" s="600"/>
      <c r="DT24" s="600"/>
      <c r="DU24" s="600"/>
      <c r="DV24" s="601"/>
      <c r="DW24" s="604">
        <v>52.4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11422569</v>
      </c>
      <c r="S25" s="611"/>
      <c r="T25" s="611"/>
      <c r="U25" s="611"/>
      <c r="V25" s="611"/>
      <c r="W25" s="611"/>
      <c r="X25" s="611"/>
      <c r="Y25" s="612"/>
      <c r="Z25" s="613">
        <v>47.9</v>
      </c>
      <c r="AA25" s="613"/>
      <c r="AB25" s="613"/>
      <c r="AC25" s="613"/>
      <c r="AD25" s="614">
        <v>10511541</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2951872</v>
      </c>
      <c r="CS25" s="642"/>
      <c r="CT25" s="642"/>
      <c r="CU25" s="642"/>
      <c r="CV25" s="642"/>
      <c r="CW25" s="642"/>
      <c r="CX25" s="642"/>
      <c r="CY25" s="643"/>
      <c r="CZ25" s="615">
        <v>12.9</v>
      </c>
      <c r="DA25" s="640"/>
      <c r="DB25" s="640"/>
      <c r="DC25" s="644"/>
      <c r="DD25" s="619">
        <v>2659901</v>
      </c>
      <c r="DE25" s="642"/>
      <c r="DF25" s="642"/>
      <c r="DG25" s="642"/>
      <c r="DH25" s="642"/>
      <c r="DI25" s="642"/>
      <c r="DJ25" s="642"/>
      <c r="DK25" s="643"/>
      <c r="DL25" s="619">
        <v>2532277</v>
      </c>
      <c r="DM25" s="642"/>
      <c r="DN25" s="642"/>
      <c r="DO25" s="642"/>
      <c r="DP25" s="642"/>
      <c r="DQ25" s="642"/>
      <c r="DR25" s="642"/>
      <c r="DS25" s="642"/>
      <c r="DT25" s="642"/>
      <c r="DU25" s="642"/>
      <c r="DV25" s="643"/>
      <c r="DW25" s="615">
        <v>24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2129</v>
      </c>
      <c r="S26" s="611"/>
      <c r="T26" s="611"/>
      <c r="U26" s="611"/>
      <c r="V26" s="611"/>
      <c r="W26" s="611"/>
      <c r="X26" s="611"/>
      <c r="Y26" s="612"/>
      <c r="Z26" s="613">
        <v>0</v>
      </c>
      <c r="AA26" s="613"/>
      <c r="AB26" s="613"/>
      <c r="AC26" s="613"/>
      <c r="AD26" s="614">
        <v>2129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1728069</v>
      </c>
      <c r="CS26" s="611"/>
      <c r="CT26" s="611"/>
      <c r="CU26" s="611"/>
      <c r="CV26" s="611"/>
      <c r="CW26" s="611"/>
      <c r="CX26" s="611"/>
      <c r="CY26" s="612"/>
      <c r="CZ26" s="615">
        <v>7.6</v>
      </c>
      <c r="DA26" s="640"/>
      <c r="DB26" s="640"/>
      <c r="DC26" s="644"/>
      <c r="DD26" s="619">
        <v>1610963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36971</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4100271</v>
      </c>
      <c r="BH27" s="611"/>
      <c r="BI27" s="611"/>
      <c r="BJ27" s="611"/>
      <c r="BK27" s="611"/>
      <c r="BL27" s="611"/>
      <c r="BM27" s="611"/>
      <c r="BN27" s="612"/>
      <c r="BO27" s="613">
        <v>100</v>
      </c>
      <c r="BP27" s="613"/>
      <c r="BQ27" s="613"/>
      <c r="BR27" s="613"/>
      <c r="BS27" s="614">
        <v>9794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3606210</v>
      </c>
      <c r="CS27" s="642"/>
      <c r="CT27" s="642"/>
      <c r="CU27" s="642"/>
      <c r="CV27" s="642"/>
      <c r="CW27" s="642"/>
      <c r="CX27" s="642"/>
      <c r="CY27" s="643"/>
      <c r="CZ27" s="615">
        <v>15.8</v>
      </c>
      <c r="DA27" s="640"/>
      <c r="DB27" s="640"/>
      <c r="DC27" s="644"/>
      <c r="DD27" s="619">
        <v>1237104</v>
      </c>
      <c r="DE27" s="642"/>
      <c r="DF27" s="642"/>
      <c r="DG27" s="642"/>
      <c r="DH27" s="642"/>
      <c r="DI27" s="642"/>
      <c r="DJ27" s="642"/>
      <c r="DK27" s="643"/>
      <c r="DL27" s="619">
        <v>850005</v>
      </c>
      <c r="DM27" s="642"/>
      <c r="DN27" s="642"/>
      <c r="DO27" s="642"/>
      <c r="DP27" s="642"/>
      <c r="DQ27" s="642"/>
      <c r="DR27" s="642"/>
      <c r="DS27" s="642"/>
      <c r="DT27" s="642"/>
      <c r="DU27" s="642"/>
      <c r="DV27" s="643"/>
      <c r="DW27" s="615">
        <v>8.1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154425</v>
      </c>
      <c r="S28" s="611"/>
      <c r="T28" s="611"/>
      <c r="U28" s="611"/>
      <c r="V28" s="611"/>
      <c r="W28" s="611"/>
      <c r="X28" s="611"/>
      <c r="Y28" s="612"/>
      <c r="Z28" s="613">
        <v>0.6</v>
      </c>
      <c r="AA28" s="613"/>
      <c r="AB28" s="613"/>
      <c r="AC28" s="613"/>
      <c r="AD28" s="614">
        <v>6264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2154768</v>
      </c>
      <c r="CS28" s="611"/>
      <c r="CT28" s="611"/>
      <c r="CU28" s="611"/>
      <c r="CV28" s="611"/>
      <c r="CW28" s="611"/>
      <c r="CX28" s="611"/>
      <c r="CY28" s="612"/>
      <c r="CZ28" s="615">
        <v>9.4</v>
      </c>
      <c r="DA28" s="640"/>
      <c r="DB28" s="640"/>
      <c r="DC28" s="644"/>
      <c r="DD28" s="619">
        <v>2141821</v>
      </c>
      <c r="DE28" s="611"/>
      <c r="DF28" s="611"/>
      <c r="DG28" s="611"/>
      <c r="DH28" s="611"/>
      <c r="DI28" s="611"/>
      <c r="DJ28" s="611"/>
      <c r="DK28" s="612"/>
      <c r="DL28" s="619">
        <v>2141821</v>
      </c>
      <c r="DM28" s="611"/>
      <c r="DN28" s="611"/>
      <c r="DO28" s="611"/>
      <c r="DP28" s="611"/>
      <c r="DQ28" s="611"/>
      <c r="DR28" s="611"/>
      <c r="DS28" s="611"/>
      <c r="DT28" s="611"/>
      <c r="DU28" s="611"/>
      <c r="DV28" s="612"/>
      <c r="DW28" s="615">
        <v>20.3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16644</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2154741</v>
      </c>
      <c r="CS29" s="642"/>
      <c r="CT29" s="642"/>
      <c r="CU29" s="642"/>
      <c r="CV29" s="642"/>
      <c r="CW29" s="642"/>
      <c r="CX29" s="642"/>
      <c r="CY29" s="643"/>
      <c r="CZ29" s="615">
        <v>9.4</v>
      </c>
      <c r="DA29" s="640"/>
      <c r="DB29" s="640"/>
      <c r="DC29" s="644"/>
      <c r="DD29" s="619">
        <v>2141794</v>
      </c>
      <c r="DE29" s="642"/>
      <c r="DF29" s="642"/>
      <c r="DG29" s="642"/>
      <c r="DH29" s="642"/>
      <c r="DI29" s="642"/>
      <c r="DJ29" s="642"/>
      <c r="DK29" s="643"/>
      <c r="DL29" s="619">
        <v>2141794</v>
      </c>
      <c r="DM29" s="642"/>
      <c r="DN29" s="642"/>
      <c r="DO29" s="642"/>
      <c r="DP29" s="642"/>
      <c r="DQ29" s="642"/>
      <c r="DR29" s="642"/>
      <c r="DS29" s="642"/>
      <c r="DT29" s="642"/>
      <c r="DU29" s="642"/>
      <c r="DV29" s="643"/>
      <c r="DW29" s="615">
        <v>20.3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2631323</v>
      </c>
      <c r="S30" s="611"/>
      <c r="T30" s="611"/>
      <c r="U30" s="611"/>
      <c r="V30" s="611"/>
      <c r="W30" s="611"/>
      <c r="X30" s="611"/>
      <c r="Y30" s="612"/>
      <c r="Z30" s="613">
        <v>11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2076210</v>
      </c>
      <c r="CS30" s="611"/>
      <c r="CT30" s="611"/>
      <c r="CU30" s="611"/>
      <c r="CV30" s="611"/>
      <c r="CW30" s="611"/>
      <c r="CX30" s="611"/>
      <c r="CY30" s="612"/>
      <c r="CZ30" s="615">
        <v>9.1</v>
      </c>
      <c r="DA30" s="640"/>
      <c r="DB30" s="640"/>
      <c r="DC30" s="644"/>
      <c r="DD30" s="619">
        <v>2064063</v>
      </c>
      <c r="DE30" s="611"/>
      <c r="DF30" s="611"/>
      <c r="DG30" s="611"/>
      <c r="DH30" s="611"/>
      <c r="DI30" s="611"/>
      <c r="DJ30" s="611"/>
      <c r="DK30" s="612"/>
      <c r="DL30" s="619">
        <v>2064063</v>
      </c>
      <c r="DM30" s="611"/>
      <c r="DN30" s="611"/>
      <c r="DO30" s="611"/>
      <c r="DP30" s="611"/>
      <c r="DQ30" s="611"/>
      <c r="DR30" s="611"/>
      <c r="DS30" s="611"/>
      <c r="DT30" s="611"/>
      <c r="DU30" s="611"/>
      <c r="DV30" s="612"/>
      <c r="DW30" s="615">
        <v>19.600000000000001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97.4</v>
      </c>
      <c r="BN31" s="654"/>
      <c r="BO31" s="654"/>
      <c r="BP31" s="654"/>
      <c r="BQ31" s="655"/>
      <c r="BR31" s="666">
        <v>99.3</v>
      </c>
      <c r="BS31" s="654"/>
      <c r="BT31" s="654"/>
      <c r="BU31" s="654"/>
      <c r="BV31" s="654"/>
      <c r="BW31" s="654"/>
      <c r="BX31" s="605">
        <v>97.7</v>
      </c>
      <c r="BY31" s="654"/>
      <c r="BZ31" s="654"/>
      <c r="CA31" s="654"/>
      <c r="CB31" s="655"/>
      <c r="CD31" s="648"/>
      <c r="CE31" s="649"/>
      <c r="CF31" s="607" t="s">
        <v>300</v>
      </c>
      <c r="CG31" s="608"/>
      <c r="CH31" s="608"/>
      <c r="CI31" s="608"/>
      <c r="CJ31" s="608"/>
      <c r="CK31" s="608"/>
      <c r="CL31" s="608"/>
      <c r="CM31" s="608"/>
      <c r="CN31" s="608"/>
      <c r="CO31" s="608"/>
      <c r="CP31" s="608"/>
      <c r="CQ31" s="609"/>
      <c r="CR31" s="610">
        <v>78531</v>
      </c>
      <c r="CS31" s="642"/>
      <c r="CT31" s="642"/>
      <c r="CU31" s="642"/>
      <c r="CV31" s="642"/>
      <c r="CW31" s="642"/>
      <c r="CX31" s="642"/>
      <c r="CY31" s="643"/>
      <c r="CZ31" s="615">
        <v>0.3</v>
      </c>
      <c r="DA31" s="640"/>
      <c r="DB31" s="640"/>
      <c r="DC31" s="644"/>
      <c r="DD31" s="619">
        <v>77731</v>
      </c>
      <c r="DE31" s="642"/>
      <c r="DF31" s="642"/>
      <c r="DG31" s="642"/>
      <c r="DH31" s="642"/>
      <c r="DI31" s="642"/>
      <c r="DJ31" s="642"/>
      <c r="DK31" s="643"/>
      <c r="DL31" s="619">
        <v>77731</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1271649</v>
      </c>
      <c r="S32" s="611"/>
      <c r="T32" s="611"/>
      <c r="U32" s="611"/>
      <c r="V32" s="611"/>
      <c r="W32" s="611"/>
      <c r="X32" s="611"/>
      <c r="Y32" s="612"/>
      <c r="Z32" s="613">
        <v>5.3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98.4</v>
      </c>
      <c r="BN32" s="642"/>
      <c r="BO32" s="642"/>
      <c r="BP32" s="642"/>
      <c r="BQ32" s="665"/>
      <c r="BR32" s="667">
        <v>99.5</v>
      </c>
      <c r="BS32" s="642"/>
      <c r="BT32" s="642"/>
      <c r="BU32" s="642"/>
      <c r="BV32" s="642"/>
      <c r="BW32" s="642"/>
      <c r="BX32" s="616">
        <v>98.8</v>
      </c>
      <c r="BY32" s="642"/>
      <c r="BZ32" s="642"/>
      <c r="CA32" s="642"/>
      <c r="CB32" s="665"/>
      <c r="CD32" s="650"/>
      <c r="CE32" s="651"/>
      <c r="CF32" s="607" t="s">
        <v>304</v>
      </c>
      <c r="CG32" s="608"/>
      <c r="CH32" s="608"/>
      <c r="CI32" s="608"/>
      <c r="CJ32" s="608"/>
      <c r="CK32" s="608"/>
      <c r="CL32" s="608"/>
      <c r="CM32" s="608"/>
      <c r="CN32" s="608"/>
      <c r="CO32" s="608"/>
      <c r="CP32" s="608"/>
      <c r="CQ32" s="609"/>
      <c r="CR32" s="610">
        <v>27</v>
      </c>
      <c r="CS32" s="611"/>
      <c r="CT32" s="611"/>
      <c r="CU32" s="611"/>
      <c r="CV32" s="611"/>
      <c r="CW32" s="611"/>
      <c r="CX32" s="611"/>
      <c r="CY32" s="612"/>
      <c r="CZ32" s="615">
        <v>0</v>
      </c>
      <c r="DA32" s="640"/>
      <c r="DB32" s="640"/>
      <c r="DC32" s="644"/>
      <c r="DD32" s="619">
        <v>27</v>
      </c>
      <c r="DE32" s="611"/>
      <c r="DF32" s="611"/>
      <c r="DG32" s="611"/>
      <c r="DH32" s="611"/>
      <c r="DI32" s="611"/>
      <c r="DJ32" s="611"/>
      <c r="DK32" s="612"/>
      <c r="DL32" s="619">
        <v>27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14413</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96.3</v>
      </c>
      <c r="BN33" s="669"/>
      <c r="BO33" s="669"/>
      <c r="BP33" s="669"/>
      <c r="BQ33" s="671"/>
      <c r="BR33" s="668">
        <v>99.1</v>
      </c>
      <c r="BS33" s="669"/>
      <c r="BT33" s="669"/>
      <c r="BU33" s="669"/>
      <c r="BV33" s="669"/>
      <c r="BW33" s="669"/>
      <c r="BX33" s="670">
        <v>96.6</v>
      </c>
      <c r="BY33" s="669"/>
      <c r="BZ33" s="669"/>
      <c r="CA33" s="669"/>
      <c r="CB33" s="671"/>
      <c r="CD33" s="607" t="s">
        <v>307</v>
      </c>
      <c r="CE33" s="608"/>
      <c r="CF33" s="608"/>
      <c r="CG33" s="608"/>
      <c r="CH33" s="608"/>
      <c r="CI33" s="608"/>
      <c r="CJ33" s="608"/>
      <c r="CK33" s="608"/>
      <c r="CL33" s="608"/>
      <c r="CM33" s="608"/>
      <c r="CN33" s="608"/>
      <c r="CO33" s="608"/>
      <c r="CP33" s="608"/>
      <c r="CQ33" s="609"/>
      <c r="CR33" s="610">
        <v>12606637</v>
      </c>
      <c r="CS33" s="642"/>
      <c r="CT33" s="642"/>
      <c r="CU33" s="642"/>
      <c r="CV33" s="642"/>
      <c r="CW33" s="642"/>
      <c r="CX33" s="642"/>
      <c r="CY33" s="643"/>
      <c r="CZ33" s="615">
        <v>55.3</v>
      </c>
      <c r="DA33" s="640"/>
      <c r="DB33" s="640"/>
      <c r="DC33" s="644"/>
      <c r="DD33" s="619">
        <v>5673135</v>
      </c>
      <c r="DE33" s="642"/>
      <c r="DF33" s="642"/>
      <c r="DG33" s="642"/>
      <c r="DH33" s="642"/>
      <c r="DI33" s="642"/>
      <c r="DJ33" s="642"/>
      <c r="DK33" s="643"/>
      <c r="DL33" s="619">
        <v>3987804</v>
      </c>
      <c r="DM33" s="642"/>
      <c r="DN33" s="642"/>
      <c r="DO33" s="642"/>
      <c r="DP33" s="642"/>
      <c r="DQ33" s="642"/>
      <c r="DR33" s="642"/>
      <c r="DS33" s="642"/>
      <c r="DT33" s="642"/>
      <c r="DU33" s="642"/>
      <c r="DV33" s="643"/>
      <c r="DW33" s="615">
        <v>37.799999999999997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4292033</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3556050</v>
      </c>
      <c r="CS34" s="611"/>
      <c r="CT34" s="611"/>
      <c r="CU34" s="611"/>
      <c r="CV34" s="611"/>
      <c r="CW34" s="611"/>
      <c r="CX34" s="611"/>
      <c r="CY34" s="612"/>
      <c r="CZ34" s="615">
        <v>15.6</v>
      </c>
      <c r="DA34" s="640"/>
      <c r="DB34" s="640"/>
      <c r="DC34" s="644"/>
      <c r="DD34" s="619">
        <v>1679956</v>
      </c>
      <c r="DE34" s="611"/>
      <c r="DF34" s="611"/>
      <c r="DG34" s="611"/>
      <c r="DH34" s="611"/>
      <c r="DI34" s="611"/>
      <c r="DJ34" s="611"/>
      <c r="DK34" s="612"/>
      <c r="DL34" s="619">
        <v>1369439</v>
      </c>
      <c r="DM34" s="611"/>
      <c r="DN34" s="611"/>
      <c r="DO34" s="611"/>
      <c r="DP34" s="611"/>
      <c r="DQ34" s="611"/>
      <c r="DR34" s="611"/>
      <c r="DS34" s="611"/>
      <c r="DT34" s="611"/>
      <c r="DU34" s="611"/>
      <c r="DV34" s="612"/>
      <c r="DW34" s="615">
        <v>13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1717346</v>
      </c>
      <c r="S35" s="611"/>
      <c r="T35" s="611"/>
      <c r="U35" s="611"/>
      <c r="V35" s="611"/>
      <c r="W35" s="611"/>
      <c r="X35" s="611"/>
      <c r="Y35" s="612"/>
      <c r="Z35" s="613">
        <v>7.2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70357</v>
      </c>
      <c r="CS35" s="642"/>
      <c r="CT35" s="642"/>
      <c r="CU35" s="642"/>
      <c r="CV35" s="642"/>
      <c r="CW35" s="642"/>
      <c r="CX35" s="642"/>
      <c r="CY35" s="643"/>
      <c r="CZ35" s="615">
        <v>0.3</v>
      </c>
      <c r="DA35" s="640"/>
      <c r="DB35" s="640"/>
      <c r="DC35" s="644"/>
      <c r="DD35" s="619">
        <v>31324</v>
      </c>
      <c r="DE35" s="642"/>
      <c r="DF35" s="642"/>
      <c r="DG35" s="642"/>
      <c r="DH35" s="642"/>
      <c r="DI35" s="642"/>
      <c r="DJ35" s="642"/>
      <c r="DK35" s="643"/>
      <c r="DL35" s="619">
        <v>31239</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969963</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2134873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2000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4587875</v>
      </c>
      <c r="CS36" s="611"/>
      <c r="CT36" s="611"/>
      <c r="CU36" s="611"/>
      <c r="CV36" s="611"/>
      <c r="CW36" s="611"/>
      <c r="CX36" s="611"/>
      <c r="CY36" s="612"/>
      <c r="CZ36" s="615">
        <v>20.100000000000001</v>
      </c>
      <c r="DA36" s="640"/>
      <c r="DB36" s="640"/>
      <c r="DC36" s="644"/>
      <c r="DD36" s="619">
        <v>2801762</v>
      </c>
      <c r="DE36" s="611"/>
      <c r="DF36" s="611"/>
      <c r="DG36" s="611"/>
      <c r="DH36" s="611"/>
      <c r="DI36" s="611"/>
      <c r="DJ36" s="611"/>
      <c r="DK36" s="612"/>
      <c r="DL36" s="619">
        <v>1824335</v>
      </c>
      <c r="DM36" s="611"/>
      <c r="DN36" s="611"/>
      <c r="DO36" s="611"/>
      <c r="DP36" s="611"/>
      <c r="DQ36" s="611"/>
      <c r="DR36" s="611"/>
      <c r="DS36" s="611"/>
      <c r="DT36" s="611"/>
      <c r="DU36" s="611"/>
      <c r="DV36" s="612"/>
      <c r="DW36" s="615">
        <v>17.3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269873</v>
      </c>
      <c r="S37" s="611"/>
      <c r="T37" s="611"/>
      <c r="U37" s="611"/>
      <c r="V37" s="611"/>
      <c r="W37" s="611"/>
      <c r="X37" s="611"/>
      <c r="Y37" s="612"/>
      <c r="Z37" s="613">
        <v>1.1000000000000001</v>
      </c>
      <c r="AA37" s="613"/>
      <c r="AB37" s="613"/>
      <c r="AC37" s="613"/>
      <c r="AD37" s="614">
        <v>1045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715000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-23725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815889</v>
      </c>
      <c r="CS37" s="642"/>
      <c r="CT37" s="642"/>
      <c r="CU37" s="642"/>
      <c r="CV37" s="642"/>
      <c r="CW37" s="642"/>
      <c r="CX37" s="642"/>
      <c r="CY37" s="643"/>
      <c r="CZ37" s="615">
        <v>3.6</v>
      </c>
      <c r="DA37" s="640"/>
      <c r="DB37" s="640"/>
      <c r="DC37" s="644"/>
      <c r="DD37" s="619">
        <v>797185</v>
      </c>
      <c r="DE37" s="642"/>
      <c r="DF37" s="642"/>
      <c r="DG37" s="642"/>
      <c r="DH37" s="642"/>
      <c r="DI37" s="642"/>
      <c r="DJ37" s="642"/>
      <c r="DK37" s="643"/>
      <c r="DL37" s="619">
        <v>776135</v>
      </c>
      <c r="DM37" s="642"/>
      <c r="DN37" s="642"/>
      <c r="DO37" s="642"/>
      <c r="DP37" s="642"/>
      <c r="DQ37" s="642"/>
      <c r="DR37" s="642"/>
      <c r="DS37" s="642"/>
      <c r="DT37" s="642"/>
      <c r="DU37" s="642"/>
      <c r="DV37" s="643"/>
      <c r="DW37" s="615">
        <v>7.4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1034300</v>
      </c>
      <c r="S38" s="611"/>
      <c r="T38" s="611"/>
      <c r="U38" s="611"/>
      <c r="V38" s="611"/>
      <c r="W38" s="611"/>
      <c r="X38" s="611"/>
      <c r="Y38" s="612"/>
      <c r="Z38" s="613">
        <v>4.3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291800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4630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1089281</v>
      </c>
      <c r="CS38" s="611"/>
      <c r="CT38" s="611"/>
      <c r="CU38" s="611"/>
      <c r="CV38" s="611"/>
      <c r="CW38" s="611"/>
      <c r="CX38" s="611"/>
      <c r="CY38" s="612"/>
      <c r="CZ38" s="615">
        <v>4.8</v>
      </c>
      <c r="DA38" s="640"/>
      <c r="DB38" s="640"/>
      <c r="DC38" s="644"/>
      <c r="DD38" s="619">
        <v>831593</v>
      </c>
      <c r="DE38" s="611"/>
      <c r="DF38" s="611"/>
      <c r="DG38" s="611"/>
      <c r="DH38" s="611"/>
      <c r="DI38" s="611"/>
      <c r="DJ38" s="611"/>
      <c r="DK38" s="612"/>
      <c r="DL38" s="619">
        <v>762791</v>
      </c>
      <c r="DM38" s="611"/>
      <c r="DN38" s="611"/>
      <c r="DO38" s="611"/>
      <c r="DP38" s="611"/>
      <c r="DQ38" s="611"/>
      <c r="DR38" s="611"/>
      <c r="DS38" s="611"/>
      <c r="DT38" s="611"/>
      <c r="DU38" s="611"/>
      <c r="DV38" s="612"/>
      <c r="DW38" s="615">
        <v>7.2</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26602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7411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3183074</v>
      </c>
      <c r="CS39" s="642"/>
      <c r="CT39" s="642"/>
      <c r="CU39" s="642"/>
      <c r="CV39" s="642"/>
      <c r="CW39" s="642"/>
      <c r="CX39" s="642"/>
      <c r="CY39" s="643"/>
      <c r="CZ39" s="615">
        <v>14</v>
      </c>
      <c r="DA39" s="640"/>
      <c r="DB39" s="640"/>
      <c r="DC39" s="644"/>
      <c r="DD39" s="619">
        <v>328500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30600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12190</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127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120000</v>
      </c>
      <c r="CS40" s="611"/>
      <c r="CT40" s="611"/>
      <c r="CU40" s="611"/>
      <c r="CV40" s="611"/>
      <c r="CW40" s="611"/>
      <c r="CX40" s="611"/>
      <c r="CY40" s="612"/>
      <c r="CZ40" s="615">
        <v>0.5</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23833638</v>
      </c>
      <c r="S41" s="683"/>
      <c r="T41" s="683"/>
      <c r="U41" s="683"/>
      <c r="V41" s="683"/>
      <c r="W41" s="683"/>
      <c r="X41" s="683"/>
      <c r="Y41" s="687"/>
      <c r="Z41" s="688">
        <v>100</v>
      </c>
      <c r="AA41" s="688"/>
      <c r="AB41" s="688"/>
      <c r="AC41" s="688"/>
      <c r="AD41" s="689">
        <v>10520979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334395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754886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364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1494311</v>
      </c>
      <c r="CS42" s="642"/>
      <c r="CT42" s="642"/>
      <c r="CU42" s="642"/>
      <c r="CV42" s="642"/>
      <c r="CW42" s="642"/>
      <c r="CX42" s="642"/>
      <c r="CY42" s="643"/>
      <c r="CZ42" s="615">
        <v>6.6</v>
      </c>
      <c r="DA42" s="640"/>
      <c r="DB42" s="640"/>
      <c r="DC42" s="644"/>
      <c r="DD42" s="619">
        <v>157805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18606</v>
      </c>
      <c r="CS43" s="642"/>
      <c r="CT43" s="642"/>
      <c r="CU43" s="642"/>
      <c r="CV43" s="642"/>
      <c r="CW43" s="642"/>
      <c r="CX43" s="642"/>
      <c r="CY43" s="643"/>
      <c r="CZ43" s="615">
        <v>0.1</v>
      </c>
      <c r="DA43" s="640"/>
      <c r="DB43" s="640"/>
      <c r="DC43" s="644"/>
      <c r="DD43" s="619">
        <v>18606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1494311</v>
      </c>
      <c r="CS44" s="611"/>
      <c r="CT44" s="611"/>
      <c r="CU44" s="611"/>
      <c r="CV44" s="611"/>
      <c r="CW44" s="611"/>
      <c r="CX44" s="611"/>
      <c r="CY44" s="612"/>
      <c r="CZ44" s="615">
        <v>6.6</v>
      </c>
      <c r="DA44" s="616"/>
      <c r="DB44" s="616"/>
      <c r="DC44" s="622"/>
      <c r="DD44" s="619">
        <v>157805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493418</v>
      </c>
      <c r="CS45" s="642"/>
      <c r="CT45" s="642"/>
      <c r="CU45" s="642"/>
      <c r="CV45" s="642"/>
      <c r="CW45" s="642"/>
      <c r="CX45" s="642"/>
      <c r="CY45" s="643"/>
      <c r="CZ45" s="615">
        <v>2.2000000000000002</v>
      </c>
      <c r="DA45" s="640"/>
      <c r="DB45" s="640"/>
      <c r="DC45" s="644"/>
      <c r="DD45" s="619">
        <v>22997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903228</v>
      </c>
      <c r="CS46" s="611"/>
      <c r="CT46" s="611"/>
      <c r="CU46" s="611"/>
      <c r="CV46" s="611"/>
      <c r="CW46" s="611"/>
      <c r="CX46" s="611"/>
      <c r="CY46" s="612"/>
      <c r="CZ46" s="615">
        <v>4</v>
      </c>
      <c r="DA46" s="616"/>
      <c r="DB46" s="616"/>
      <c r="DC46" s="622"/>
      <c r="DD46" s="619">
        <v>133908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22813798</v>
      </c>
      <c r="CS49" s="669"/>
      <c r="CT49" s="669"/>
      <c r="CU49" s="669"/>
      <c r="CV49" s="669"/>
      <c r="CW49" s="669"/>
      <c r="CX49" s="669"/>
      <c r="CY49" s="698"/>
      <c r="CZ49" s="690">
        <v>100</v>
      </c>
      <c r="DA49" s="699"/>
      <c r="DB49" s="699"/>
      <c r="DC49" s="700"/>
      <c r="DD49" s="701">
        <v>11869766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gNk3xcGXk7rdWx+x993F+D6AhRzLha1IK9LK7NCIxsfI4cbKc0eeUWTHY5on4LPg3RQ2e8ZkYAuuA56shu5bg==" saltValue="GV9TiLl5KgGOciS90uvb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24893</v>
      </c>
      <c r="R7" s="740"/>
      <c r="S7" s="740"/>
      <c r="T7" s="740"/>
      <c r="U7" s="740"/>
      <c r="V7" s="740">
        <v>23873</v>
      </c>
      <c r="W7" s="740"/>
      <c r="X7" s="740"/>
      <c r="Y7" s="740"/>
      <c r="Z7" s="740"/>
      <c r="AA7" s="740">
        <v>1020</v>
      </c>
      <c r="AB7" s="740"/>
      <c r="AC7" s="740"/>
      <c r="AD7" s="740"/>
      <c r="AE7" s="741"/>
      <c r="AF7" s="742">
        <v>945</v>
      </c>
      <c r="AG7" s="743"/>
      <c r="AH7" s="743"/>
      <c r="AI7" s="743"/>
      <c r="AJ7" s="744"/>
      <c r="AK7" s="745">
        <v>1898</v>
      </c>
      <c r="AL7" s="746"/>
      <c r="AM7" s="746"/>
      <c r="AN7" s="746"/>
      <c r="AO7" s="746"/>
      <c r="AP7" s="746">
        <v>16479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24893</v>
      </c>
      <c r="R23" s="780"/>
      <c r="S23" s="780"/>
      <c r="T23" s="780"/>
      <c r="U23" s="780"/>
      <c r="V23" s="780">
        <v>23873</v>
      </c>
      <c r="W23" s="780"/>
      <c r="X23" s="780"/>
      <c r="Y23" s="780"/>
      <c r="Z23" s="780"/>
      <c r="AA23" s="780">
        <v>1020</v>
      </c>
      <c r="AB23" s="780"/>
      <c r="AC23" s="780"/>
      <c r="AD23" s="780"/>
      <c r="AE23" s="781"/>
      <c r="AF23" s="782">
        <v>945</v>
      </c>
      <c r="AG23" s="780"/>
      <c r="AH23" s="780"/>
      <c r="AI23" s="780"/>
      <c r="AJ23" s="783"/>
      <c r="AK23" s="784"/>
      <c r="AL23" s="785"/>
      <c r="AM23" s="785"/>
      <c r="AN23" s="785"/>
      <c r="AO23" s="785"/>
      <c r="AP23" s="780">
        <v>16479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4102</v>
      </c>
      <c r="R28" s="810"/>
      <c r="S28" s="810"/>
      <c r="T28" s="810"/>
      <c r="U28" s="810"/>
      <c r="V28" s="810">
        <v>4100</v>
      </c>
      <c r="W28" s="810"/>
      <c r="X28" s="810"/>
      <c r="Y28" s="810"/>
      <c r="Z28" s="810"/>
      <c r="AA28" s="810">
        <v>2</v>
      </c>
      <c r="AB28" s="810"/>
      <c r="AC28" s="810"/>
      <c r="AD28" s="810"/>
      <c r="AE28" s="811"/>
      <c r="AF28" s="812">
        <v>2</v>
      </c>
      <c r="AG28" s="810"/>
      <c r="AH28" s="810"/>
      <c r="AI28" s="810"/>
      <c r="AJ28" s="813"/>
      <c r="AK28" s="814">
        <v>361</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61</v>
      </c>
      <c r="R29" s="771"/>
      <c r="S29" s="771"/>
      <c r="T29" s="771"/>
      <c r="U29" s="771"/>
      <c r="V29" s="771">
        <v>61</v>
      </c>
      <c r="W29" s="771"/>
      <c r="X29" s="771"/>
      <c r="Y29" s="771"/>
      <c r="Z29" s="771"/>
      <c r="AA29" s="771">
        <v>0</v>
      </c>
      <c r="AB29" s="771"/>
      <c r="AC29" s="771"/>
      <c r="AD29" s="771"/>
      <c r="AE29" s="772"/>
      <c r="AF29" s="773">
        <v>0</v>
      </c>
      <c r="AG29" s="774"/>
      <c r="AH29" s="774"/>
      <c r="AI29" s="774"/>
      <c r="AJ29" s="775"/>
      <c r="AK29" s="821">
        <v>32</v>
      </c>
      <c r="AL29" s="817"/>
      <c r="AM29" s="817"/>
      <c r="AN29" s="817"/>
      <c r="AO29" s="817"/>
      <c r="AP29" s="817" t="s">
        <v>554</v>
      </c>
      <c r="AQ29" s="817"/>
      <c r="AR29" s="817"/>
      <c r="AS29" s="817"/>
      <c r="AT29" s="817"/>
      <c r="AU29" s="817" t="s">
        <v>554</v>
      </c>
      <c r="AV29" s="817"/>
      <c r="AW29" s="817"/>
      <c r="AX29" s="817"/>
      <c r="AY29" s="817"/>
      <c r="AZ29" s="818" t="s">
        <v>554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713</v>
      </c>
      <c r="R30" s="771"/>
      <c r="S30" s="771"/>
      <c r="T30" s="771"/>
      <c r="U30" s="771"/>
      <c r="V30" s="771">
        <v>710</v>
      </c>
      <c r="W30" s="771"/>
      <c r="X30" s="771"/>
      <c r="Y30" s="771"/>
      <c r="Z30" s="771"/>
      <c r="AA30" s="771">
        <v>3</v>
      </c>
      <c r="AB30" s="771"/>
      <c r="AC30" s="771"/>
      <c r="AD30" s="771"/>
      <c r="AE30" s="772"/>
      <c r="AF30" s="773">
        <v>3</v>
      </c>
      <c r="AG30" s="774"/>
      <c r="AH30" s="774"/>
      <c r="AI30" s="774"/>
      <c r="AJ30" s="775"/>
      <c r="AK30" s="821">
        <v>121</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3837</v>
      </c>
      <c r="R31" s="771"/>
      <c r="S31" s="771"/>
      <c r="T31" s="771"/>
      <c r="U31" s="771"/>
      <c r="V31" s="771">
        <v>3781</v>
      </c>
      <c r="W31" s="771"/>
      <c r="X31" s="771"/>
      <c r="Y31" s="771"/>
      <c r="Z31" s="771"/>
      <c r="AA31" s="771">
        <v>56</v>
      </c>
      <c r="AB31" s="771"/>
      <c r="AC31" s="771"/>
      <c r="AD31" s="771"/>
      <c r="AE31" s="772"/>
      <c r="AF31" s="773">
        <v>56</v>
      </c>
      <c r="AG31" s="774"/>
      <c r="AH31" s="774"/>
      <c r="AI31" s="774"/>
      <c r="AJ31" s="775"/>
      <c r="AK31" s="821">
        <v>608</v>
      </c>
      <c r="AL31" s="817"/>
      <c r="AM31" s="817"/>
      <c r="AN31" s="817"/>
      <c r="AO31" s="817"/>
      <c r="AP31" s="817" t="s">
        <v>554</v>
      </c>
      <c r="AQ31" s="817"/>
      <c r="AR31" s="817"/>
      <c r="AS31" s="817"/>
      <c r="AT31" s="817"/>
      <c r="AU31" s="817" t="s">
        <v>554</v>
      </c>
      <c r="AV31" s="817"/>
      <c r="AW31" s="817"/>
      <c r="AX31" s="817"/>
      <c r="AY31" s="817"/>
      <c r="AZ31" s="818" t="s">
        <v>554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22</v>
      </c>
      <c r="R32" s="771"/>
      <c r="S32" s="771"/>
      <c r="T32" s="771"/>
      <c r="U32" s="771"/>
      <c r="V32" s="771">
        <v>1</v>
      </c>
      <c r="W32" s="771"/>
      <c r="X32" s="771"/>
      <c r="Y32" s="771"/>
      <c r="Z32" s="771"/>
      <c r="AA32" s="771">
        <v>21</v>
      </c>
      <c r="AB32" s="771"/>
      <c r="AC32" s="771"/>
      <c r="AD32" s="771"/>
      <c r="AE32" s="772"/>
      <c r="AF32" s="773">
        <v>21</v>
      </c>
      <c r="AG32" s="774"/>
      <c r="AH32" s="774"/>
      <c r="AI32" s="774"/>
      <c r="AJ32" s="775"/>
      <c r="AK32" s="821" t="s">
        <v>554</v>
      </c>
      <c r="AL32" s="817"/>
      <c r="AM32" s="817"/>
      <c r="AN32" s="817"/>
      <c r="AO32" s="817"/>
      <c r="AP32" s="817" t="s">
        <v>554</v>
      </c>
      <c r="AQ32" s="817"/>
      <c r="AR32" s="817"/>
      <c r="AS32" s="817"/>
      <c r="AT32" s="817"/>
      <c r="AU32" s="817" t="s">
        <v>554</v>
      </c>
      <c r="AV32" s="817"/>
      <c r="AW32" s="817"/>
      <c r="AX32" s="817"/>
      <c r="AY32" s="817"/>
      <c r="AZ32" s="818" t="s">
        <v>554</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393</v>
      </c>
      <c r="C33" s="768"/>
      <c r="D33" s="768"/>
      <c r="E33" s="768"/>
      <c r="F33" s="768"/>
      <c r="G33" s="768"/>
      <c r="H33" s="768"/>
      <c r="I33" s="768"/>
      <c r="J33" s="768"/>
      <c r="K33" s="768"/>
      <c r="L33" s="768"/>
      <c r="M33" s="768"/>
      <c r="N33" s="768"/>
      <c r="O33" s="768"/>
      <c r="P33" s="769"/>
      <c r="Q33" s="770">
        <v>992</v>
      </c>
      <c r="R33" s="771"/>
      <c r="S33" s="771"/>
      <c r="T33" s="771"/>
      <c r="U33" s="771"/>
      <c r="V33" s="771">
        <v>947</v>
      </c>
      <c r="W33" s="771"/>
      <c r="X33" s="771"/>
      <c r="Y33" s="771"/>
      <c r="Z33" s="771"/>
      <c r="AA33" s="771">
        <v>45</v>
      </c>
      <c r="AB33" s="771"/>
      <c r="AC33" s="771"/>
      <c r="AD33" s="771"/>
      <c r="AE33" s="772"/>
      <c r="AF33" s="773">
        <v>626</v>
      </c>
      <c r="AG33" s="774"/>
      <c r="AH33" s="774"/>
      <c r="AI33" s="774"/>
      <c r="AJ33" s="775"/>
      <c r="AK33" s="821">
        <v>290</v>
      </c>
      <c r="AL33" s="817"/>
      <c r="AM33" s="817"/>
      <c r="AN33" s="817"/>
      <c r="AO33" s="817"/>
      <c r="AP33" s="817">
        <v>3623</v>
      </c>
      <c r="AQ33" s="817"/>
      <c r="AR33" s="817"/>
      <c r="AS33" s="817"/>
      <c r="AT33" s="817"/>
      <c r="AU33" s="817">
        <v>1891</v>
      </c>
      <c r="AV33" s="817"/>
      <c r="AW33" s="817"/>
      <c r="AX33" s="817"/>
      <c r="AY33" s="817"/>
      <c r="AZ33" s="818" t="s">
        <v>554</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395</v>
      </c>
      <c r="C34" s="768"/>
      <c r="D34" s="768"/>
      <c r="E34" s="768"/>
      <c r="F34" s="768"/>
      <c r="G34" s="768"/>
      <c r="H34" s="768"/>
      <c r="I34" s="768"/>
      <c r="J34" s="768"/>
      <c r="K34" s="768"/>
      <c r="L34" s="768"/>
      <c r="M34" s="768"/>
      <c r="N34" s="768"/>
      <c r="O34" s="768"/>
      <c r="P34" s="769"/>
      <c r="Q34" s="770">
        <v>720</v>
      </c>
      <c r="R34" s="771"/>
      <c r="S34" s="771"/>
      <c r="T34" s="771"/>
      <c r="U34" s="771"/>
      <c r="V34" s="771">
        <v>710</v>
      </c>
      <c r="W34" s="771"/>
      <c r="X34" s="771"/>
      <c r="Y34" s="771"/>
      <c r="Z34" s="771"/>
      <c r="AA34" s="771">
        <v>10</v>
      </c>
      <c r="AB34" s="771"/>
      <c r="AC34" s="771"/>
      <c r="AD34" s="771"/>
      <c r="AE34" s="772"/>
      <c r="AF34" s="773">
        <v>220</v>
      </c>
      <c r="AG34" s="774"/>
      <c r="AH34" s="774"/>
      <c r="AI34" s="774"/>
      <c r="AJ34" s="775"/>
      <c r="AK34" s="821">
        <v>12</v>
      </c>
      <c r="AL34" s="817"/>
      <c r="AM34" s="817"/>
      <c r="AN34" s="817"/>
      <c r="AO34" s="817"/>
      <c r="AP34" s="817" t="s">
        <v>554</v>
      </c>
      <c r="AQ34" s="817"/>
      <c r="AR34" s="817"/>
      <c r="AS34" s="817"/>
      <c r="AT34" s="817"/>
      <c r="AU34" s="817" t="s">
        <v>554</v>
      </c>
      <c r="AV34" s="817"/>
      <c r="AW34" s="817"/>
      <c r="AX34" s="817"/>
      <c r="AY34" s="817"/>
      <c r="AZ34" s="818" t="s">
        <v>554</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396</v>
      </c>
      <c r="C35" s="768"/>
      <c r="D35" s="768"/>
      <c r="E35" s="768"/>
      <c r="F35" s="768"/>
      <c r="G35" s="768"/>
      <c r="H35" s="768"/>
      <c r="I35" s="768"/>
      <c r="J35" s="768"/>
      <c r="K35" s="768"/>
      <c r="L35" s="768"/>
      <c r="M35" s="768"/>
      <c r="N35" s="768"/>
      <c r="O35" s="768"/>
      <c r="P35" s="769"/>
      <c r="Q35" s="770">
        <v>23</v>
      </c>
      <c r="R35" s="771"/>
      <c r="S35" s="771"/>
      <c r="T35" s="771"/>
      <c r="U35" s="771"/>
      <c r="V35" s="771">
        <v>23</v>
      </c>
      <c r="W35" s="771"/>
      <c r="X35" s="771"/>
      <c r="Y35" s="771"/>
      <c r="Z35" s="771"/>
      <c r="AA35" s="771">
        <v>0</v>
      </c>
      <c r="AB35" s="771"/>
      <c r="AC35" s="771"/>
      <c r="AD35" s="771"/>
      <c r="AE35" s="772"/>
      <c r="AF35" s="773">
        <v>66</v>
      </c>
      <c r="AG35" s="774"/>
      <c r="AH35" s="774"/>
      <c r="AI35" s="774"/>
      <c r="AJ35" s="775"/>
      <c r="AK35" s="821">
        <v>27</v>
      </c>
      <c r="AL35" s="817"/>
      <c r="AM35" s="817"/>
      <c r="AN35" s="817"/>
      <c r="AO35" s="817"/>
      <c r="AP35" s="817">
        <v>28</v>
      </c>
      <c r="AQ35" s="817"/>
      <c r="AR35" s="817"/>
      <c r="AS35" s="817"/>
      <c r="AT35" s="817"/>
      <c r="AU35" s="817">
        <v>28</v>
      </c>
      <c r="AV35" s="817"/>
      <c r="AW35" s="817"/>
      <c r="AX35" s="817"/>
      <c r="AY35" s="817"/>
      <c r="AZ35" s="818" t="s">
        <v>554</v>
      </c>
      <c r="BA35" s="818"/>
      <c r="BB35" s="818"/>
      <c r="BC35" s="818"/>
      <c r="BD35" s="818"/>
      <c r="BE35" s="819" t="s">
        <v>394</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397</v>
      </c>
      <c r="C36" s="768"/>
      <c r="D36" s="768"/>
      <c r="E36" s="768"/>
      <c r="F36" s="768"/>
      <c r="G36" s="768"/>
      <c r="H36" s="768"/>
      <c r="I36" s="768"/>
      <c r="J36" s="768"/>
      <c r="K36" s="768"/>
      <c r="L36" s="768"/>
      <c r="M36" s="768"/>
      <c r="N36" s="768"/>
      <c r="O36" s="768"/>
      <c r="P36" s="769"/>
      <c r="Q36" s="770">
        <v>902</v>
      </c>
      <c r="R36" s="771"/>
      <c r="S36" s="771"/>
      <c r="T36" s="771"/>
      <c r="U36" s="771"/>
      <c r="V36" s="771">
        <v>861</v>
      </c>
      <c r="W36" s="771"/>
      <c r="X36" s="771"/>
      <c r="Y36" s="771"/>
      <c r="Z36" s="771"/>
      <c r="AA36" s="771">
        <v>41</v>
      </c>
      <c r="AB36" s="771"/>
      <c r="AC36" s="771"/>
      <c r="AD36" s="771"/>
      <c r="AE36" s="772"/>
      <c r="AF36" s="773">
        <v>202</v>
      </c>
      <c r="AG36" s="774"/>
      <c r="AH36" s="774"/>
      <c r="AI36" s="774"/>
      <c r="AJ36" s="775"/>
      <c r="AK36" s="821">
        <v>715</v>
      </c>
      <c r="AL36" s="817"/>
      <c r="AM36" s="817"/>
      <c r="AN36" s="817"/>
      <c r="AO36" s="817"/>
      <c r="AP36" s="817">
        <v>4907</v>
      </c>
      <c r="AQ36" s="817"/>
      <c r="AR36" s="817"/>
      <c r="AS36" s="817"/>
      <c r="AT36" s="817"/>
      <c r="AU36" s="817">
        <v>4009</v>
      </c>
      <c r="AV36" s="817"/>
      <c r="AW36" s="817"/>
      <c r="AX36" s="817"/>
      <c r="AY36" s="817"/>
      <c r="AZ36" s="818" t="s">
        <v>554</v>
      </c>
      <c r="BA36" s="818"/>
      <c r="BB36" s="818"/>
      <c r="BC36" s="818"/>
      <c r="BD36" s="818"/>
      <c r="BE36" s="819" t="s">
        <v>394</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1197</v>
      </c>
      <c r="AG63" s="831"/>
      <c r="AH63" s="831"/>
      <c r="AI63" s="831"/>
      <c r="AJ63" s="832"/>
      <c r="AK63" s="833"/>
      <c r="AL63" s="828"/>
      <c r="AM63" s="828"/>
      <c r="AN63" s="828"/>
      <c r="AO63" s="828"/>
      <c r="AP63" s="831">
        <v>8558</v>
      </c>
      <c r="AQ63" s="831"/>
      <c r="AR63" s="831"/>
      <c r="AS63" s="831"/>
      <c r="AT63" s="831"/>
      <c r="AU63" s="831">
        <v>5928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555</v>
      </c>
      <c r="C68" s="857"/>
      <c r="D68" s="857"/>
      <c r="E68" s="857"/>
      <c r="F68" s="857"/>
      <c r="G68" s="857"/>
      <c r="H68" s="857"/>
      <c r="I68" s="857"/>
      <c r="J68" s="857"/>
      <c r="K68" s="857"/>
      <c r="L68" s="857"/>
      <c r="M68" s="857"/>
      <c r="N68" s="857"/>
      <c r="O68" s="857"/>
      <c r="P68" s="858"/>
      <c r="Q68" s="859">
        <v>1539</v>
      </c>
      <c r="R68" s="853"/>
      <c r="S68" s="853"/>
      <c r="T68" s="853"/>
      <c r="U68" s="853"/>
      <c r="V68" s="853">
        <v>1496</v>
      </c>
      <c r="W68" s="853"/>
      <c r="X68" s="853"/>
      <c r="Y68" s="853"/>
      <c r="Z68" s="853"/>
      <c r="AA68" s="853">
        <v>43</v>
      </c>
      <c r="AB68" s="853"/>
      <c r="AC68" s="853"/>
      <c r="AD68" s="853"/>
      <c r="AE68" s="853"/>
      <c r="AF68" s="853">
        <v>43</v>
      </c>
      <c r="AG68" s="853"/>
      <c r="AH68" s="853"/>
      <c r="AI68" s="853"/>
      <c r="AJ68" s="853"/>
      <c r="AK68" s="853">
        <v>20</v>
      </c>
      <c r="AL68" s="853"/>
      <c r="AM68" s="853"/>
      <c r="AN68" s="853"/>
      <c r="AO68" s="853"/>
      <c r="AP68" s="853">
        <v>578</v>
      </c>
      <c r="AQ68" s="853"/>
      <c r="AR68" s="853"/>
      <c r="AS68" s="853"/>
      <c r="AT68" s="853"/>
      <c r="AU68" s="853">
        <v>282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556</v>
      </c>
      <c r="C69" s="861"/>
      <c r="D69" s="861"/>
      <c r="E69" s="861"/>
      <c r="F69" s="861"/>
      <c r="G69" s="861"/>
      <c r="H69" s="861"/>
      <c r="I69" s="861"/>
      <c r="J69" s="861"/>
      <c r="K69" s="861"/>
      <c r="L69" s="861"/>
      <c r="M69" s="861"/>
      <c r="N69" s="861"/>
      <c r="O69" s="861"/>
      <c r="P69" s="862"/>
      <c r="Q69" s="863">
        <v>4828</v>
      </c>
      <c r="R69" s="817"/>
      <c r="S69" s="817"/>
      <c r="T69" s="817"/>
      <c r="U69" s="817"/>
      <c r="V69" s="817">
        <v>4773</v>
      </c>
      <c r="W69" s="817"/>
      <c r="X69" s="817"/>
      <c r="Y69" s="817"/>
      <c r="Z69" s="817"/>
      <c r="AA69" s="817">
        <v>55</v>
      </c>
      <c r="AB69" s="817"/>
      <c r="AC69" s="817"/>
      <c r="AD69" s="817"/>
      <c r="AE69" s="817"/>
      <c r="AF69" s="817">
        <v>55</v>
      </c>
      <c r="AG69" s="817"/>
      <c r="AH69" s="817"/>
      <c r="AI69" s="817"/>
      <c r="AJ69" s="817"/>
      <c r="AK69" s="817">
        <v>68</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557</v>
      </c>
      <c r="C70" s="861"/>
      <c r="D70" s="861"/>
      <c r="E70" s="861"/>
      <c r="F70" s="861"/>
      <c r="G70" s="861"/>
      <c r="H70" s="861"/>
      <c r="I70" s="861"/>
      <c r="J70" s="861"/>
      <c r="K70" s="861"/>
      <c r="L70" s="861"/>
      <c r="M70" s="861"/>
      <c r="N70" s="861"/>
      <c r="O70" s="861"/>
      <c r="P70" s="862"/>
      <c r="Q70" s="863">
        <v>902</v>
      </c>
      <c r="R70" s="817"/>
      <c r="S70" s="817"/>
      <c r="T70" s="817"/>
      <c r="U70" s="817"/>
      <c r="V70" s="817">
        <v>898</v>
      </c>
      <c r="W70" s="817"/>
      <c r="X70" s="817"/>
      <c r="Y70" s="817"/>
      <c r="Z70" s="817"/>
      <c r="AA70" s="817">
        <v>4</v>
      </c>
      <c r="AB70" s="817"/>
      <c r="AC70" s="817"/>
      <c r="AD70" s="817"/>
      <c r="AE70" s="817"/>
      <c r="AF70" s="817">
        <v>4</v>
      </c>
      <c r="AG70" s="817"/>
      <c r="AH70" s="817"/>
      <c r="AI70" s="817"/>
      <c r="AJ70" s="817"/>
      <c r="AK70" s="817">
        <v>9</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558</v>
      </c>
      <c r="C71" s="861"/>
      <c r="D71" s="861"/>
      <c r="E71" s="861"/>
      <c r="F71" s="861"/>
      <c r="G71" s="861"/>
      <c r="H71" s="861"/>
      <c r="I71" s="861"/>
      <c r="J71" s="861"/>
      <c r="K71" s="861"/>
      <c r="L71" s="861"/>
      <c r="M71" s="861"/>
      <c r="N71" s="861"/>
      <c r="O71" s="861"/>
      <c r="P71" s="862"/>
      <c r="Q71" s="863">
        <v>520</v>
      </c>
      <c r="R71" s="817"/>
      <c r="S71" s="817"/>
      <c r="T71" s="817"/>
      <c r="U71" s="817"/>
      <c r="V71" s="817">
        <v>491</v>
      </c>
      <c r="W71" s="817"/>
      <c r="X71" s="817"/>
      <c r="Y71" s="817"/>
      <c r="Z71" s="817"/>
      <c r="AA71" s="817">
        <v>29</v>
      </c>
      <c r="AB71" s="817"/>
      <c r="AC71" s="817"/>
      <c r="AD71" s="817"/>
      <c r="AE71" s="817"/>
      <c r="AF71" s="817">
        <v>29</v>
      </c>
      <c r="AG71" s="817"/>
      <c r="AH71" s="817"/>
      <c r="AI71" s="817"/>
      <c r="AJ71" s="817"/>
      <c r="AK71" s="817" t="s">
        <v>554</v>
      </c>
      <c r="AL71" s="817"/>
      <c r="AM71" s="817"/>
      <c r="AN71" s="817"/>
      <c r="AO71" s="817"/>
      <c r="AP71" s="817">
        <v>2877</v>
      </c>
      <c r="AQ71" s="817"/>
      <c r="AR71" s="817"/>
      <c r="AS71" s="817"/>
      <c r="AT71" s="817"/>
      <c r="AU71" s="817">
        <v>66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559</v>
      </c>
      <c r="C72" s="861"/>
      <c r="D72" s="861"/>
      <c r="E72" s="861"/>
      <c r="F72" s="861"/>
      <c r="G72" s="861"/>
      <c r="H72" s="861"/>
      <c r="I72" s="861"/>
      <c r="J72" s="861"/>
      <c r="K72" s="861"/>
      <c r="L72" s="861"/>
      <c r="M72" s="861"/>
      <c r="N72" s="861"/>
      <c r="O72" s="861"/>
      <c r="P72" s="862"/>
      <c r="Q72" s="863">
        <v>14</v>
      </c>
      <c r="R72" s="817"/>
      <c r="S72" s="817"/>
      <c r="T72" s="817"/>
      <c r="U72" s="817"/>
      <c r="V72" s="817">
        <v>14</v>
      </c>
      <c r="W72" s="817"/>
      <c r="X72" s="817"/>
      <c r="Y72" s="817"/>
      <c r="Z72" s="817"/>
      <c r="AA72" s="817">
        <v>0</v>
      </c>
      <c r="AB72" s="817"/>
      <c r="AC72" s="817"/>
      <c r="AD72" s="817"/>
      <c r="AE72" s="817"/>
      <c r="AF72" s="817">
        <v>0</v>
      </c>
      <c r="AG72" s="817"/>
      <c r="AH72" s="817"/>
      <c r="AI72" s="817"/>
      <c r="AJ72" s="817"/>
      <c r="AK72" s="817">
        <v>0</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560</v>
      </c>
      <c r="C73" s="861"/>
      <c r="D73" s="861"/>
      <c r="E73" s="861"/>
      <c r="F73" s="861"/>
      <c r="G73" s="861"/>
      <c r="H73" s="861"/>
      <c r="I73" s="861"/>
      <c r="J73" s="861"/>
      <c r="K73" s="861"/>
      <c r="L73" s="861"/>
      <c r="M73" s="861"/>
      <c r="N73" s="861"/>
      <c r="O73" s="861"/>
      <c r="P73" s="862"/>
      <c r="Q73" s="863">
        <v>54</v>
      </c>
      <c r="R73" s="817"/>
      <c r="S73" s="817"/>
      <c r="T73" s="817"/>
      <c r="U73" s="817"/>
      <c r="V73" s="817">
        <v>54</v>
      </c>
      <c r="W73" s="817"/>
      <c r="X73" s="817"/>
      <c r="Y73" s="817"/>
      <c r="Z73" s="817"/>
      <c r="AA73" s="817">
        <v>0</v>
      </c>
      <c r="AB73" s="817"/>
      <c r="AC73" s="817"/>
      <c r="AD73" s="817"/>
      <c r="AE73" s="817"/>
      <c r="AF73" s="817">
        <v>0</v>
      </c>
      <c r="AG73" s="817"/>
      <c r="AH73" s="817"/>
      <c r="AI73" s="817"/>
      <c r="AJ73" s="817"/>
      <c r="AK73" s="817" t="s">
        <v>554</v>
      </c>
      <c r="AL73" s="817"/>
      <c r="AM73" s="817"/>
      <c r="AN73" s="817"/>
      <c r="AO73" s="817"/>
      <c r="AP73" s="817" t="s">
        <v>554</v>
      </c>
      <c r="AQ73" s="817"/>
      <c r="AR73" s="817"/>
      <c r="AS73" s="817"/>
      <c r="AT73" s="817"/>
      <c r="AU73" s="817" t="s">
        <v>554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561</v>
      </c>
      <c r="C74" s="861"/>
      <c r="D74" s="861"/>
      <c r="E74" s="861"/>
      <c r="F74" s="861"/>
      <c r="G74" s="861"/>
      <c r="H74" s="861"/>
      <c r="I74" s="861"/>
      <c r="J74" s="861"/>
      <c r="K74" s="861"/>
      <c r="L74" s="861"/>
      <c r="M74" s="861"/>
      <c r="N74" s="861"/>
      <c r="O74" s="861"/>
      <c r="P74" s="862"/>
      <c r="Q74" s="863">
        <v>1046</v>
      </c>
      <c r="R74" s="817"/>
      <c r="S74" s="817"/>
      <c r="T74" s="817"/>
      <c r="U74" s="817"/>
      <c r="V74" s="817">
        <v>926</v>
      </c>
      <c r="W74" s="817"/>
      <c r="X74" s="817"/>
      <c r="Y74" s="817"/>
      <c r="Z74" s="817"/>
      <c r="AA74" s="817">
        <v>120</v>
      </c>
      <c r="AB74" s="817"/>
      <c r="AC74" s="817"/>
      <c r="AD74" s="817"/>
      <c r="AE74" s="817"/>
      <c r="AF74" s="817">
        <v>3533</v>
      </c>
      <c r="AG74" s="817"/>
      <c r="AH74" s="817"/>
      <c r="AI74" s="817"/>
      <c r="AJ74" s="817"/>
      <c r="AK74" s="817" t="s">
        <v>554</v>
      </c>
      <c r="AL74" s="817"/>
      <c r="AM74" s="817"/>
      <c r="AN74" s="817"/>
      <c r="AO74" s="817"/>
      <c r="AP74" s="817">
        <v>1048</v>
      </c>
      <c r="AQ74" s="817"/>
      <c r="AR74" s="817"/>
      <c r="AS74" s="817"/>
      <c r="AT74" s="817"/>
      <c r="AU74" s="817">
        <v>0</v>
      </c>
      <c r="AV74" s="817"/>
      <c r="AW74" s="817"/>
      <c r="AX74" s="817"/>
      <c r="AY74" s="817"/>
      <c r="AZ74" s="819" t="s">
        <v>566</v>
      </c>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562</v>
      </c>
      <c r="C75" s="861"/>
      <c r="D75" s="861"/>
      <c r="E75" s="861"/>
      <c r="F75" s="861"/>
      <c r="G75" s="861"/>
      <c r="H75" s="861"/>
      <c r="I75" s="861"/>
      <c r="J75" s="861"/>
      <c r="K75" s="861"/>
      <c r="L75" s="861"/>
      <c r="M75" s="861"/>
      <c r="N75" s="861"/>
      <c r="O75" s="861"/>
      <c r="P75" s="862"/>
      <c r="Q75" s="864">
        <v>1838</v>
      </c>
      <c r="R75" s="865"/>
      <c r="S75" s="865"/>
      <c r="T75" s="865"/>
      <c r="U75" s="821"/>
      <c r="V75" s="866">
        <v>1615</v>
      </c>
      <c r="W75" s="865"/>
      <c r="X75" s="865"/>
      <c r="Y75" s="865"/>
      <c r="Z75" s="821"/>
      <c r="AA75" s="866">
        <v>223</v>
      </c>
      <c r="AB75" s="865"/>
      <c r="AC75" s="865"/>
      <c r="AD75" s="865"/>
      <c r="AE75" s="821"/>
      <c r="AF75" s="866">
        <v>223</v>
      </c>
      <c r="AG75" s="865"/>
      <c r="AH75" s="865"/>
      <c r="AI75" s="865"/>
      <c r="AJ75" s="821"/>
      <c r="AK75" s="866" t="s">
        <v>554</v>
      </c>
      <c r="AL75" s="865"/>
      <c r="AM75" s="865"/>
      <c r="AN75" s="865"/>
      <c r="AO75" s="821"/>
      <c r="AP75" s="866">
        <v>4820</v>
      </c>
      <c r="AQ75" s="865"/>
      <c r="AR75" s="865"/>
      <c r="AS75" s="865"/>
      <c r="AT75" s="821"/>
      <c r="AU75" s="866">
        <v>699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563</v>
      </c>
      <c r="C76" s="861"/>
      <c r="D76" s="861"/>
      <c r="E76" s="861"/>
      <c r="F76" s="861"/>
      <c r="G76" s="861"/>
      <c r="H76" s="861"/>
      <c r="I76" s="861"/>
      <c r="J76" s="861"/>
      <c r="K76" s="861"/>
      <c r="L76" s="861"/>
      <c r="M76" s="861"/>
      <c r="N76" s="861"/>
      <c r="O76" s="861"/>
      <c r="P76" s="862"/>
      <c r="Q76" s="864">
        <v>726</v>
      </c>
      <c r="R76" s="865"/>
      <c r="S76" s="865"/>
      <c r="T76" s="865"/>
      <c r="U76" s="821"/>
      <c r="V76" s="866">
        <v>692</v>
      </c>
      <c r="W76" s="865"/>
      <c r="X76" s="865"/>
      <c r="Y76" s="865"/>
      <c r="Z76" s="821"/>
      <c r="AA76" s="866">
        <v>34</v>
      </c>
      <c r="AB76" s="865"/>
      <c r="AC76" s="865"/>
      <c r="AD76" s="865"/>
      <c r="AE76" s="821"/>
      <c r="AF76" s="866">
        <v>34</v>
      </c>
      <c r="AG76" s="865"/>
      <c r="AH76" s="865"/>
      <c r="AI76" s="865"/>
      <c r="AJ76" s="821"/>
      <c r="AK76" s="866">
        <v>94</v>
      </c>
      <c r="AL76" s="865"/>
      <c r="AM76" s="865"/>
      <c r="AN76" s="865"/>
      <c r="AO76" s="821"/>
      <c r="AP76" s="866" t="s">
        <v>554</v>
      </c>
      <c r="AQ76" s="865"/>
      <c r="AR76" s="865"/>
      <c r="AS76" s="865"/>
      <c r="AT76" s="821"/>
      <c r="AU76" s="866" t="s">
        <v>554</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564</v>
      </c>
      <c r="C77" s="861"/>
      <c r="D77" s="861"/>
      <c r="E77" s="861"/>
      <c r="F77" s="861"/>
      <c r="G77" s="861"/>
      <c r="H77" s="861"/>
      <c r="I77" s="861"/>
      <c r="J77" s="861"/>
      <c r="K77" s="861"/>
      <c r="L77" s="861"/>
      <c r="M77" s="861"/>
      <c r="N77" s="861"/>
      <c r="O77" s="861"/>
      <c r="P77" s="862"/>
      <c r="Q77" s="864">
        <v>120217</v>
      </c>
      <c r="R77" s="865"/>
      <c r="S77" s="865"/>
      <c r="T77" s="865"/>
      <c r="U77" s="821"/>
      <c r="V77" s="866">
        <v>117534</v>
      </c>
      <c r="W77" s="865"/>
      <c r="X77" s="865"/>
      <c r="Y77" s="865"/>
      <c r="Z77" s="821"/>
      <c r="AA77" s="866">
        <v>2683</v>
      </c>
      <c r="AB77" s="865"/>
      <c r="AC77" s="865"/>
      <c r="AD77" s="865"/>
      <c r="AE77" s="821"/>
      <c r="AF77" s="866">
        <v>2683</v>
      </c>
      <c r="AG77" s="865"/>
      <c r="AH77" s="865"/>
      <c r="AI77" s="865"/>
      <c r="AJ77" s="821"/>
      <c r="AK77" s="866">
        <v>452</v>
      </c>
      <c r="AL77" s="865"/>
      <c r="AM77" s="865"/>
      <c r="AN77" s="865"/>
      <c r="AO77" s="821"/>
      <c r="AP77" s="866" t="s">
        <v>554</v>
      </c>
      <c r="AQ77" s="865"/>
      <c r="AR77" s="865"/>
      <c r="AS77" s="865"/>
      <c r="AT77" s="821"/>
      <c r="AU77" s="866" t="s">
        <v>554</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565</v>
      </c>
      <c r="C78" s="861"/>
      <c r="D78" s="861"/>
      <c r="E78" s="861"/>
      <c r="F78" s="861"/>
      <c r="G78" s="861"/>
      <c r="H78" s="861"/>
      <c r="I78" s="861"/>
      <c r="J78" s="861"/>
      <c r="K78" s="861"/>
      <c r="L78" s="861"/>
      <c r="M78" s="861"/>
      <c r="N78" s="861"/>
      <c r="O78" s="861"/>
      <c r="P78" s="862"/>
      <c r="Q78" s="863">
        <v>61</v>
      </c>
      <c r="R78" s="817"/>
      <c r="S78" s="817"/>
      <c r="T78" s="817"/>
      <c r="U78" s="817"/>
      <c r="V78" s="817">
        <v>56</v>
      </c>
      <c r="W78" s="817"/>
      <c r="X78" s="817"/>
      <c r="Y78" s="817"/>
      <c r="Z78" s="817"/>
      <c r="AA78" s="817">
        <v>5</v>
      </c>
      <c r="AB78" s="817"/>
      <c r="AC78" s="817"/>
      <c r="AD78" s="817"/>
      <c r="AE78" s="817"/>
      <c r="AF78" s="817">
        <v>5</v>
      </c>
      <c r="AG78" s="817"/>
      <c r="AH78" s="817"/>
      <c r="AI78" s="817"/>
      <c r="AJ78" s="817"/>
      <c r="AK78" s="817" t="s">
        <v>554</v>
      </c>
      <c r="AL78" s="817"/>
      <c r="AM78" s="817"/>
      <c r="AN78" s="817"/>
      <c r="AO78" s="817"/>
      <c r="AP78" s="817">
        <v>124</v>
      </c>
      <c r="AQ78" s="817"/>
      <c r="AR78" s="817"/>
      <c r="AS78" s="817"/>
      <c r="AT78" s="817"/>
      <c r="AU78" s="817">
        <v>124</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6609</v>
      </c>
      <c r="AG88" s="831"/>
      <c r="AH88" s="831"/>
      <c r="AI88" s="831"/>
      <c r="AJ88" s="831"/>
      <c r="AK88" s="828"/>
      <c r="AL88" s="828"/>
      <c r="AM88" s="828"/>
      <c r="AN88" s="828"/>
      <c r="AO88" s="828"/>
      <c r="AP88" s="831">
        <v>9447</v>
      </c>
      <c r="AQ88" s="831"/>
      <c r="AR88" s="831"/>
      <c r="AS88" s="831"/>
      <c r="AT88" s="831"/>
      <c r="AU88" s="831">
        <v>1171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2473522</v>
      </c>
      <c r="AB110" s="887"/>
      <c r="AC110" s="887"/>
      <c r="AD110" s="887"/>
      <c r="AE110" s="888"/>
      <c r="AF110" s="889">
        <v>2306366</v>
      </c>
      <c r="AG110" s="887"/>
      <c r="AH110" s="887"/>
      <c r="AI110" s="887"/>
      <c r="AJ110" s="888"/>
      <c r="AK110" s="889">
        <v>2154741</v>
      </c>
      <c r="AL110" s="887"/>
      <c r="AM110" s="887"/>
      <c r="AN110" s="887"/>
      <c r="AO110" s="888"/>
      <c r="AP110" s="890">
        <v>25.2</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18683458</v>
      </c>
      <c r="BR110" s="918"/>
      <c r="BS110" s="918"/>
      <c r="BT110" s="918"/>
      <c r="BU110" s="918"/>
      <c r="BV110" s="918">
        <v>17520541</v>
      </c>
      <c r="BW110" s="918"/>
      <c r="BX110" s="918"/>
      <c r="BY110" s="918"/>
      <c r="BZ110" s="918"/>
      <c r="CA110" s="918">
        <v>16478631</v>
      </c>
      <c r="CB110" s="918"/>
      <c r="CC110" s="918"/>
      <c r="CD110" s="918"/>
      <c r="CE110" s="918"/>
      <c r="CF110" s="931">
        <v>192.8</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197900</v>
      </c>
      <c r="BR111" s="913"/>
      <c r="BS111" s="913"/>
      <c r="BT111" s="913"/>
      <c r="BU111" s="913"/>
      <c r="BV111" s="913">
        <v>193302</v>
      </c>
      <c r="BW111" s="913"/>
      <c r="BX111" s="913"/>
      <c r="BY111" s="913"/>
      <c r="BZ111" s="913"/>
      <c r="CA111" s="913">
        <v>179862</v>
      </c>
      <c r="CB111" s="913"/>
      <c r="CC111" s="913"/>
      <c r="CD111" s="913"/>
      <c r="CE111" s="913"/>
      <c r="CF111" s="907">
        <v>2.1</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6605065</v>
      </c>
      <c r="BR112" s="913"/>
      <c r="BS112" s="913"/>
      <c r="BT112" s="913"/>
      <c r="BU112" s="913"/>
      <c r="BV112" s="913">
        <v>6277272</v>
      </c>
      <c r="BW112" s="913"/>
      <c r="BX112" s="913"/>
      <c r="BY112" s="913"/>
      <c r="BZ112" s="913"/>
      <c r="CA112" s="913">
        <v>5928537</v>
      </c>
      <c r="CB112" s="913"/>
      <c r="CC112" s="913"/>
      <c r="CD112" s="913"/>
      <c r="CE112" s="913"/>
      <c r="CF112" s="907">
        <v>69.400000000000006</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155783</v>
      </c>
      <c r="DH112" s="913"/>
      <c r="DI112" s="913"/>
      <c r="DJ112" s="913"/>
      <c r="DK112" s="913"/>
      <c r="DL112" s="913">
        <v>155477</v>
      </c>
      <c r="DM112" s="913"/>
      <c r="DN112" s="913"/>
      <c r="DO112" s="913"/>
      <c r="DP112" s="913"/>
      <c r="DQ112" s="913">
        <v>145112</v>
      </c>
      <c r="DR112" s="913"/>
      <c r="DS112" s="913"/>
      <c r="DT112" s="913"/>
      <c r="DU112" s="913"/>
      <c r="DV112" s="914">
        <v>1.7</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744461</v>
      </c>
      <c r="AB113" s="925"/>
      <c r="AC113" s="925"/>
      <c r="AD113" s="925"/>
      <c r="AE113" s="926"/>
      <c r="AF113" s="927">
        <v>677104</v>
      </c>
      <c r="AG113" s="925"/>
      <c r="AH113" s="925"/>
      <c r="AI113" s="925"/>
      <c r="AJ113" s="926"/>
      <c r="AK113" s="927">
        <v>705201</v>
      </c>
      <c r="AL113" s="925"/>
      <c r="AM113" s="925"/>
      <c r="AN113" s="925"/>
      <c r="AO113" s="926"/>
      <c r="AP113" s="928">
        <v>8.3000000000000007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1508433</v>
      </c>
      <c r="BR113" s="913"/>
      <c r="BS113" s="913"/>
      <c r="BT113" s="913"/>
      <c r="BU113" s="913"/>
      <c r="BV113" s="913">
        <v>1324364</v>
      </c>
      <c r="BW113" s="913"/>
      <c r="BX113" s="913"/>
      <c r="BY113" s="913"/>
      <c r="BZ113" s="913"/>
      <c r="CA113" s="913">
        <v>1167690</v>
      </c>
      <c r="CB113" s="913"/>
      <c r="CC113" s="913"/>
      <c r="CD113" s="913"/>
      <c r="CE113" s="913"/>
      <c r="CF113" s="907">
        <v>13.7</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205879</v>
      </c>
      <c r="AB114" s="946"/>
      <c r="AC114" s="946"/>
      <c r="AD114" s="946"/>
      <c r="AE114" s="947"/>
      <c r="AF114" s="948">
        <v>201279</v>
      </c>
      <c r="AG114" s="946"/>
      <c r="AH114" s="946"/>
      <c r="AI114" s="946"/>
      <c r="AJ114" s="947"/>
      <c r="AK114" s="948">
        <v>195468</v>
      </c>
      <c r="AL114" s="946"/>
      <c r="AM114" s="946"/>
      <c r="AN114" s="946"/>
      <c r="AO114" s="947"/>
      <c r="AP114" s="949">
        <v>2.2999999999999998</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2433351</v>
      </c>
      <c r="BR114" s="913"/>
      <c r="BS114" s="913"/>
      <c r="BT114" s="913"/>
      <c r="BU114" s="913"/>
      <c r="BV114" s="913">
        <v>2441410</v>
      </c>
      <c r="BW114" s="913"/>
      <c r="BX114" s="913"/>
      <c r="BY114" s="913"/>
      <c r="BZ114" s="913"/>
      <c r="CA114" s="913">
        <v>2378568</v>
      </c>
      <c r="CB114" s="913"/>
      <c r="CC114" s="913"/>
      <c r="CD114" s="913"/>
      <c r="CE114" s="913"/>
      <c r="CF114" s="907">
        <v>27.8</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v>13217</v>
      </c>
      <c r="AL115" s="925"/>
      <c r="AM115" s="925"/>
      <c r="AN115" s="925"/>
      <c r="AO115" s="926"/>
      <c r="AP115" s="928">
        <v>0.2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v>101</v>
      </c>
      <c r="BR115" s="913"/>
      <c r="BS115" s="913"/>
      <c r="BT115" s="913"/>
      <c r="BU115" s="913"/>
      <c r="BV115" s="913">
        <v>69</v>
      </c>
      <c r="BW115" s="913"/>
      <c r="BX115" s="913"/>
      <c r="BY115" s="913"/>
      <c r="BZ115" s="913"/>
      <c r="CA115" s="913">
        <v>37</v>
      </c>
      <c r="CB115" s="913"/>
      <c r="CC115" s="913"/>
      <c r="CD115" s="913"/>
      <c r="CE115" s="913"/>
      <c r="CF115" s="907">
        <v>0</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3423862</v>
      </c>
      <c r="AB117" s="966"/>
      <c r="AC117" s="966"/>
      <c r="AD117" s="966"/>
      <c r="AE117" s="967"/>
      <c r="AF117" s="968">
        <v>3184749</v>
      </c>
      <c r="AG117" s="966"/>
      <c r="AH117" s="966"/>
      <c r="AI117" s="966"/>
      <c r="AJ117" s="967"/>
      <c r="AK117" s="968">
        <v>3068627</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v>591</v>
      </c>
      <c r="DR117" s="946"/>
      <c r="DS117" s="946"/>
      <c r="DT117" s="946"/>
      <c r="DU117" s="947"/>
      <c r="DV117" s="949">
        <v>0</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29428308</v>
      </c>
      <c r="BR119" s="987"/>
      <c r="BS119" s="987"/>
      <c r="BT119" s="987"/>
      <c r="BU119" s="987"/>
      <c r="BV119" s="987">
        <v>27756958</v>
      </c>
      <c r="BW119" s="987"/>
      <c r="BX119" s="987"/>
      <c r="BY119" s="987"/>
      <c r="BZ119" s="987"/>
      <c r="CA119" s="987">
        <v>26133325</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42117</v>
      </c>
      <c r="DH119" s="973"/>
      <c r="DI119" s="973"/>
      <c r="DJ119" s="973"/>
      <c r="DK119" s="974"/>
      <c r="DL119" s="972">
        <v>37825</v>
      </c>
      <c r="DM119" s="973"/>
      <c r="DN119" s="973"/>
      <c r="DO119" s="973"/>
      <c r="DP119" s="974"/>
      <c r="DQ119" s="972">
        <v>34159</v>
      </c>
      <c r="DR119" s="973"/>
      <c r="DS119" s="973"/>
      <c r="DT119" s="973"/>
      <c r="DU119" s="974"/>
      <c r="DV119" s="975">
        <v>0.4</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5978671</v>
      </c>
      <c r="BR120" s="918"/>
      <c r="BS120" s="918"/>
      <c r="BT120" s="918"/>
      <c r="BU120" s="918"/>
      <c r="BV120" s="918">
        <v>6996227</v>
      </c>
      <c r="BW120" s="918"/>
      <c r="BX120" s="918"/>
      <c r="BY120" s="918"/>
      <c r="BZ120" s="918"/>
      <c r="CA120" s="918">
        <v>8524340</v>
      </c>
      <c r="CB120" s="918"/>
      <c r="CC120" s="918"/>
      <c r="CD120" s="918"/>
      <c r="CE120" s="918"/>
      <c r="CF120" s="931">
        <v>99.7</v>
      </c>
      <c r="CG120" s="932"/>
      <c r="CH120" s="932"/>
      <c r="CI120" s="932"/>
      <c r="CJ120" s="932"/>
      <c r="CK120" s="993" t="s">
        <v>448</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4751019</v>
      </c>
      <c r="DH120" s="918"/>
      <c r="DI120" s="918"/>
      <c r="DJ120" s="918"/>
      <c r="DK120" s="918"/>
      <c r="DL120" s="918">
        <v>4382179</v>
      </c>
      <c r="DM120" s="918"/>
      <c r="DN120" s="918"/>
      <c r="DO120" s="918"/>
      <c r="DP120" s="918"/>
      <c r="DQ120" s="918">
        <v>4009096</v>
      </c>
      <c r="DR120" s="918"/>
      <c r="DS120" s="918"/>
      <c r="DT120" s="918"/>
      <c r="DU120" s="918"/>
      <c r="DV120" s="919">
        <v>46.9</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v>10365</v>
      </c>
      <c r="AL121" s="946"/>
      <c r="AM121" s="946"/>
      <c r="AN121" s="946"/>
      <c r="AO121" s="947"/>
      <c r="AP121" s="949">
        <v>0.1</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1085952</v>
      </c>
      <c r="BR121" s="913"/>
      <c r="BS121" s="913"/>
      <c r="BT121" s="913"/>
      <c r="BU121" s="913"/>
      <c r="BV121" s="913">
        <v>989407</v>
      </c>
      <c r="BW121" s="913"/>
      <c r="BX121" s="913"/>
      <c r="BY121" s="913"/>
      <c r="BZ121" s="913"/>
      <c r="CA121" s="913">
        <v>922230</v>
      </c>
      <c r="CB121" s="913"/>
      <c r="CC121" s="913"/>
      <c r="CD121" s="913"/>
      <c r="CE121" s="913"/>
      <c r="CF121" s="907">
        <v>10.8</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1813928</v>
      </c>
      <c r="DH121" s="913"/>
      <c r="DI121" s="913"/>
      <c r="DJ121" s="913"/>
      <c r="DK121" s="913"/>
      <c r="DL121" s="913">
        <v>1860679</v>
      </c>
      <c r="DM121" s="913"/>
      <c r="DN121" s="913"/>
      <c r="DO121" s="913"/>
      <c r="DP121" s="913"/>
      <c r="DQ121" s="913">
        <v>1891379</v>
      </c>
      <c r="DR121" s="913"/>
      <c r="DS121" s="913"/>
      <c r="DT121" s="913"/>
      <c r="DU121" s="913"/>
      <c r="DV121" s="914">
        <v>22.1</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17301049</v>
      </c>
      <c r="BR122" s="987"/>
      <c r="BS122" s="987"/>
      <c r="BT122" s="987"/>
      <c r="BU122" s="987"/>
      <c r="BV122" s="987">
        <v>15831242</v>
      </c>
      <c r="BW122" s="987"/>
      <c r="BX122" s="987"/>
      <c r="BY122" s="987"/>
      <c r="BZ122" s="987"/>
      <c r="CA122" s="987">
        <v>14386428</v>
      </c>
      <c r="CB122" s="987"/>
      <c r="CC122" s="987"/>
      <c r="CD122" s="987"/>
      <c r="CE122" s="987"/>
      <c r="CF122" s="1004">
        <v>168.3</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40118</v>
      </c>
      <c r="DH122" s="913"/>
      <c r="DI122" s="913"/>
      <c r="DJ122" s="913"/>
      <c r="DK122" s="913"/>
      <c r="DL122" s="913">
        <v>34414</v>
      </c>
      <c r="DM122" s="913"/>
      <c r="DN122" s="913"/>
      <c r="DO122" s="913"/>
      <c r="DP122" s="913"/>
      <c r="DQ122" s="913">
        <v>28062</v>
      </c>
      <c r="DR122" s="913"/>
      <c r="DS122" s="913"/>
      <c r="DT122" s="913"/>
      <c r="DU122" s="913"/>
      <c r="DV122" s="914">
        <v>0.3</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24365672</v>
      </c>
      <c r="BR123" s="1051"/>
      <c r="BS123" s="1051"/>
      <c r="BT123" s="1051"/>
      <c r="BU123" s="1051"/>
      <c r="BV123" s="1051">
        <v>23816876</v>
      </c>
      <c r="BW123" s="1051"/>
      <c r="BX123" s="1051"/>
      <c r="BY123" s="1051"/>
      <c r="BZ123" s="1051"/>
      <c r="CA123" s="1051">
        <v>23832998</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v>192</v>
      </c>
      <c r="AL124" s="946"/>
      <c r="AM124" s="946"/>
      <c r="AN124" s="946"/>
      <c r="AO124" s="947"/>
      <c r="AP124" s="949">
        <v>0</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61.9</v>
      </c>
      <c r="BR124" s="1014"/>
      <c r="BS124" s="1014"/>
      <c r="BT124" s="1014"/>
      <c r="BU124" s="1014"/>
      <c r="BV124" s="1014">
        <v>47.5</v>
      </c>
      <c r="BW124" s="1014"/>
      <c r="BX124" s="1014"/>
      <c r="BY124" s="1014"/>
      <c r="BZ124" s="1014"/>
      <c r="CA124" s="1014">
        <v>26.9</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v>2660</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107565</v>
      </c>
      <c r="AB128" s="1033"/>
      <c r="AC128" s="1033"/>
      <c r="AD128" s="1033"/>
      <c r="AE128" s="1034"/>
      <c r="AF128" s="1035">
        <v>121414</v>
      </c>
      <c r="AG128" s="1033"/>
      <c r="AH128" s="1033"/>
      <c r="AI128" s="1033"/>
      <c r="AJ128" s="1034"/>
      <c r="AK128" s="1035">
        <v>120160</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13.27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v>101</v>
      </c>
      <c r="DH128" s="1025"/>
      <c r="DI128" s="1025"/>
      <c r="DJ128" s="1025"/>
      <c r="DK128" s="1025"/>
      <c r="DL128" s="1025">
        <v>69</v>
      </c>
      <c r="DM128" s="1025"/>
      <c r="DN128" s="1025"/>
      <c r="DO128" s="1025"/>
      <c r="DP128" s="1025"/>
      <c r="DQ128" s="1025">
        <v>37</v>
      </c>
      <c r="DR128" s="1025"/>
      <c r="DS128" s="1025"/>
      <c r="DT128" s="1025"/>
      <c r="DU128" s="1025"/>
      <c r="DV128" s="1026">
        <v>0</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10246752</v>
      </c>
      <c r="AB129" s="946"/>
      <c r="AC129" s="946"/>
      <c r="AD129" s="946"/>
      <c r="AE129" s="947"/>
      <c r="AF129" s="948">
        <v>10274917</v>
      </c>
      <c r="AG129" s="946"/>
      <c r="AH129" s="946"/>
      <c r="AI129" s="946"/>
      <c r="AJ129" s="947"/>
      <c r="AK129" s="948">
        <v>10425587</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18.27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2078139</v>
      </c>
      <c r="AB130" s="946"/>
      <c r="AC130" s="946"/>
      <c r="AD130" s="946"/>
      <c r="AE130" s="947"/>
      <c r="AF130" s="948">
        <v>1990732</v>
      </c>
      <c r="AG130" s="946"/>
      <c r="AH130" s="946"/>
      <c r="AI130" s="946"/>
      <c r="AJ130" s="947"/>
      <c r="AK130" s="948">
        <v>1878400</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13.5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8168613</v>
      </c>
      <c r="AB131" s="973"/>
      <c r="AC131" s="973"/>
      <c r="AD131" s="973"/>
      <c r="AE131" s="974"/>
      <c r="AF131" s="972">
        <v>8284185</v>
      </c>
      <c r="AG131" s="973"/>
      <c r="AH131" s="973"/>
      <c r="AI131" s="973"/>
      <c r="AJ131" s="974"/>
      <c r="AK131" s="972">
        <v>8547187</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26.9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15.157505929999999</v>
      </c>
      <c r="AB132" s="1084"/>
      <c r="AC132" s="1084"/>
      <c r="AD132" s="1084"/>
      <c r="AE132" s="1085"/>
      <c r="AF132" s="1086">
        <v>12.94760355</v>
      </c>
      <c r="AG132" s="1084"/>
      <c r="AH132" s="1084"/>
      <c r="AI132" s="1084"/>
      <c r="AJ132" s="1085"/>
      <c r="AK132" s="1086">
        <v>12.51951721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15.2</v>
      </c>
      <c r="AB133" s="1067"/>
      <c r="AC133" s="1067"/>
      <c r="AD133" s="1067"/>
      <c r="AE133" s="1068"/>
      <c r="AF133" s="1066">
        <v>14.3</v>
      </c>
      <c r="AG133" s="1067"/>
      <c r="AH133" s="1067"/>
      <c r="AI133" s="1067"/>
      <c r="AJ133" s="1068"/>
      <c r="AK133" s="1066">
        <v>13.5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3WT8vk1qZxDF+n6aktze3REwoOoaVWCGr/QD/oY5to3R67aQzQGIk39lDoLwVH7Yn8uFdHMQRwxv3oVr3aUg==" saltValue="7msJgYSy1LIun76EfcF9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C0SFy30YonLtMDBqJhvsKsFGQCJ2RkFq8SQ+uO8AvXeDjkdhOMOLBy0V6kAJGxWdmNxJcj2DUGKeWY0DseJSQ==" saltValue="AJE+wjlJsBFVOgBKQltz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cce3txTlxgSjG0JEzAzamSu/9d6u9LSKTVBZTlFT1x6Qcr6P6NUG48pE3vDyop/mkPABvvajpsQkjcHOTc4yw==" saltValue="ViEGDB/+Cw4UeH3macvCH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2951872</v>
      </c>
      <c r="AP9" s="262">
        <v>101512</v>
      </c>
      <c r="AQ9" s="263">
        <v>117270</v>
      </c>
      <c r="AR9" s="264">
        <v>-13.4</v>
      </c>
    </row>
    <row r="10" spans="1:46" ht="13.5" customHeight="1" x14ac:dyDescent="0.2">
      <c r="A10" s="247"/>
      <c r="AK10" s="1103" t="s">
        <v>487</v>
      </c>
      <c r="AL10" s="1104"/>
      <c r="AM10" s="1104"/>
      <c r="AN10" s="1105"/>
      <c r="AO10" s="265">
        <v>469620</v>
      </c>
      <c r="AP10" s="265">
        <v>16150</v>
      </c>
      <c r="AQ10" s="266">
        <v>10490</v>
      </c>
      <c r="AR10" s="267">
        <v>54</v>
      </c>
    </row>
    <row r="11" spans="1:46" ht="13.5" customHeight="1" x14ac:dyDescent="0.2">
      <c r="A11" s="247"/>
      <c r="AK11" s="1103" t="s">
        <v>488</v>
      </c>
      <c r="AL11" s="1104"/>
      <c r="AM11" s="1104"/>
      <c r="AN11" s="1105"/>
      <c r="AO11" s="265">
        <v>70585</v>
      </c>
      <c r="AP11" s="265">
        <v>2427</v>
      </c>
      <c r="AQ11" s="266">
        <v>1802</v>
      </c>
      <c r="AR11" s="267">
        <v>34.700000000000003</v>
      </c>
    </row>
    <row r="12" spans="1:46" ht="13.5" customHeight="1" x14ac:dyDescent="0.2">
      <c r="A12" s="247"/>
      <c r="AK12" s="1103" t="s">
        <v>489</v>
      </c>
      <c r="AL12" s="1104"/>
      <c r="AM12" s="1104"/>
      <c r="AN12" s="1105"/>
      <c r="AO12" s="265" t="s">
        <v>490</v>
      </c>
      <c r="AP12" s="265" t="s">
        <v>490</v>
      </c>
      <c r="AQ12" s="266">
        <v>3</v>
      </c>
      <c r="AR12" s="267" t="s">
        <v>490</v>
      </c>
    </row>
    <row r="13" spans="1:46" ht="13.5" customHeight="1" x14ac:dyDescent="0.2">
      <c r="A13" s="247"/>
      <c r="AK13" s="1103" t="s">
        <v>491</v>
      </c>
      <c r="AL13" s="1104"/>
      <c r="AM13" s="1104"/>
      <c r="AN13" s="1105"/>
      <c r="AO13" s="265">
        <v>189740</v>
      </c>
      <c r="AP13" s="265">
        <v>6525</v>
      </c>
      <c r="AQ13" s="266">
        <v>4482</v>
      </c>
      <c r="AR13" s="267">
        <v>45.6</v>
      </c>
    </row>
    <row r="14" spans="1:46" ht="13.5" customHeight="1" x14ac:dyDescent="0.2">
      <c r="A14" s="247"/>
      <c r="AK14" s="1103" t="s">
        <v>492</v>
      </c>
      <c r="AL14" s="1104"/>
      <c r="AM14" s="1104"/>
      <c r="AN14" s="1105"/>
      <c r="AO14" s="265">
        <v>18606</v>
      </c>
      <c r="AP14" s="265">
        <v>640</v>
      </c>
      <c r="AQ14" s="266">
        <v>2749</v>
      </c>
      <c r="AR14" s="267">
        <v>-76.7</v>
      </c>
    </row>
    <row r="15" spans="1:46" ht="13.5" customHeight="1" x14ac:dyDescent="0.2">
      <c r="A15" s="247"/>
      <c r="AK15" s="1106" t="s">
        <v>493</v>
      </c>
      <c r="AL15" s="1107"/>
      <c r="AM15" s="1107"/>
      <c r="AN15" s="1108"/>
      <c r="AO15" s="265">
        <v>-228828</v>
      </c>
      <c r="AP15" s="265">
        <v>-7869</v>
      </c>
      <c r="AQ15" s="266">
        <v>-7399</v>
      </c>
      <c r="AR15" s="267">
        <v>6.4</v>
      </c>
    </row>
    <row r="16" spans="1:46" ht="13.2" x14ac:dyDescent="0.2">
      <c r="A16" s="247"/>
      <c r="AK16" s="1106" t="s">
        <v>177</v>
      </c>
      <c r="AL16" s="1107"/>
      <c r="AM16" s="1107"/>
      <c r="AN16" s="1108"/>
      <c r="AO16" s="265">
        <v>3471595</v>
      </c>
      <c r="AP16" s="265">
        <v>119385</v>
      </c>
      <c r="AQ16" s="266">
        <v>129397</v>
      </c>
      <c r="AR16" s="267">
        <v>-7.7</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10.01</v>
      </c>
      <c r="AP21" s="278">
        <v>11.07</v>
      </c>
      <c r="AQ21" s="279">
        <v>-1.06</v>
      </c>
      <c r="AS21" s="280"/>
      <c r="AT21" s="276"/>
    </row>
    <row r="22" spans="1:46" s="248" customFormat="1" ht="13.2" x14ac:dyDescent="0.2">
      <c r="A22" s="276"/>
      <c r="AK22" s="1109" t="s">
        <v>499</v>
      </c>
      <c r="AL22" s="1110"/>
      <c r="AM22" s="1110"/>
      <c r="AN22" s="1111"/>
      <c r="AO22" s="281">
        <v>95.6</v>
      </c>
      <c r="AP22" s="282">
        <v>97.2</v>
      </c>
      <c r="AQ22" s="283">
        <v>-1.6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2154741</v>
      </c>
      <c r="AP32" s="291">
        <v>74100</v>
      </c>
      <c r="AQ32" s="292">
        <v>74841</v>
      </c>
      <c r="AR32" s="293">
        <v>-1</v>
      </c>
    </row>
    <row r="33" spans="1:46" ht="13.5" customHeight="1" x14ac:dyDescent="0.2">
      <c r="A33" s="247"/>
      <c r="AK33" s="1117" t="s">
        <v>504</v>
      </c>
      <c r="AL33" s="1118"/>
      <c r="AM33" s="1118"/>
      <c r="AN33" s="1119"/>
      <c r="AO33" s="291" t="s">
        <v>490</v>
      </c>
      <c r="AP33" s="291" t="s">
        <v>490</v>
      </c>
      <c r="AQ33" s="292" t="s">
        <v>490</v>
      </c>
      <c r="AR33" s="293" t="s">
        <v>490</v>
      </c>
    </row>
    <row r="34" spans="1:46" ht="27" customHeight="1" x14ac:dyDescent="0.2">
      <c r="A34" s="247"/>
      <c r="AK34" s="1117" t="s">
        <v>505</v>
      </c>
      <c r="AL34" s="1118"/>
      <c r="AM34" s="1118"/>
      <c r="AN34" s="1119"/>
      <c r="AO34" s="291" t="s">
        <v>490</v>
      </c>
      <c r="AP34" s="291" t="s">
        <v>490</v>
      </c>
      <c r="AQ34" s="292">
        <v>1</v>
      </c>
      <c r="AR34" s="293" t="s">
        <v>490</v>
      </c>
    </row>
    <row r="35" spans="1:46" ht="27" customHeight="1" x14ac:dyDescent="0.2">
      <c r="A35" s="247"/>
      <c r="AK35" s="1117" t="s">
        <v>506</v>
      </c>
      <c r="AL35" s="1118"/>
      <c r="AM35" s="1118"/>
      <c r="AN35" s="1119"/>
      <c r="AO35" s="291">
        <v>705201</v>
      </c>
      <c r="AP35" s="291">
        <v>24251</v>
      </c>
      <c r="AQ35" s="292">
        <v>16683</v>
      </c>
      <c r="AR35" s="293">
        <v>45.4</v>
      </c>
    </row>
    <row r="36" spans="1:46" ht="27" customHeight="1" x14ac:dyDescent="0.2">
      <c r="A36" s="247"/>
      <c r="AK36" s="1117" t="s">
        <v>507</v>
      </c>
      <c r="AL36" s="1118"/>
      <c r="AM36" s="1118"/>
      <c r="AN36" s="1119"/>
      <c r="AO36" s="291">
        <v>195468</v>
      </c>
      <c r="AP36" s="291">
        <v>6722</v>
      </c>
      <c r="AQ36" s="292">
        <v>2411</v>
      </c>
      <c r="AR36" s="293">
        <v>178.8</v>
      </c>
    </row>
    <row r="37" spans="1:46" ht="13.5" customHeight="1" x14ac:dyDescent="0.2">
      <c r="A37" s="247"/>
      <c r="AK37" s="1117" t="s">
        <v>508</v>
      </c>
      <c r="AL37" s="1118"/>
      <c r="AM37" s="1118"/>
      <c r="AN37" s="1119"/>
      <c r="AO37" s="291">
        <v>13217</v>
      </c>
      <c r="AP37" s="291">
        <v>455</v>
      </c>
      <c r="AQ37" s="292">
        <v>548</v>
      </c>
      <c r="AR37" s="293">
        <v>-17</v>
      </c>
    </row>
    <row r="38" spans="1:46" ht="27" customHeight="1" x14ac:dyDescent="0.2">
      <c r="A38" s="247"/>
      <c r="AK38" s="1120" t="s">
        <v>509</v>
      </c>
      <c r="AL38" s="1121"/>
      <c r="AM38" s="1121"/>
      <c r="AN38" s="1122"/>
      <c r="AO38" s="294" t="s">
        <v>490</v>
      </c>
      <c r="AP38" s="294" t="s">
        <v>490</v>
      </c>
      <c r="AQ38" s="295">
        <v>7</v>
      </c>
      <c r="AR38" s="283" t="s">
        <v>490</v>
      </c>
      <c r="AS38" s="290"/>
    </row>
    <row r="39" spans="1:46" ht="13.2" x14ac:dyDescent="0.2">
      <c r="A39" s="247"/>
      <c r="AK39" s="1120" t="s">
        <v>510</v>
      </c>
      <c r="AL39" s="1121"/>
      <c r="AM39" s="1121"/>
      <c r="AN39" s="1122"/>
      <c r="AO39" s="291">
        <v>-120160</v>
      </c>
      <c r="AP39" s="291">
        <v>-4132</v>
      </c>
      <c r="AQ39" s="292">
        <v>-3756</v>
      </c>
      <c r="AR39" s="293">
        <v>10</v>
      </c>
      <c r="AS39" s="290"/>
    </row>
    <row r="40" spans="1:46" ht="27" customHeight="1" x14ac:dyDescent="0.2">
      <c r="A40" s="247"/>
      <c r="AK40" s="1117" t="s">
        <v>511</v>
      </c>
      <c r="AL40" s="1118"/>
      <c r="AM40" s="1118"/>
      <c r="AN40" s="1119"/>
      <c r="AO40" s="291">
        <v>-1878400</v>
      </c>
      <c r="AP40" s="291">
        <v>-64596</v>
      </c>
      <c r="AQ40" s="292">
        <v>-63247</v>
      </c>
      <c r="AR40" s="293">
        <v>2.1</v>
      </c>
      <c r="AS40" s="290"/>
    </row>
    <row r="41" spans="1:46" ht="13.2" x14ac:dyDescent="0.2">
      <c r="A41" s="247"/>
      <c r="AK41" s="1123" t="s">
        <v>287</v>
      </c>
      <c r="AL41" s="1124"/>
      <c r="AM41" s="1124"/>
      <c r="AN41" s="1125"/>
      <c r="AO41" s="291">
        <v>1070067</v>
      </c>
      <c r="AP41" s="291">
        <v>36799</v>
      </c>
      <c r="AQ41" s="292">
        <v>27488</v>
      </c>
      <c r="AR41" s="293">
        <v>33.9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1443177</v>
      </c>
      <c r="AN51" s="313">
        <v>46902</v>
      </c>
      <c r="AO51" s="314">
        <v>43.9</v>
      </c>
      <c r="AP51" s="315">
        <v>92632</v>
      </c>
      <c r="AQ51" s="316">
        <v>-1.5</v>
      </c>
      <c r="AR51" s="317">
        <v>45.4</v>
      </c>
    </row>
    <row r="52" spans="1:44" ht="13.2" x14ac:dyDescent="0.2">
      <c r="A52" s="247"/>
      <c r="AK52" s="318"/>
      <c r="AL52" s="319" t="s">
        <v>521</v>
      </c>
      <c r="AM52" s="320">
        <v>667524</v>
      </c>
      <c r="AN52" s="321">
        <v>21694</v>
      </c>
      <c r="AO52" s="322">
        <v>4.4000000000000004</v>
      </c>
      <c r="AP52" s="323">
        <v>47978</v>
      </c>
      <c r="AQ52" s="324">
        <v>-2</v>
      </c>
      <c r="AR52" s="325">
        <v>6.4</v>
      </c>
    </row>
    <row r="53" spans="1:44" ht="13.2" x14ac:dyDescent="0.2">
      <c r="A53" s="247"/>
      <c r="AK53" s="303" t="s">
        <v>522</v>
      </c>
      <c r="AL53" s="304"/>
      <c r="AM53" s="312">
        <v>1515658</v>
      </c>
      <c r="AN53" s="313">
        <v>49780</v>
      </c>
      <c r="AO53" s="314">
        <v>6.1</v>
      </c>
      <c r="AP53" s="315">
        <v>96469</v>
      </c>
      <c r="AQ53" s="316">
        <v>4.0999999999999996</v>
      </c>
      <c r="AR53" s="317">
        <v>2</v>
      </c>
    </row>
    <row r="54" spans="1:44" ht="13.2" x14ac:dyDescent="0.2">
      <c r="A54" s="247"/>
      <c r="AK54" s="318"/>
      <c r="AL54" s="319" t="s">
        <v>521</v>
      </c>
      <c r="AM54" s="320">
        <v>889593</v>
      </c>
      <c r="AN54" s="321">
        <v>29218</v>
      </c>
      <c r="AO54" s="322">
        <v>34.700000000000003</v>
      </c>
      <c r="AP54" s="323">
        <v>49775</v>
      </c>
      <c r="AQ54" s="324">
        <v>3.7</v>
      </c>
      <c r="AR54" s="325">
        <v>31</v>
      </c>
    </row>
    <row r="55" spans="1:44" ht="13.2" x14ac:dyDescent="0.2">
      <c r="A55" s="247"/>
      <c r="AK55" s="303" t="s">
        <v>523</v>
      </c>
      <c r="AL55" s="304"/>
      <c r="AM55" s="312">
        <v>1174509</v>
      </c>
      <c r="AN55" s="313">
        <v>39248</v>
      </c>
      <c r="AO55" s="314">
        <v>-21.2</v>
      </c>
      <c r="AP55" s="315">
        <v>85743</v>
      </c>
      <c r="AQ55" s="316">
        <v>-11.1</v>
      </c>
      <c r="AR55" s="317">
        <v>-10.1</v>
      </c>
    </row>
    <row r="56" spans="1:44" ht="13.2" x14ac:dyDescent="0.2">
      <c r="A56" s="247"/>
      <c r="AK56" s="318"/>
      <c r="AL56" s="319" t="s">
        <v>521</v>
      </c>
      <c r="AM56" s="320">
        <v>606695</v>
      </c>
      <c r="AN56" s="321">
        <v>20274</v>
      </c>
      <c r="AO56" s="322">
        <v>-30.6</v>
      </c>
      <c r="AP56" s="323">
        <v>45231</v>
      </c>
      <c r="AQ56" s="324">
        <v>-9.1</v>
      </c>
      <c r="AR56" s="325">
        <v>-21.5</v>
      </c>
    </row>
    <row r="57" spans="1:44" ht="13.2" x14ac:dyDescent="0.2">
      <c r="A57" s="247"/>
      <c r="AK57" s="303" t="s">
        <v>524</v>
      </c>
      <c r="AL57" s="304"/>
      <c r="AM57" s="312">
        <v>2021624</v>
      </c>
      <c r="AN57" s="313">
        <v>68298</v>
      </c>
      <c r="AO57" s="314">
        <v>74</v>
      </c>
      <c r="AP57" s="315">
        <v>92509</v>
      </c>
      <c r="AQ57" s="316">
        <v>7.9</v>
      </c>
      <c r="AR57" s="317">
        <v>66.099999999999994</v>
      </c>
    </row>
    <row r="58" spans="1:44" ht="13.2" x14ac:dyDescent="0.2">
      <c r="A58" s="247"/>
      <c r="AK58" s="318"/>
      <c r="AL58" s="319" t="s">
        <v>521</v>
      </c>
      <c r="AM58" s="320">
        <v>1004418</v>
      </c>
      <c r="AN58" s="321">
        <v>33933</v>
      </c>
      <c r="AO58" s="322">
        <v>67.400000000000006</v>
      </c>
      <c r="AP58" s="323">
        <v>52274</v>
      </c>
      <c r="AQ58" s="324">
        <v>15.6</v>
      </c>
      <c r="AR58" s="325">
        <v>51.8</v>
      </c>
    </row>
    <row r="59" spans="1:44" ht="13.2" x14ac:dyDescent="0.2">
      <c r="A59" s="247"/>
      <c r="AK59" s="303" t="s">
        <v>525</v>
      </c>
      <c r="AL59" s="304"/>
      <c r="AM59" s="312">
        <v>1494311</v>
      </c>
      <c r="AN59" s="313">
        <v>51388</v>
      </c>
      <c r="AO59" s="314">
        <v>-24.8</v>
      </c>
      <c r="AP59" s="315">
        <v>98544</v>
      </c>
      <c r="AQ59" s="316">
        <v>6.5</v>
      </c>
      <c r="AR59" s="317">
        <v>-31.3</v>
      </c>
    </row>
    <row r="60" spans="1:44" ht="13.2" x14ac:dyDescent="0.2">
      <c r="A60" s="247"/>
      <c r="AK60" s="318"/>
      <c r="AL60" s="319" t="s">
        <v>521</v>
      </c>
      <c r="AM60" s="320">
        <v>903228</v>
      </c>
      <c r="AN60" s="321">
        <v>31061</v>
      </c>
      <c r="AO60" s="322">
        <v>-8.5</v>
      </c>
      <c r="AP60" s="323">
        <v>55816</v>
      </c>
      <c r="AQ60" s="324">
        <v>6.8</v>
      </c>
      <c r="AR60" s="325">
        <v>-15.3</v>
      </c>
    </row>
    <row r="61" spans="1:44" ht="13.2" x14ac:dyDescent="0.2">
      <c r="A61" s="247"/>
      <c r="AK61" s="303" t="s">
        <v>526</v>
      </c>
      <c r="AL61" s="326"/>
      <c r="AM61" s="312">
        <v>1529856</v>
      </c>
      <c r="AN61" s="313">
        <v>51123</v>
      </c>
      <c r="AO61" s="314">
        <v>15.6</v>
      </c>
      <c r="AP61" s="315">
        <v>93179</v>
      </c>
      <c r="AQ61" s="327">
        <v>1.2</v>
      </c>
      <c r="AR61" s="317">
        <v>14.4</v>
      </c>
    </row>
    <row r="62" spans="1:44" ht="13.2" x14ac:dyDescent="0.2">
      <c r="A62" s="247"/>
      <c r="AK62" s="318"/>
      <c r="AL62" s="319" t="s">
        <v>521</v>
      </c>
      <c r="AM62" s="320">
        <v>814292</v>
      </c>
      <c r="AN62" s="321">
        <v>27236</v>
      </c>
      <c r="AO62" s="322">
        <v>13.5</v>
      </c>
      <c r="AP62" s="323">
        <v>50215</v>
      </c>
      <c r="AQ62" s="324">
        <v>3</v>
      </c>
      <c r="AR62" s="325">
        <v>10.5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ozFwD0XqFKXSRNNDrsRShpZ3BxNGmE3rg+4aIvsCC5DtOpCN2kSDqeURbLEqR5e9gh3TJMEVHvkKAFMYcu0Axg==" saltValue="HBAEaIrajB10GjOtk5Qi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O7MZqDWFlf6mVLXamRihV10FXQfwEE72Muk0Vbo31m9dnTiNuo/Y2HCwX2Iru7VnFcBmTKj7Z/7f8JzsjpiOvQ==" saltValue="IFe++Jux28+/ZJApVsmI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3hd7E6j7eXxFO6SqKIr0rFTfOszcB3CWwPFRLvn7Kct35QDBhM6F1MSTKa8mV8k85bZopvOMSQVGAuNWnUgsFg==" saltValue="43k4GVDYAuOIUqSBw6hK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7.27</v>
      </c>
      <c r="G47" s="12">
        <v>7.09</v>
      </c>
      <c r="H47" s="12">
        <v>9.7799999999999994</v>
      </c>
      <c r="I47" s="12">
        <v>11.46</v>
      </c>
      <c r="J47" s="13">
        <v>14.24</v>
      </c>
    </row>
    <row r="48" spans="2:10" ht="57.75" customHeight="1" x14ac:dyDescent="0.2">
      <c r="B48" s="14"/>
      <c r="C48" s="1128" t="s">
        <v>4</v>
      </c>
      <c r="D48" s="1128"/>
      <c r="E48" s="1129"/>
      <c r="F48" s="15">
        <v>5.94</v>
      </c>
      <c r="G48" s="16">
        <v>11.4</v>
      </c>
      <c r="H48" s="16">
        <v>8.9600000000000009</v>
      </c>
      <c r="I48" s="16">
        <v>7.81</v>
      </c>
      <c r="J48" s="17">
        <v>9.06</v>
      </c>
    </row>
    <row r="49" spans="2:10" ht="57.75" customHeight="1" thickBot="1" x14ac:dyDescent="0.25">
      <c r="B49" s="18"/>
      <c r="C49" s="1130" t="s">
        <v>5</v>
      </c>
      <c r="D49" s="1130"/>
      <c r="E49" s="1131"/>
      <c r="F49" s="19">
        <v>1.94</v>
      </c>
      <c r="G49" s="20">
        <v>5.61</v>
      </c>
      <c r="H49" s="20" t="s">
        <v>533</v>
      </c>
      <c r="I49" s="20">
        <v>0.57999999999999996</v>
      </c>
      <c r="J49" s="21">
        <v>4.3099999999999996</v>
      </c>
    </row>
    <row r="50" spans="2:10" ht="13.2" x14ac:dyDescent="0.2"/>
  </sheetData>
  <sheetProtection algorithmName="SHA-512" hashValue="u3qDIzzsVcS6O2+7g2y7iRr/dm6jD2ldLPRc6MkDCwBCfJIbvdbKJ1IEL3CVQVGZBXEppFEntgCTjHWSF8bJ1g==" saltValue="waGFbrLSflPb6iKKG3BV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2026-03-09T01:34:08Z</cp:lastPrinted>
  <dcterms:created xsi:type="dcterms:W3CDTF">2026-02-23T06:27:18Z</dcterms:created>
  <dcterms:modified xsi:type="dcterms:W3CDTF">2026-03-30T12:38:26Z</dcterms:modified>
  <cp:category/>
</cp:coreProperties>
</file>