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Q:\13118_市町村振興課\02\財政状況資料集\R6決算\02_財政状況資料集の作成について\03_市町村→県\13_中央市【】\"/>
    </mc:Choice>
  </mc:AlternateContent>
  <xr:revisionPtr revIDLastSave="0" documentId="13_ncr:1_{42B4D6F1-90CB-4A50-9065-35FD2856A9D6}" xr6:coauthVersionLast="47" xr6:coauthVersionMax="47" xr10:uidLastSave="{00000000-0000-0000-0000-000000000000}"/>
  <bookViews>
    <workbookView xWindow="-108" yWindow="-108" windowWidth="30936" windowHeight="167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C37" i="10"/>
  <c r="CO36" i="10"/>
  <c r="BE36" i="10"/>
  <c r="C36" i="10"/>
  <c r="CO35" i="10"/>
  <c r="BE35" i="10"/>
  <c r="BE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BW34" i="10" s="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<sst xmlns="http://schemas.openxmlformats.org/spreadsheetml/2006/main" count="1114" uniqueCount="577">
  <si>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</si>
  <si>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</si>
  <si>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</si>
  <si>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</si>
  <si>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</si>
  <si>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</si>
  <si>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</si>
  <si>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</si>
  <si>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</si>
  <si>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</si>
  <si>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</si>
  <si>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</si>
  <si>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</si>
  <si>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</si>
  <si>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</si>
  <si>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</si>
  <si>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</si>
  <si>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</si>
  <si>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</si>
  <si>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</si>
  <si>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</si>
  <si>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</si>
  <si>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</si>
  <si>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</si>
  <si>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</si>
  <si>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</si>
  <si>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</si>
  <si>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</si>
  <si>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</si>
  <si>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</si>
  <si>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</si>
  <si>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</si>
  <si>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</si>
  <si>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</si>
  <si>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</si>
  <si>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</si>
  <si>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</si>
  <si>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</si>
  <si>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</si>
  <si>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</si>
  <si>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</si>
  <si>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</si>
  <si>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</si>
  <si>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</si>
  <si>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</si>
  <si>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</si>
  <si>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</si>
  <si>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</si>
  <si>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</si>
  <si>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</si>
  <si>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</si>
  <si>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</si>
  <si>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</si>
  <si>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</si>
  <si>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</si>
  <si>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</si>
  <si>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</si>
  <si>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</si>
  <si>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</si>
  <si>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</si>
  <si>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</si>
  <si>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</si>
  <si>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</si>
  <si>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</si>
  <si>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</si>
  <si>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</si>
  <si>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</si>
  <si>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</si>
  <si>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</si>
  <si>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</si>
  <si>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</si>
  <si>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</si>
  <si>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</si>
  <si>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</si>
  <si>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</si>
  <si>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</si>
  <si>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</si>
  <si>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</si>
  <si>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</si>
  <si>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</si>
  <si>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</si>
  <si>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</si>
  <si>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</si>
  <si>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</si>
  <si>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</si>
  <si>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</si>
  <si>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</si>
  <si>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</si>
  <si>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</si>
  <si>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</si>
  <si>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</si>
  <si>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</si>
  <si>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</si>
  <si>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</si>
  <si>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中央市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</si>
  <si>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</si>
  <si>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</si>
  <si>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</si>
  <si>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</si>
  <si>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</si>
  <si>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</si>
  <si>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</si>
  <si>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</si>
  <si>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</si>
  <si>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</si>
  <si>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</si>
  <si>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</si>
  <si>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</si>
  <si>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</si>
  <si>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</si>
  <si>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</si>
  <si>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</si>
  <si>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</si>
  <si>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</si>
  <si>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</si>
  <si>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</si>
  <si>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</si>
  <si>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</si>
  <si>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</si>
  <si>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</si>
  <si>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</si>
  <si>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</si>
  <si>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</si>
  <si>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</si>
  <si>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</si>
  <si>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</si>
  <si>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</si>
  <si>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</si>
  <si>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</si>
  <si>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</si>
  <si>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</si>
  <si>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</si>
  <si>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</si>
  <si>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</si>
  <si>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</si>
  <si>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</si>
  <si>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</si>
  <si>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</si>
  <si>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</si>
  <si>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</si>
  <si>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</si>
  <si>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</si>
  <si>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</si>
  <si>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</si>
  <si>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</si>
  <si>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</si>
  <si>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</si>
  <si>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</si>
  <si>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</si>
  <si>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</si>
  <si>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</si>
  <si>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</si>
  <si>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</si>
  <si>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</si>
  <si>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</si>
  <si>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</si>
  <si>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</si>
  <si>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</si>
  <si>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</si>
  <si>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</si>
  <si>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</si>
  <si>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</si>
  <si>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</si>
  <si>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</si>
  <si>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</si>
  <si>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</si>
  <si>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</si>
  <si>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</si>
  <si>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</si>
  <si>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</si>
  <si>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</si>
  <si>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</si>
  <si>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</si>
  <si>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</si>
  <si>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</si>
  <si>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</si>
  <si>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</si>
  <si>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</si>
  <si>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</si>
  <si>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</si>
  <si>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</si>
  <si>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</si>
  <si>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</si>
  <si>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</si>
  <si>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</si>
  <si>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</si>
  <si>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</si>
  <si>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</si>
  <si>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</si>
  <si>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</si>
  <si>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</si>
  <si>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</si>
  <si>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</si>
  <si>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</si>
  <si>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</si>
  <si>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</si>
  <si>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</si>
  <si>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</si>
  <si>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</si>
  <si>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</si>
  <si>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</si>
  <si>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</si>
  <si>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</si>
  <si>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</si>
  <si>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山梨県中央市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</si>
  <si>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</si>
  <si>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</si>
  <si>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</si>
  <si>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</si>
  <si>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</si>
  <si>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</si>
  <si>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</si>
  <si>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</si>
  <si>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</si>
  <si>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</si>
  <si>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</si>
  <si>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</si>
  <si>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</si>
  <si>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</si>
  <si>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</si>
  <si>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</si>
  <si>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</si>
  <si>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</si>
  <si>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</si>
  <si>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</si>
  <si>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</si>
  <si>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</si>
  <si>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</si>
  <si>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</si>
  <si>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</si>
  <si>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</si>
  <si>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</si>
  <si>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</si>
  <si>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</si>
  <si>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</si>
  <si>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</si>
  <si>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</si>
  <si>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</si>
  <si>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</si>
  <si>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</si>
  <si>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</si>
  <si>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</si>
  <si>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</si>
  <si>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</si>
  <si>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</si>
  <si>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</si>
  <si>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</si>
  <si>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</si>
  <si>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</si>
  <si>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</si>
  <si>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</si>
  <si>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</si>
  <si>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</si>
  <si>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</si>
  <si>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</si>
  <si>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</si>
  <si>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</si>
  <si>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</si>
  <si>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</si>
  <si>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</si>
  <si>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</si>
  <si>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</si>
  <si>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</si>
  <si>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</si>
  <si>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</si>
  <si>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</si>
  <si>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</si>
  <si>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</si>
  <si>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</si>
  <si>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</si>
  <si>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</si>
  <si>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</si>
  <si>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</si>
  <si>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</si>
  <si>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</si>
  <si>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</si>
  <si>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</si>
  <si>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</si>
  <si>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</si>
  <si>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</si>
  <si>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</si>
  <si>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</si>
  <si>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</si>
  <si>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</si>
  <si>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</si>
  <si>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</si>
  <si>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</si>
  <si>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</si>
  <si>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</si>
  <si>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</si>
  <si>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</si>
  <si>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</si>
  <si>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</si>
  <si>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</si>
  <si>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</si>
  <si>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</si>
  <si>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</si>
  <si>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</si>
  <si>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</si>
  <si>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</si>
  <si>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</si>
  <si>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</si>
  <si>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</si>
  <si>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</si>
  <si>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</si>
  <si>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</si>
  <si>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</si>
  <si>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</si>
  <si>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</si>
  <si>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</si>
  <si>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</si>
  <si>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</si>
  <si>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</si>
  <si>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</si>
  <si>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</si>
  <si>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</si>
  <si>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</si>
  <si>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</si>
  <si>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</si>
  <si>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</si>
  <si>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</si>
  <si>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</si>
  <si>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</si>
  <si>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</si>
  <si>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</si>
  <si>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</si>
  <si>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</si>
  <si>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</si>
  <si>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</si>
  <si>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</si>
  <si>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</si>
  <si>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</si>
  <si>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</si>
  <si>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</si>
  <si>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</si>
  <si>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</si>
  <si>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</si>
  <si>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</si>
  <si>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</si>
  <si>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</si>
  <si>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</si>
  <si>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</si>
  <si>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</si>
  <si>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</si>
  <si>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</si>
  <si>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</si>
  <si>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</si>
  <si>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</si>
  <si>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</si>
  <si>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</si>
  <si>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</si>
  <si>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</si>
  <si>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</si>
  <si>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</si>
  <si>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</si>
  <si>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山梨県中央市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</si>
  <si>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</si>
  <si>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</si>
  <si>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</si>
  <si>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</si>
  <si>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</si>
  <si>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</si>
  <si>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</si>
  <si>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</si>
  <si>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</si>
  <si>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</si>
  <si>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</si>
  <si>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</si>
  <si>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</si>
  <si>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</si>
  <si>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</si>
  <si>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</si>
  <si>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</si>
  <si>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</si>
  <si>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</si>
  <si>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</si>
  <si>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田富よし原処理センター事業特別会計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</si>
  <si>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</si>
  <si>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</si>
  <si>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</si>
  <si>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</si>
  <si>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</si>
  <si>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</si>
  <si>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</si>
  <si>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</si>
  <si>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</si>
  <si>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</si>
  <si>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</si>
  <si>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</si>
  <si>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</si>
  <si>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</si>
  <si>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</si>
  <si>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</si>
  <si>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地域包括支援センター特別会計</t>
    <phoneticPr fontId="5"/>
  </si>
  <si>
    <t>上水道事業会計</t>
    <phoneticPr fontId="5"/>
  </si>
  <si>
    <t>法適用企業</t>
    <phoneticPr fontId="5"/>
  </si>
  <si>
    <t>簡易水道事業会計</t>
    <phoneticPr fontId="5"/>
  </si>
  <si>
    <t>公共下水道事業会計</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</si>
  <si>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</si>
  <si>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</si>
  <si>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</si>
  <si>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</si>
  <si>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</si>
  <si>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</si>
  <si>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</si>
  <si>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</si>
  <si>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</si>
  <si>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</si>
  <si>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</si>
  <si>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</si>
  <si>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</si>
  <si>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</si>
  <si>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</si>
  <si>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</si>
  <si>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</si>
  <si>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</si>
  <si>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</si>
  <si>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</si>
  <si>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</si>
  <si>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</si>
  <si>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</si>
  <si>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</si>
  <si>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</si>
  <si>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</si>
  <si>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</si>
  <si>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</si>
  <si>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</si>
  <si>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</si>
  <si>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</si>
  <si>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</si>
  <si>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</si>
  <si>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</si>
  <si>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</si>
  <si>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</si>
  <si>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</si>
  <si>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</si>
  <si>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</si>
  <si>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</si>
  <si>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</si>
  <si>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</si>
  <si>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</si>
  <si>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</si>
  <si>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</si>
  <si>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</si>
  <si>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</si>
  <si>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</si>
  <si>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</si>
  <si>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</si>
  <si>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</si>
  <si>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</si>
  <si>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</si>
  <si>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</si>
  <si>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</si>
  <si>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</si>
  <si>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</si>
  <si>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</si>
  <si>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</si>
  <si>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</si>
  <si>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</si>
  <si>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</si>
  <si>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</si>
  <si>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</si>
  <si>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</si>
  <si>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</si>
  <si>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</si>
  <si>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</si>
  <si>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</si>
  <si>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</si>
  <si>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</si>
  <si>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</si>
  <si>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</si>
  <si>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</si>
  <si>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</si>
  <si>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</si>
  <si>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</si>
  <si>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</si>
  <si>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</si>
  <si>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</si>
  <si>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</si>
  <si>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</si>
  <si>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</si>
  <si>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</si>
  <si>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</si>
  <si>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</si>
  <si>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</si>
  <si>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</si>
  <si>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</si>
  <si>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</si>
  <si>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</si>
  <si>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</si>
  <si>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</si>
  <si>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</si>
  <si>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</si>
  <si>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</si>
  <si>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</si>
  <si>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</si>
  <si>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</si>
  <si>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</si>
  <si>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</si>
  <si>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</si>
  <si>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</si>
  <si>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</si>
  <si>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</si>
  <si>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</si>
  <si>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</si>
  <si>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</si>
  <si>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</si>
  <si>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</si>
  <si>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</si>
  <si>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</si>
  <si>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</si>
  <si>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</si>
  <si>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</si>
  <si>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</si>
  <si>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</si>
  <si>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</si>
  <si>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</si>
  <si>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</si>
  <si>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</si>
  <si>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</si>
  <si>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</si>
  <si>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</si>
  <si>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</si>
  <si>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</si>
  <si>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</si>
  <si>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</si>
  <si>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</si>
  <si>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</si>
  <si>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</si>
  <si>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</si>
  <si>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</si>
  <si>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</si>
  <si>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</si>
  <si>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</si>
  <si>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0.99</t>
  </si>
  <si>
    <t>▲ 0.70</t>
  </si>
  <si>
    <t>一般会計</t>
  </si>
  <si>
    <t>上水道事業会計</t>
  </si>
  <si>
    <t>公共下水道事業会計</t>
  </si>
  <si>
    <t>簡易水道事業会計</t>
  </si>
  <si>
    <t>農業集落排水事業会計</t>
  </si>
  <si>
    <t>介護保険特別会計</t>
  </si>
  <si>
    <t>国民健康保険特別会計</t>
  </si>
  <si>
    <t>田富よし原処理センター事業特別会計</t>
  </si>
  <si>
    <t>その他会計（赤字）</t>
  </si>
  <si>
    <t>その他会計（黒字）</t>
  </si>
  <si>
    <t>R02</t>
    <phoneticPr fontId="5"/>
  </si>
  <si>
    <t>R03</t>
    <phoneticPr fontId="5"/>
  </si>
  <si>
    <t>R04</t>
    <phoneticPr fontId="5"/>
  </si>
  <si>
    <t>R05</t>
    <phoneticPr fontId="5"/>
  </si>
  <si>
    <t>R06</t>
    <phoneticPr fontId="5"/>
  </si>
  <si>
    <t>-</t>
    <phoneticPr fontId="2"/>
  </si>
  <si>
    <t>山梨県市町村総合事務組合（一般会計）</t>
  </si>
  <si>
    <t>山梨県市町村総合事務組合（行政手続の電子化事業特別会計他3特別会計）</t>
  </si>
  <si>
    <t>中巨摩地区広域事務組合（一般会計）</t>
  </si>
  <si>
    <t>中巨摩地区広域事務組合（ごみ処理事業特別会計）</t>
  </si>
  <si>
    <t>中巨摩地区広域事務組合（地区公園事業特別会計）</t>
  </si>
  <si>
    <t>中巨摩地区広域事務組合（老人福祉事業特別会計）</t>
  </si>
  <si>
    <t>中巨摩地区広域事務組合（勤労青年センター事業特別会計）</t>
  </si>
  <si>
    <t>中巨摩地区広域事務組合（し尿処理事業特別会計）</t>
  </si>
  <si>
    <t>三郡衛生組合（一般会計）</t>
  </si>
  <si>
    <t>三郡衛生組合（し尿処理事業特別会計）</t>
  </si>
  <si>
    <t>三郡衛生組合（火葬事業特別会計）</t>
  </si>
  <si>
    <t>甲府地区広域行政事務組合（一般会計）</t>
  </si>
  <si>
    <t>甲府地区広域行政事務組合（消防事業特別会計）</t>
  </si>
  <si>
    <t>甲府地区広域行政事務組合（国母公園事業特別会計）</t>
  </si>
  <si>
    <t>東八代広域行政事務組合</t>
  </si>
  <si>
    <t>山梨県後期高齢者医療広域連合（一般会計)</t>
    <rPh sb="10" eb="12">
      <t>コウイキ</t>
    </rPh>
    <phoneticPr fontId="2"/>
  </si>
  <si>
    <t>山梨県後期高齢者医療広域連合（特別会計)</t>
    <rPh sb="10" eb="12">
      <t>コウイキ</t>
    </rPh>
    <rPh sb="15" eb="17">
      <t>トクベツ</t>
    </rPh>
    <phoneticPr fontId="2"/>
  </si>
  <si>
    <t>山梨西部広域環境組合（一般会計）</t>
    <rPh sb="0" eb="2">
      <t>ヤマナシ</t>
    </rPh>
    <rPh sb="2" eb="4">
      <t>セイブ</t>
    </rPh>
    <rPh sb="4" eb="6">
      <t>コウイキ</t>
    </rPh>
    <rPh sb="6" eb="8">
      <t>カンキョウ</t>
    </rPh>
    <rPh sb="8" eb="10">
      <t>クミアイ</t>
    </rPh>
    <rPh sb="11" eb="13">
      <t>イッパン</t>
    </rPh>
    <rPh sb="13" eb="15">
      <t>カイケイ</t>
    </rPh>
    <phoneticPr fontId="2"/>
  </si>
  <si>
    <t>中央市農業振興公社</t>
  </si>
  <si>
    <t>-</t>
    <phoneticPr fontId="2"/>
  </si>
  <si>
    <t>まちづくり振興基金</t>
  </si>
  <si>
    <t>公共施設等整備基金</t>
  </si>
  <si>
    <t>リニア沿線公共施設等移転整備基金</t>
  </si>
  <si>
    <t>ふるさと応援基金</t>
  </si>
  <si>
    <t>地域福祉基金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</si>
</sst>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C7F6-4E6D-A1EE-66B0ED0E894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78588</c:v>
                </c:pt>
                <c:pt idx="1">
                  <c:v>83770</c:v>
                </c:pt>
                <c:pt idx="2">
                  <c:v>49170</c:v>
                </c:pt>
                <c:pt idx="3">
                  <c:v>77810</c:v>
                </c:pt>
                <c:pt idx="4">
                  <c:v>75929</c:v>
                </c:pt>
              </c:numCache>
            </c:numRef>
          </c:val>
          <c:smooth val="0"/>
          <c:extLst>
            <c:ext xmlns:c16="http://schemas.microsoft.com/office/drawing/2014/chart" uri="{C3380CC4-5D6E-409C-BE32-E72D297353CC}">
              <c16:uniqueId val="{00000001-C7F6-4E6D-A1EE-66B0ED0E894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16.39</c:v>
                </c:pt>
                <c:pt idx="1">
                  <c:v>14.85</c:v>
                </c:pt>
                <c:pt idx="2">
                  <c:v>19.260000000000002</c:v>
                </c:pt>
                <c:pt idx="3">
                  <c:v>16.53</c:v>
                </c:pt>
                <c:pt idx="4">
                  <c:v>16.91</c:v>
                </c:pt>
              </c:numCache>
            </c:numRef>
          </c:val>
          <c:extLst>
            <c:ext xmlns:c16="http://schemas.microsoft.com/office/drawing/2014/chart" uri="{C3380CC4-5D6E-409C-BE32-E72D297353CC}">
              <c16:uniqueId val="{00000000-5570-44B8-94C6-DC62A3CED68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33.369999999999997</c:v>
                </c:pt>
                <c:pt idx="1">
                  <c:v>34.96</c:v>
                </c:pt>
                <c:pt idx="2">
                  <c:v>34.090000000000003</c:v>
                </c:pt>
                <c:pt idx="3">
                  <c:v>34.86</c:v>
                </c:pt>
                <c:pt idx="4">
                  <c:v>32.22</c:v>
                </c:pt>
              </c:numCache>
            </c:numRef>
          </c:val>
          <c:extLst>
            <c:ext xmlns:c16="http://schemas.microsoft.com/office/drawing/2014/chart" uri="{C3380CC4-5D6E-409C-BE32-E72D297353CC}">
              <c16:uniqueId val="{00000001-5570-44B8-94C6-DC62A3CED68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3.79</c:v>
                </c:pt>
                <c:pt idx="1">
                  <c:v>2.14</c:v>
                </c:pt>
                <c:pt idx="2">
                  <c:v>2.2599999999999998</c:v>
                </c:pt>
                <c:pt idx="3">
                  <c:v>-0.99</c:v>
                </c:pt>
                <c:pt idx="4">
                  <c:v>-0.7</c:v>
                </c:pt>
              </c:numCache>
            </c:numRef>
          </c:val>
          <c:smooth val="0"/>
          <c:extLst>
            <c:ext xmlns:c16="http://schemas.microsoft.com/office/drawing/2014/chart" uri="{C3380CC4-5D6E-409C-BE32-E72D297353CC}">
              <c16:uniqueId val="{00000002-5570-44B8-94C6-DC62A3CED68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0.02</c:v>
                </c:pt>
                <c:pt idx="2">
                  <c:v>#N/A</c:v>
                </c:pt>
                <c:pt idx="3">
                  <c:v>0.02</c:v>
                </c:pt>
                <c:pt idx="4">
                  <c:v>#N/A</c:v>
                </c:pt>
                <c:pt idx="5">
                  <c:v>0</c:v>
                </c:pt>
                <c:pt idx="6">
                  <c:v>#N/A</c:v>
                </c:pt>
                <c:pt idx="7">
                  <c:v>0</c:v>
                </c:pt>
                <c:pt idx="8">
                  <c:v>#N/A</c:v>
                </c:pt>
                <c:pt idx="9">
                  <c:v>0</c:v>
                </c:pt>
              </c:numCache>
            </c:numRef>
          </c:val>
          <c:extLst>
            <c:ext xmlns:c16="http://schemas.microsoft.com/office/drawing/2014/chart" uri="{C3380CC4-5D6E-409C-BE32-E72D297353CC}">
              <c16:uniqueId val="{00000000-3AA4-4080-9850-8182E1761B7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AA4-4080-9850-8182E1761B70}"/>
            </c:ext>
          </c:extLst>
        </c:ser>
        <c:ser>
          <c:idx val="2"/>
          <c:order val="2"/>
          <c:tx>
            <c:strRef>
              <c:f>データシート!$A$29</c:f>
              <c:strCache>
                <c:ptCount val="1"/>
                <c:pt idx="0">
                  <c:v>田富よし原処理センター事業特別会計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0.67</c:v>
                </c:pt>
                <c:pt idx="2">
                  <c:v>#N/A</c:v>
                </c:pt>
                <c:pt idx="3">
                  <c:v>0.71</c:v>
                </c:pt>
                <c:pt idx="4">
                  <c:v>#N/A</c:v>
                </c:pt>
                <c:pt idx="5">
                  <c:v>0.78</c:v>
                </c:pt>
                <c:pt idx="6">
                  <c:v>#N/A</c:v>
                </c:pt>
                <c:pt idx="7">
                  <c:v>0.95</c:v>
                </c:pt>
                <c:pt idx="8">
                  <c:v>#N/A</c:v>
                </c:pt>
                <c:pt idx="9">
                  <c:v>0.12</c:v>
                </c:pt>
              </c:numCache>
            </c:numRef>
          </c:val>
          <c:extLst>
            <c:ext xmlns:c16="http://schemas.microsoft.com/office/drawing/2014/chart" uri="{C3380CC4-5D6E-409C-BE32-E72D297353CC}">
              <c16:uniqueId val="{00000002-3AA4-4080-9850-8182E1761B70}"/>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0.33</c:v>
                </c:pt>
                <c:pt idx="2">
                  <c:v>#N/A</c:v>
                </c:pt>
                <c:pt idx="3">
                  <c:v>0.45</c:v>
                </c:pt>
                <c:pt idx="4">
                  <c:v>#N/A</c:v>
                </c:pt>
                <c:pt idx="5">
                  <c:v>0.59</c:v>
                </c:pt>
                <c:pt idx="6">
                  <c:v>#N/A</c:v>
                </c:pt>
                <c:pt idx="7">
                  <c:v>0.57999999999999996</c:v>
                </c:pt>
                <c:pt idx="8">
                  <c:v>#N/A</c:v>
                </c:pt>
                <c:pt idx="9">
                  <c:v>0.5</c:v>
                </c:pt>
              </c:numCache>
            </c:numRef>
          </c:val>
          <c:extLst>
            <c:ext xmlns:c16="http://schemas.microsoft.com/office/drawing/2014/chart" uri="{C3380CC4-5D6E-409C-BE32-E72D297353CC}">
              <c16:uniqueId val="{00000003-3AA4-4080-9850-8182E1761B70}"/>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1.6</c:v>
                </c:pt>
                <c:pt idx="2">
                  <c:v>#N/A</c:v>
                </c:pt>
                <c:pt idx="3">
                  <c:v>1.53</c:v>
                </c:pt>
                <c:pt idx="4">
                  <c:v>#N/A</c:v>
                </c:pt>
                <c:pt idx="5">
                  <c:v>1.71</c:v>
                </c:pt>
                <c:pt idx="6">
                  <c:v>#N/A</c:v>
                </c:pt>
                <c:pt idx="7">
                  <c:v>1.25</c:v>
                </c:pt>
                <c:pt idx="8">
                  <c:v>#N/A</c:v>
                </c:pt>
                <c:pt idx="9">
                  <c:v>0.6</c:v>
                </c:pt>
              </c:numCache>
            </c:numRef>
          </c:val>
          <c:extLst>
            <c:ext xmlns:c16="http://schemas.microsoft.com/office/drawing/2014/chart" uri="{C3380CC4-5D6E-409C-BE32-E72D297353CC}">
              <c16:uniqueId val="{00000004-3AA4-4080-9850-8182E1761B70}"/>
            </c:ext>
          </c:extLst>
        </c:ser>
        <c:ser>
          <c:idx val="5"/>
          <c:order val="5"/>
          <c:tx>
            <c:strRef>
              <c:f>データシート!$A$32</c:f>
              <c:strCache>
                <c:ptCount val="1"/>
                <c:pt idx="0">
                  <c:v>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0.17</c:v>
                </c:pt>
                <c:pt idx="2">
                  <c:v>#N/A</c:v>
                </c:pt>
                <c:pt idx="3">
                  <c:v>0.73</c:v>
                </c:pt>
                <c:pt idx="4">
                  <c:v>#N/A</c:v>
                </c:pt>
                <c:pt idx="5">
                  <c:v>0.83</c:v>
                </c:pt>
                <c:pt idx="6">
                  <c:v>#N/A</c:v>
                </c:pt>
                <c:pt idx="7">
                  <c:v>0.96</c:v>
                </c:pt>
                <c:pt idx="8">
                  <c:v>#N/A</c:v>
                </c:pt>
                <c:pt idx="9">
                  <c:v>1.27</c:v>
                </c:pt>
              </c:numCache>
            </c:numRef>
          </c:val>
          <c:extLst>
            <c:ext xmlns:c16="http://schemas.microsoft.com/office/drawing/2014/chart" uri="{C3380CC4-5D6E-409C-BE32-E72D297353CC}">
              <c16:uniqueId val="{00000005-3AA4-4080-9850-8182E1761B70}"/>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1.57</c:v>
                </c:pt>
                <c:pt idx="2">
                  <c:v>#N/A</c:v>
                </c:pt>
                <c:pt idx="3">
                  <c:v>1.58</c:v>
                </c:pt>
                <c:pt idx="4">
                  <c:v>#N/A</c:v>
                </c:pt>
                <c:pt idx="5">
                  <c:v>1.81</c:v>
                </c:pt>
                <c:pt idx="6">
                  <c:v>#N/A</c:v>
                </c:pt>
                <c:pt idx="7">
                  <c:v>1.96</c:v>
                </c:pt>
                <c:pt idx="8">
                  <c:v>#N/A</c:v>
                </c:pt>
                <c:pt idx="9">
                  <c:v>1.86</c:v>
                </c:pt>
              </c:numCache>
            </c:numRef>
          </c:val>
          <c:extLst>
            <c:ext xmlns:c16="http://schemas.microsoft.com/office/drawing/2014/chart" uri="{C3380CC4-5D6E-409C-BE32-E72D297353CC}">
              <c16:uniqueId val="{00000006-3AA4-4080-9850-8182E1761B70}"/>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1.34</c:v>
                </c:pt>
                <c:pt idx="2">
                  <c:v>#N/A</c:v>
                </c:pt>
                <c:pt idx="3">
                  <c:v>0.12</c:v>
                </c:pt>
                <c:pt idx="4">
                  <c:v>#N/A</c:v>
                </c:pt>
                <c:pt idx="5">
                  <c:v>0.34</c:v>
                </c:pt>
                <c:pt idx="6">
                  <c:v>#N/A</c:v>
                </c:pt>
                <c:pt idx="7">
                  <c:v>0.05</c:v>
                </c:pt>
                <c:pt idx="8">
                  <c:v>#N/A</c:v>
                </c:pt>
                <c:pt idx="9">
                  <c:v>2.04</c:v>
                </c:pt>
              </c:numCache>
            </c:numRef>
          </c:val>
          <c:extLst>
            <c:ext xmlns:c16="http://schemas.microsoft.com/office/drawing/2014/chart" uri="{C3380CC4-5D6E-409C-BE32-E72D297353CC}">
              <c16:uniqueId val="{00000007-3AA4-4080-9850-8182E1761B70}"/>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3.95</c:v>
                </c:pt>
                <c:pt idx="2">
                  <c:v>#N/A</c:v>
                </c:pt>
                <c:pt idx="3">
                  <c:v>3.72</c:v>
                </c:pt>
                <c:pt idx="4">
                  <c:v>#N/A</c:v>
                </c:pt>
                <c:pt idx="5">
                  <c:v>4.07</c:v>
                </c:pt>
                <c:pt idx="6">
                  <c:v>#N/A</c:v>
                </c:pt>
                <c:pt idx="7">
                  <c:v>3.88</c:v>
                </c:pt>
                <c:pt idx="8">
                  <c:v>#N/A</c:v>
                </c:pt>
                <c:pt idx="9">
                  <c:v>3.52</c:v>
                </c:pt>
              </c:numCache>
            </c:numRef>
          </c:val>
          <c:extLst>
            <c:ext xmlns:c16="http://schemas.microsoft.com/office/drawing/2014/chart" uri="{C3380CC4-5D6E-409C-BE32-E72D297353CC}">
              <c16:uniqueId val="{00000008-3AA4-4080-9850-8182E1761B7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15.71</c:v>
                </c:pt>
                <c:pt idx="2">
                  <c:v>#N/A</c:v>
                </c:pt>
                <c:pt idx="3">
                  <c:v>14.13</c:v>
                </c:pt>
                <c:pt idx="4">
                  <c:v>#N/A</c:v>
                </c:pt>
                <c:pt idx="5">
                  <c:v>18.47</c:v>
                </c:pt>
                <c:pt idx="6">
                  <c:v>#N/A</c:v>
                </c:pt>
                <c:pt idx="7">
                  <c:v>15.57</c:v>
                </c:pt>
                <c:pt idx="8">
                  <c:v>#N/A</c:v>
                </c:pt>
                <c:pt idx="9">
                  <c:v>16.78</c:v>
                </c:pt>
              </c:numCache>
            </c:numRef>
          </c:val>
          <c:extLst>
            <c:ext xmlns:c16="http://schemas.microsoft.com/office/drawing/2014/chart" uri="{C3380CC4-5D6E-409C-BE32-E72D297353CC}">
              <c16:uniqueId val="{00000009-3AA4-4080-9850-8182E1761B7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1327</c:v>
                </c:pt>
                <c:pt idx="5">
                  <c:v>1321</c:v>
                </c:pt>
                <c:pt idx="8">
                  <c:v>1337</c:v>
                </c:pt>
                <c:pt idx="11">
                  <c:v>1335</c:v>
                </c:pt>
                <c:pt idx="14">
                  <c:v>1319</c:v>
                </c:pt>
              </c:numCache>
            </c:numRef>
          </c:val>
          <c:extLst>
            <c:ext xmlns:c16="http://schemas.microsoft.com/office/drawing/2014/chart" uri="{C3380CC4-5D6E-409C-BE32-E72D297353CC}">
              <c16:uniqueId val="{00000000-B2F3-4182-9FF7-784EF050577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2F3-4182-9FF7-784EF050577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12</c:v>
                </c:pt>
                <c:pt idx="3">
                  <c:v>12</c:v>
                </c:pt>
                <c:pt idx="6">
                  <c:v>11</c:v>
                </c:pt>
                <c:pt idx="9">
                  <c:v>11</c:v>
                </c:pt>
                <c:pt idx="12">
                  <c:v>10</c:v>
                </c:pt>
              </c:numCache>
            </c:numRef>
          </c:val>
          <c:extLst>
            <c:ext xmlns:c16="http://schemas.microsoft.com/office/drawing/2014/chart" uri="{C3380CC4-5D6E-409C-BE32-E72D297353CC}">
              <c16:uniqueId val="{00000002-B2F3-4182-9FF7-784EF050577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75</c:v>
                </c:pt>
                <c:pt idx="3">
                  <c:v>78</c:v>
                </c:pt>
                <c:pt idx="6">
                  <c:v>77</c:v>
                </c:pt>
                <c:pt idx="9">
                  <c:v>77</c:v>
                </c:pt>
                <c:pt idx="12">
                  <c:v>63</c:v>
                </c:pt>
              </c:numCache>
            </c:numRef>
          </c:val>
          <c:extLst>
            <c:ext xmlns:c16="http://schemas.microsoft.com/office/drawing/2014/chart" uri="{C3380CC4-5D6E-409C-BE32-E72D297353CC}">
              <c16:uniqueId val="{00000003-B2F3-4182-9FF7-784EF050577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485</c:v>
                </c:pt>
                <c:pt idx="3">
                  <c:v>427</c:v>
                </c:pt>
                <c:pt idx="6">
                  <c:v>427</c:v>
                </c:pt>
                <c:pt idx="9">
                  <c:v>407</c:v>
                </c:pt>
                <c:pt idx="12">
                  <c:v>393</c:v>
                </c:pt>
              </c:numCache>
            </c:numRef>
          </c:val>
          <c:extLst>
            <c:ext xmlns:c16="http://schemas.microsoft.com/office/drawing/2014/chart" uri="{C3380CC4-5D6E-409C-BE32-E72D297353CC}">
              <c16:uniqueId val="{00000004-B2F3-4182-9FF7-784EF050577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2F3-4182-9FF7-784EF050577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2F3-4182-9FF7-784EF050577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1272</c:v>
                </c:pt>
                <c:pt idx="3">
                  <c:v>1320</c:v>
                </c:pt>
                <c:pt idx="6">
                  <c:v>1332</c:v>
                </c:pt>
                <c:pt idx="9">
                  <c:v>1391</c:v>
                </c:pt>
                <c:pt idx="12">
                  <c:v>1402</c:v>
                </c:pt>
              </c:numCache>
            </c:numRef>
          </c:val>
          <c:extLst>
            <c:ext xmlns:c16="http://schemas.microsoft.com/office/drawing/2014/chart" uri="{C3380CC4-5D6E-409C-BE32-E72D297353CC}">
              <c16:uniqueId val="{00000007-B2F3-4182-9FF7-784EF050577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517</c:v>
                </c:pt>
                <c:pt idx="2">
                  <c:v>#N/A</c:v>
                </c:pt>
                <c:pt idx="3">
                  <c:v>#N/A</c:v>
                </c:pt>
                <c:pt idx="4">
                  <c:v>516</c:v>
                </c:pt>
                <c:pt idx="5">
                  <c:v>#N/A</c:v>
                </c:pt>
                <c:pt idx="6">
                  <c:v>#N/A</c:v>
                </c:pt>
                <c:pt idx="7">
                  <c:v>510</c:v>
                </c:pt>
                <c:pt idx="8">
                  <c:v>#N/A</c:v>
                </c:pt>
                <c:pt idx="9">
                  <c:v>#N/A</c:v>
                </c:pt>
                <c:pt idx="10">
                  <c:v>551</c:v>
                </c:pt>
                <c:pt idx="11">
                  <c:v>#N/A</c:v>
                </c:pt>
                <c:pt idx="12">
                  <c:v>#N/A</c:v>
                </c:pt>
                <c:pt idx="13">
                  <c:v>549</c:v>
                </c:pt>
                <c:pt idx="14">
                  <c:v>#N/A</c:v>
                </c:pt>
              </c:numCache>
            </c:numRef>
          </c:val>
          <c:smooth val="0"/>
          <c:extLst>
            <c:ext xmlns:c16="http://schemas.microsoft.com/office/drawing/2014/chart" uri="{C3380CC4-5D6E-409C-BE32-E72D297353CC}">
              <c16:uniqueId val="{00000008-B2F3-4182-9FF7-784EF050577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17560</c:v>
                </c:pt>
                <c:pt idx="5">
                  <c:v>17262</c:v>
                </c:pt>
                <c:pt idx="8">
                  <c:v>16497</c:v>
                </c:pt>
                <c:pt idx="11">
                  <c:v>15770</c:v>
                </c:pt>
                <c:pt idx="14">
                  <c:v>15395</c:v>
                </c:pt>
              </c:numCache>
            </c:numRef>
          </c:val>
          <c:extLst>
            <c:ext xmlns:c16="http://schemas.microsoft.com/office/drawing/2014/chart" uri="{C3380CC4-5D6E-409C-BE32-E72D297353CC}">
              <c16:uniqueId val="{00000000-4782-4F54-87E5-14CD8E2F3CB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233</c:v>
                </c:pt>
                <c:pt idx="5">
                  <c:v>420</c:v>
                </c:pt>
                <c:pt idx="8">
                  <c:v>411</c:v>
                </c:pt>
                <c:pt idx="11">
                  <c:v>484</c:v>
                </c:pt>
                <c:pt idx="14">
                  <c:v>435</c:v>
                </c:pt>
              </c:numCache>
            </c:numRef>
          </c:val>
          <c:extLst>
            <c:ext xmlns:c16="http://schemas.microsoft.com/office/drawing/2014/chart" uri="{C3380CC4-5D6E-409C-BE32-E72D297353CC}">
              <c16:uniqueId val="{00000001-4782-4F54-87E5-14CD8E2F3CB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6077</c:v>
                </c:pt>
                <c:pt idx="5">
                  <c:v>7449</c:v>
                </c:pt>
                <c:pt idx="8">
                  <c:v>7214</c:v>
                </c:pt>
                <c:pt idx="11">
                  <c:v>7254</c:v>
                </c:pt>
                <c:pt idx="14">
                  <c:v>6984</c:v>
                </c:pt>
              </c:numCache>
            </c:numRef>
          </c:val>
          <c:extLst>
            <c:ext xmlns:c16="http://schemas.microsoft.com/office/drawing/2014/chart" uri="{C3380CC4-5D6E-409C-BE32-E72D297353CC}">
              <c16:uniqueId val="{00000002-4782-4F54-87E5-14CD8E2F3CB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782-4F54-87E5-14CD8E2F3CB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782-4F54-87E5-14CD8E2F3CB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c:v>
                </c:pt>
                <c:pt idx="3">
                  <c:v>2</c:v>
                </c:pt>
                <c:pt idx="6">
                  <c:v>1</c:v>
                </c:pt>
                <c:pt idx="9">
                  <c:v>1</c:v>
                </c:pt>
                <c:pt idx="12">
                  <c:v>0</c:v>
                </c:pt>
              </c:numCache>
            </c:numRef>
          </c:val>
          <c:extLst>
            <c:ext xmlns:c16="http://schemas.microsoft.com/office/drawing/2014/chart" uri="{C3380CC4-5D6E-409C-BE32-E72D297353CC}">
              <c16:uniqueId val="{00000005-4782-4F54-87E5-14CD8E2F3CB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712</c:v>
                </c:pt>
                <c:pt idx="3">
                  <c:v>725</c:v>
                </c:pt>
                <c:pt idx="6">
                  <c:v>682</c:v>
                </c:pt>
                <c:pt idx="9">
                  <c:v>676</c:v>
                </c:pt>
                <c:pt idx="12">
                  <c:v>597</c:v>
                </c:pt>
              </c:numCache>
            </c:numRef>
          </c:val>
          <c:extLst>
            <c:ext xmlns:c16="http://schemas.microsoft.com/office/drawing/2014/chart" uri="{C3380CC4-5D6E-409C-BE32-E72D297353CC}">
              <c16:uniqueId val="{00000006-4782-4F54-87E5-14CD8E2F3CB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612</c:v>
                </c:pt>
                <c:pt idx="3">
                  <c:v>582</c:v>
                </c:pt>
                <c:pt idx="6">
                  <c:v>537</c:v>
                </c:pt>
                <c:pt idx="9">
                  <c:v>493</c:v>
                </c:pt>
                <c:pt idx="12">
                  <c:v>460</c:v>
                </c:pt>
              </c:numCache>
            </c:numRef>
          </c:val>
          <c:extLst>
            <c:ext xmlns:c16="http://schemas.microsoft.com/office/drawing/2014/chart" uri="{C3380CC4-5D6E-409C-BE32-E72D297353CC}">
              <c16:uniqueId val="{00000007-4782-4F54-87E5-14CD8E2F3CB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6804</c:v>
                </c:pt>
                <c:pt idx="3">
                  <c:v>6216</c:v>
                </c:pt>
                <c:pt idx="6">
                  <c:v>6306</c:v>
                </c:pt>
                <c:pt idx="9">
                  <c:v>5716</c:v>
                </c:pt>
                <c:pt idx="12">
                  <c:v>5378</c:v>
                </c:pt>
              </c:numCache>
            </c:numRef>
          </c:val>
          <c:extLst>
            <c:ext xmlns:c16="http://schemas.microsoft.com/office/drawing/2014/chart" uri="{C3380CC4-5D6E-409C-BE32-E72D297353CC}">
              <c16:uniqueId val="{00000008-4782-4F54-87E5-14CD8E2F3CB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133</c:v>
                </c:pt>
                <c:pt idx="3">
                  <c:v>122</c:v>
                </c:pt>
                <c:pt idx="6">
                  <c:v>148</c:v>
                </c:pt>
                <c:pt idx="9">
                  <c:v>137</c:v>
                </c:pt>
                <c:pt idx="12">
                  <c:v>127</c:v>
                </c:pt>
              </c:numCache>
            </c:numRef>
          </c:val>
          <c:extLst>
            <c:ext xmlns:c16="http://schemas.microsoft.com/office/drawing/2014/chart" uri="{C3380CC4-5D6E-409C-BE32-E72D297353CC}">
              <c16:uniqueId val="{00000009-4782-4F54-87E5-14CD8E2F3CB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17274</c:v>
                </c:pt>
                <c:pt idx="3">
                  <c:v>17146</c:v>
                </c:pt>
                <c:pt idx="6">
                  <c:v>16489</c:v>
                </c:pt>
                <c:pt idx="9">
                  <c:v>16100</c:v>
                </c:pt>
                <c:pt idx="12">
                  <c:v>16048</c:v>
                </c:pt>
              </c:numCache>
            </c:numRef>
          </c:val>
          <c:extLst>
            <c:ext xmlns:c16="http://schemas.microsoft.com/office/drawing/2014/chart" uri="{C3380CC4-5D6E-409C-BE32-E72D297353CC}">
              <c16:uniqueId val="{0000000A-4782-4F54-87E5-14CD8E2F3CB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1667</c:v>
                </c:pt>
                <c:pt idx="2">
                  <c:v>#N/A</c:v>
                </c:pt>
                <c:pt idx="3">
                  <c:v>#N/A</c:v>
                </c:pt>
                <c:pt idx="4">
                  <c:v>0</c:v>
                </c:pt>
                <c:pt idx="5">
                  <c:v>#N/A</c:v>
                </c:pt>
                <c:pt idx="6">
                  <c:v>#N/A</c:v>
                </c:pt>
                <c:pt idx="7">
                  <c:v>41</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782-4F54-87E5-14CD8E2F3CB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2895</c:v>
                </c:pt>
                <c:pt idx="1">
                  <c:v>3015</c:v>
                </c:pt>
                <c:pt idx="2">
                  <c:v>2874</c:v>
                </c:pt>
              </c:numCache>
            </c:numRef>
          </c:val>
          <c:extLst>
            <c:ext xmlns:c16="http://schemas.microsoft.com/office/drawing/2014/chart" uri="{C3380CC4-5D6E-409C-BE32-E72D297353CC}">
              <c16:uniqueId val="{00000000-D9A0-4545-B94D-A464C156F9E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396</c:v>
                </c:pt>
                <c:pt idx="1">
                  <c:v>443</c:v>
                </c:pt>
                <c:pt idx="2">
                  <c:v>481</c:v>
                </c:pt>
              </c:numCache>
            </c:numRef>
          </c:val>
          <c:extLst>
            <c:ext xmlns:c16="http://schemas.microsoft.com/office/drawing/2014/chart" uri="{C3380CC4-5D6E-409C-BE32-E72D297353CC}">
              <c16:uniqueId val="{00000001-D9A0-4545-B94D-A464C156F9E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4465</c:v>
                </c:pt>
                <c:pt idx="1">
                  <c:v>4326</c:v>
                </c:pt>
                <c:pt idx="2">
                  <c:v>4055</c:v>
                </c:pt>
              </c:numCache>
            </c:numRef>
          </c:val>
          <c:extLst>
            <c:ext xmlns:c16="http://schemas.microsoft.com/office/drawing/2014/chart" uri="{C3380CC4-5D6E-409C-BE32-E72D297353CC}">
              <c16:uniqueId val="{00000002-D9A0-4545-B94D-A464C156F9E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山梨県中央市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分子においては、金利上昇に伴い元利償還金が増加したものの、一部事務組合等の起こした地方債に充てたと認められる負担金が減少したこと、臨時財政対策債償還基金費を特定財源に計上したことなどにより、全体では前年度から僅かに減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単年度での実質公債費比率は</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　</a:t>
          </a:r>
          <a:r>
            <a:rPr kumimoji="1" lang="en-US" altLang="ja-JP" sz="1200">
              <a:latin typeface="ＭＳ ゴシック" pitchFamily="49" charset="-128"/>
              <a:ea typeface="ＭＳ ゴシック" pitchFamily="49" charset="-128"/>
            </a:rPr>
            <a:t>7.096%</a:t>
          </a:r>
        </a:p>
        <a:p>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　</a:t>
          </a:r>
          <a:r>
            <a:rPr kumimoji="1" lang="en-US" altLang="ja-JP" sz="1200">
              <a:latin typeface="ＭＳ ゴシック" pitchFamily="49" charset="-128"/>
              <a:ea typeface="ＭＳ ゴシック" pitchFamily="49" charset="-128"/>
            </a:rPr>
            <a:t>7.481%</a:t>
          </a:r>
        </a:p>
        <a:p>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　</a:t>
          </a:r>
          <a:r>
            <a:rPr kumimoji="1" lang="en-US" altLang="ja-JP" sz="1200">
              <a:latin typeface="ＭＳ ゴシック" pitchFamily="49" charset="-128"/>
              <a:ea typeface="ＭＳ ゴシック" pitchFamily="49" charset="-128"/>
            </a:rPr>
            <a:t>7.168%</a:t>
          </a:r>
          <a:r>
            <a:rPr kumimoji="1" lang="ja-JP" altLang="en-US" sz="1200">
              <a:latin typeface="ＭＳ ゴシック" pitchFamily="49" charset="-128"/>
              <a:ea typeface="ＭＳ ゴシック" pitchFamily="49" charset="-128"/>
            </a:rPr>
            <a:t>　となり前年度より減少したが、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ヵ年平均では</a:t>
          </a:r>
          <a:r>
            <a:rPr kumimoji="1" lang="en-US" altLang="ja-JP" sz="1200">
              <a:latin typeface="ＭＳ ゴシック" pitchFamily="49" charset="-128"/>
              <a:ea typeface="ＭＳ ゴシック" pitchFamily="49" charset="-128"/>
            </a:rPr>
            <a:t>0.1</a:t>
          </a:r>
          <a:r>
            <a:rPr kumimoji="1" lang="ja-JP" altLang="en-US" sz="1200">
              <a:latin typeface="ＭＳ ゴシック" pitchFamily="49" charset="-128"/>
              <a:ea typeface="ＭＳ ゴシック" pitchFamily="49" charset="-128"/>
            </a:rPr>
            <a:t>ポイント悪化した。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今後は合併特例債の発行期限終了により、算入公債費等の減少が見込まれるため、より計画的な起債管理に努める。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山梨県中央市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将来負担額、充当可能財源等は共に前年度から減少したが、充当可能財源等が将来負担額を上回ったため、分子はマイナスとなり、引き続き将来負担比率はなしとなった。　</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今後、公共施設の統廃合や、長寿命化等の大型建設事業が予定されているため、地方債残高の増加や、充当可能基金の減少等が想定されることから、中長期的に将来負担比率は悪化するものと見込まれる。</a:t>
          </a:r>
        </a:p>
        <a:p>
          <a:r>
            <a:rPr kumimoji="1" lang="ja-JP" altLang="en-US" sz="1400">
              <a:latin typeface="ＭＳ ゴシック" pitchFamily="49" charset="-128"/>
              <a:ea typeface="ＭＳ ゴシック" pitchFamily="49" charset="-128"/>
            </a:rPr>
            <a:t>　将来への負担を極力悪化させないために投資的事業の選択と集中、交付税措置のある起債の活用などにより公債費の適正管理に努める。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山梨県中央市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各種基金へ基金利子等を含め積み立てを行った。財政調整基金、公共施設等整備基金、まちづくり振興基金、リニア沿線公共施設等移転整備基金等では取り崩しを行った。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財政調整基金の取り崩しや、大型建設事業に対応するために公共施設等整備基金を取り崩したことにより、基金残高は減少した。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既存公共施設の統廃合、大規模修繕などの大型建設事業が予定され多額の費用を要することから、引き続き厳しい財政運営を余儀なくされ、中期的には基金は減少傾向となる見込みである。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一方で災害対応などの緊急的な財政出動にも備える必要があることから、適切な基金の管理・運用に努める。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・まちづくり振興基金：市民の連携の強化及び地域振興を図るため。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・公共施設等整備基金：公共施設等整備のため。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・リニア沿線公共施設等移転整備基金：リニア中央新幹線の建設工事に伴い、移転が必要となる公共施設等の移転整備事業を円滑に推進するため。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千円を積み立て、地域公共交通活性化協議会負担金などの財源に充てるため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38,347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・公共施設等整備基金：市有地貸付収入等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23,634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千円を含む）積み立て、学校長寿命化等推進事業（小学校）、保育園施設整備事業などの財源に充てるため、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229,395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・リニア沿線公共施設等移転整備基金：基金利子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千円を積み立て、リニア建設に伴う移転整備事業などの財源に充てるため、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32,276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・まちづくり振興基金：基金設置目的を推進できるように効果的な活用を図る。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・公共施設等整備基金：保育園、公営住宅、学校等の統廃合及び大規模修繕等の大型建設事業が予定されているため、計画的な基金の管理・運用に努める。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・リニア沿線公共施設等移転整備基金：リニア関連事業を円滑に進めるため、効率的な活用を図る。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63,542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千円を含む）を積み立てたが、歳入不足により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204,499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千円を取り崩したため、基金残高は減少した。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既存公共施設の統廃合、大規模修繕などの大型建設事業が予定されているため、財源不足に伴う取り崩しにより財政調整基金額は減少するものと想定される。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財政調整基金は、社会情勢による財政需要増大や災害対策等に必要不可欠な基金のため、残高が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億円を下回らないように適切な基金の管理・運用に努める。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60,767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千円を含む）を臨時財政対策債償還基金費として積み立て、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23,269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千円を臨時財政対策債償還分として取り崩したため、基金残高は増加した。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地方債残高の増加が見込まれることから減債基金の効果的な活用を検討する。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山梨県中央市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30,597
28,350
31.69
17,505,793
15,739,554
1,507,862
8,918,923
16,048,263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類似団体内平均を上回っているものの、平成２０年度の</a:t>
          </a:r>
          <a:r>
            <a:rPr kumimoji="1" lang="en-US" altLang="ja-JP" sz="1300">
              <a:latin typeface="ＭＳ Ｐゴシック" panose="020B0600070205080204" pitchFamily="50" charset="-128"/>
              <a:ea typeface="ＭＳ Ｐゴシック" panose="020B0600070205080204" pitchFamily="50" charset="-128"/>
            </a:rPr>
            <a:t>0.85</a:t>
          </a:r>
          <a:r>
            <a:rPr kumimoji="1" lang="ja-JP" altLang="en-US" sz="1300">
              <a:latin typeface="ＭＳ Ｐゴシック" panose="020B0600070205080204" pitchFamily="50" charset="-128"/>
              <a:ea typeface="ＭＳ Ｐゴシック" panose="020B0600070205080204" pitchFamily="50" charset="-128"/>
            </a:rPr>
            <a:t>ポイントをピークにその後は低下傾向であるが、この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年間はほぼ横ばいで推移している。</a:t>
          </a:r>
        </a:p>
        <a:p>
          <a:r>
            <a:rPr kumimoji="1" lang="ja-JP" altLang="en-US" sz="1300">
              <a:latin typeface="ＭＳ Ｐゴシック" panose="020B0600070205080204" pitchFamily="50" charset="-128"/>
              <a:ea typeface="ＭＳ Ｐゴシック" panose="020B0600070205080204" pitchFamily="50" charset="-128"/>
            </a:rPr>
            <a:t>　今後も事務事業の評価・見直しや、公共施設の整理統合などにより歳出の削減を実施すると同時に、市民の定住や企業誘致の促進など、活力あるまちづくりを通して自主財源の確保に努める。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157692</xdr:rowOff>
    </xdr:from>
    <xdr:to>
      <xdr:col>23</xdr:col>
      <xdr:colOff>133350</xdr:colOff>
      <xdr:row>40</xdr:row>
      <xdr:rowOff>6350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84424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6350</xdr:rowOff>
    </xdr:from>
    <xdr:to>
      <xdr:col>19</xdr:col>
      <xdr:colOff>133350</xdr:colOff>
      <xdr:row>40</xdr:row>
      <xdr:rowOff>6350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157692</xdr:rowOff>
    </xdr:from>
    <xdr:to>
      <xdr:col>15</xdr:col>
      <xdr:colOff>82550</xdr:colOff>
      <xdr:row>40</xdr:row>
      <xdr:rowOff>6350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442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91669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137583</xdr:rowOff>
    </xdr:from>
    <xdr:to>
      <xdr:col>11</xdr:col>
      <xdr:colOff>31750</xdr:colOff>
      <xdr:row>39</xdr:row>
      <xdr:rowOff>157692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241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71560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106892</xdr:rowOff>
    </xdr:from>
    <xdr:to>
      <xdr:col>23</xdr:col>
      <xdr:colOff>184150</xdr:colOff>
      <xdr:row>40</xdr:row>
      <xdr:rowOff>37042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123419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3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106892</xdr:rowOff>
    </xdr:from>
    <xdr:to>
      <xdr:col>11</xdr:col>
      <xdr:colOff>82550</xdr:colOff>
      <xdr:row>40</xdr:row>
      <xdr:rowOff>37042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47219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86783</xdr:rowOff>
    </xdr:from>
    <xdr:to>
      <xdr:col>7</xdr:col>
      <xdr:colOff>31750</xdr:colOff>
      <xdr:row>40</xdr:row>
      <xdr:rowOff>16933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27110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経常収支比率については、令和</a:t>
          </a:r>
          <a:r>
            <a:rPr kumimoji="1" lang="en-US" altLang="ja-JP" sz="900">
              <a:latin typeface="ＭＳ Ｐゴシック" panose="020B0600070205080204" pitchFamily="50" charset="-128"/>
              <a:ea typeface="ＭＳ Ｐゴシック" panose="020B0600070205080204" pitchFamily="50" charset="-128"/>
            </a:rPr>
            <a:t>5</a:t>
          </a:r>
          <a:r>
            <a:rPr kumimoji="1" lang="ja-JP" altLang="en-US" sz="900">
              <a:latin typeface="ＭＳ Ｐゴシック" panose="020B0600070205080204" pitchFamily="50" charset="-128"/>
              <a:ea typeface="ＭＳ Ｐゴシック" panose="020B0600070205080204" pitchFamily="50" charset="-128"/>
            </a:rPr>
            <a:t>年度の</a:t>
          </a:r>
          <a:r>
            <a:rPr kumimoji="1" lang="en-US" altLang="ja-JP" sz="900">
              <a:latin typeface="ＭＳ Ｐゴシック" panose="020B0600070205080204" pitchFamily="50" charset="-128"/>
              <a:ea typeface="ＭＳ Ｐゴシック" panose="020B0600070205080204" pitchFamily="50" charset="-128"/>
            </a:rPr>
            <a:t>91.4</a:t>
          </a:r>
          <a:r>
            <a:rPr kumimoji="1" lang="ja-JP" altLang="en-US" sz="900">
              <a:latin typeface="ＭＳ Ｐゴシック" panose="020B0600070205080204" pitchFamily="50" charset="-128"/>
              <a:ea typeface="ＭＳ Ｐゴシック" panose="020B0600070205080204" pitchFamily="50" charset="-128"/>
            </a:rPr>
            <a:t>％に対し</a:t>
          </a:r>
          <a:r>
            <a:rPr kumimoji="1" lang="en-US" altLang="ja-JP" sz="900">
              <a:latin typeface="ＭＳ Ｐゴシック" panose="020B0600070205080204" pitchFamily="50" charset="-128"/>
              <a:ea typeface="ＭＳ Ｐゴシック" panose="020B0600070205080204" pitchFamily="50" charset="-128"/>
            </a:rPr>
            <a:t>0.5</a:t>
          </a:r>
          <a:r>
            <a:rPr kumimoji="1" lang="ja-JP" altLang="en-US" sz="900">
              <a:latin typeface="ＭＳ Ｐゴシック" panose="020B0600070205080204" pitchFamily="50" charset="-128"/>
              <a:ea typeface="ＭＳ Ｐゴシック" panose="020B0600070205080204" pitchFamily="50" charset="-128"/>
            </a:rPr>
            <a:t>ポイント増の</a:t>
          </a:r>
          <a:r>
            <a:rPr kumimoji="1" lang="en-US" altLang="ja-JP" sz="900">
              <a:latin typeface="ＭＳ Ｐゴシック" panose="020B0600070205080204" pitchFamily="50" charset="-128"/>
              <a:ea typeface="ＭＳ Ｐゴシック" panose="020B0600070205080204" pitchFamily="50" charset="-128"/>
            </a:rPr>
            <a:t>91.9</a:t>
          </a:r>
          <a:r>
            <a:rPr kumimoji="1" lang="ja-JP" altLang="en-US" sz="900">
              <a:latin typeface="ＭＳ Ｐゴシック" panose="020B0600070205080204" pitchFamily="50" charset="-128"/>
              <a:ea typeface="ＭＳ Ｐゴシック" panose="020B0600070205080204" pitchFamily="50" charset="-128"/>
            </a:rPr>
            <a:t>％となり、ほぼ同水準での推移となったものの、</a:t>
          </a:r>
          <a:r>
            <a:rPr kumimoji="1" lang="en-US" altLang="ja-JP" sz="900">
              <a:latin typeface="ＭＳ Ｐゴシック" panose="020B0600070205080204" pitchFamily="50" charset="-128"/>
              <a:ea typeface="ＭＳ Ｐゴシック" panose="020B0600070205080204" pitchFamily="50" charset="-128"/>
            </a:rPr>
            <a:t>2</a:t>
          </a:r>
          <a:r>
            <a:rPr kumimoji="1" lang="ja-JP" altLang="en-US" sz="900">
              <a:latin typeface="ＭＳ Ｐゴシック" panose="020B0600070205080204" pitchFamily="50" charset="-128"/>
              <a:ea typeface="ＭＳ Ｐゴシック" panose="020B0600070205080204" pitchFamily="50" charset="-128"/>
            </a:rPr>
            <a:t>ヶ年度連続して</a:t>
          </a:r>
          <a:r>
            <a:rPr kumimoji="1" lang="en-US" altLang="ja-JP" sz="900">
              <a:latin typeface="ＭＳ Ｐゴシック" panose="020B0600070205080204" pitchFamily="50" charset="-128"/>
              <a:ea typeface="ＭＳ Ｐゴシック" panose="020B0600070205080204" pitchFamily="50" charset="-128"/>
            </a:rPr>
            <a:t>90</a:t>
          </a:r>
          <a:r>
            <a:rPr kumimoji="1" lang="ja-JP" altLang="en-US" sz="900">
              <a:latin typeface="ＭＳ Ｐゴシック" panose="020B0600070205080204" pitchFamily="50" charset="-128"/>
              <a:ea typeface="ＭＳ Ｐゴシック" panose="020B0600070205080204" pitchFamily="50" charset="-128"/>
            </a:rPr>
            <a:t>％を超過した。</a:t>
          </a:r>
        </a:p>
        <a:p>
          <a:r>
            <a:rPr kumimoji="1" lang="ja-JP" altLang="en-US" sz="900">
              <a:latin typeface="ＭＳ Ｐゴシック" panose="020B0600070205080204" pitchFamily="50" charset="-128"/>
              <a:ea typeface="ＭＳ Ｐゴシック" panose="020B0600070205080204" pitchFamily="50" charset="-128"/>
            </a:rPr>
            <a:t>　経常経費充当一般財源は令和</a:t>
          </a:r>
          <a:r>
            <a:rPr kumimoji="1" lang="en-US" altLang="ja-JP" sz="900">
              <a:latin typeface="ＭＳ Ｐゴシック" panose="020B0600070205080204" pitchFamily="50" charset="-128"/>
              <a:ea typeface="ＭＳ Ｐゴシック" panose="020B0600070205080204" pitchFamily="50" charset="-128"/>
            </a:rPr>
            <a:t>5</a:t>
          </a:r>
          <a:r>
            <a:rPr kumimoji="1" lang="ja-JP" altLang="en-US" sz="900">
              <a:latin typeface="ＭＳ Ｐゴシック" panose="020B0600070205080204" pitchFamily="50" charset="-128"/>
              <a:ea typeface="ＭＳ Ｐゴシック" panose="020B0600070205080204" pitchFamily="50" charset="-128"/>
            </a:rPr>
            <a:t>年度の</a:t>
          </a:r>
          <a:r>
            <a:rPr kumimoji="1" lang="en-US" altLang="ja-JP" sz="900">
              <a:latin typeface="ＭＳ Ｐゴシック" panose="020B0600070205080204" pitchFamily="50" charset="-128"/>
              <a:ea typeface="ＭＳ Ｐゴシック" panose="020B0600070205080204" pitchFamily="50" charset="-128"/>
            </a:rPr>
            <a:t>7,972,980</a:t>
          </a:r>
          <a:r>
            <a:rPr kumimoji="1" lang="ja-JP" altLang="en-US" sz="900">
              <a:latin typeface="ＭＳ Ｐゴシック" panose="020B0600070205080204" pitchFamily="50" charset="-128"/>
              <a:ea typeface="ＭＳ Ｐゴシック" panose="020B0600070205080204" pitchFamily="50" charset="-128"/>
            </a:rPr>
            <a:t>千円に対し、令和</a:t>
          </a:r>
          <a:r>
            <a:rPr kumimoji="1" lang="en-US" altLang="ja-JP" sz="900">
              <a:latin typeface="ＭＳ Ｐゴシック" panose="020B0600070205080204" pitchFamily="50" charset="-128"/>
              <a:ea typeface="ＭＳ Ｐゴシック" panose="020B0600070205080204" pitchFamily="50" charset="-128"/>
            </a:rPr>
            <a:t>6</a:t>
          </a:r>
          <a:r>
            <a:rPr kumimoji="1" lang="ja-JP" altLang="en-US" sz="900">
              <a:latin typeface="ＭＳ Ｐゴシック" panose="020B0600070205080204" pitchFamily="50" charset="-128"/>
              <a:ea typeface="ＭＳ Ｐゴシック" panose="020B0600070205080204" pitchFamily="50" charset="-128"/>
            </a:rPr>
            <a:t>年度は</a:t>
          </a:r>
          <a:r>
            <a:rPr kumimoji="1" lang="en-US" altLang="ja-JP" sz="900">
              <a:latin typeface="ＭＳ Ｐゴシック" panose="020B0600070205080204" pitchFamily="50" charset="-128"/>
              <a:ea typeface="ＭＳ Ｐゴシック" panose="020B0600070205080204" pitchFamily="50" charset="-128"/>
            </a:rPr>
            <a:t>8,325,500</a:t>
          </a:r>
          <a:r>
            <a:rPr kumimoji="1" lang="ja-JP" altLang="en-US" sz="900">
              <a:latin typeface="ＭＳ Ｐゴシック" panose="020B0600070205080204" pitchFamily="50" charset="-128"/>
              <a:ea typeface="ＭＳ Ｐゴシック" panose="020B0600070205080204" pitchFamily="50" charset="-128"/>
            </a:rPr>
            <a:t>千円となり、</a:t>
          </a:r>
          <a:r>
            <a:rPr kumimoji="1" lang="en-US" altLang="ja-JP" sz="900">
              <a:latin typeface="ＭＳ Ｐゴシック" panose="020B0600070205080204" pitchFamily="50" charset="-128"/>
              <a:ea typeface="ＭＳ Ｐゴシック" panose="020B0600070205080204" pitchFamily="50" charset="-128"/>
            </a:rPr>
            <a:t>352,520</a:t>
          </a:r>
          <a:r>
            <a:rPr kumimoji="1" lang="ja-JP" altLang="en-US" sz="900">
              <a:latin typeface="ＭＳ Ｐゴシック" panose="020B0600070205080204" pitchFamily="50" charset="-128"/>
              <a:ea typeface="ＭＳ Ｐゴシック" panose="020B0600070205080204" pitchFamily="50" charset="-128"/>
            </a:rPr>
            <a:t>千円の増となった。一方で経常一般財源（臨時財政対策債含む）は令和</a:t>
          </a:r>
          <a:r>
            <a:rPr kumimoji="1" lang="en-US" altLang="ja-JP" sz="900">
              <a:latin typeface="ＭＳ Ｐゴシック" panose="020B0600070205080204" pitchFamily="50" charset="-128"/>
              <a:ea typeface="ＭＳ Ｐゴシック" panose="020B0600070205080204" pitchFamily="50" charset="-128"/>
            </a:rPr>
            <a:t>5</a:t>
          </a:r>
          <a:r>
            <a:rPr kumimoji="1" lang="ja-JP" altLang="en-US" sz="900">
              <a:latin typeface="ＭＳ Ｐゴシック" panose="020B0600070205080204" pitchFamily="50" charset="-128"/>
              <a:ea typeface="ＭＳ Ｐゴシック" panose="020B0600070205080204" pitchFamily="50" charset="-128"/>
            </a:rPr>
            <a:t>年度の</a:t>
          </a:r>
          <a:r>
            <a:rPr kumimoji="1" lang="en-US" altLang="ja-JP" sz="900">
              <a:latin typeface="ＭＳ Ｐゴシック" panose="020B0600070205080204" pitchFamily="50" charset="-128"/>
              <a:ea typeface="ＭＳ Ｐゴシック" panose="020B0600070205080204" pitchFamily="50" charset="-128"/>
            </a:rPr>
            <a:t>8,721,568</a:t>
          </a:r>
          <a:r>
            <a:rPr kumimoji="1" lang="ja-JP" altLang="en-US" sz="900">
              <a:latin typeface="ＭＳ Ｐゴシック" panose="020B0600070205080204" pitchFamily="50" charset="-128"/>
              <a:ea typeface="ＭＳ Ｐゴシック" panose="020B0600070205080204" pitchFamily="50" charset="-128"/>
            </a:rPr>
            <a:t>千円に対し、令和</a:t>
          </a:r>
          <a:r>
            <a:rPr kumimoji="1" lang="en-US" altLang="ja-JP" sz="900">
              <a:latin typeface="ＭＳ Ｐゴシック" panose="020B0600070205080204" pitchFamily="50" charset="-128"/>
              <a:ea typeface="ＭＳ Ｐゴシック" panose="020B0600070205080204" pitchFamily="50" charset="-128"/>
            </a:rPr>
            <a:t>6</a:t>
          </a:r>
          <a:r>
            <a:rPr kumimoji="1" lang="ja-JP" altLang="en-US" sz="900">
              <a:latin typeface="ＭＳ Ｐゴシック" panose="020B0600070205080204" pitchFamily="50" charset="-128"/>
              <a:ea typeface="ＭＳ Ｐゴシック" panose="020B0600070205080204" pitchFamily="50" charset="-128"/>
            </a:rPr>
            <a:t>年度は</a:t>
          </a:r>
          <a:r>
            <a:rPr kumimoji="1" lang="en-US" altLang="ja-JP" sz="900">
              <a:latin typeface="ＭＳ Ｐゴシック" panose="020B0600070205080204" pitchFamily="50" charset="-128"/>
              <a:ea typeface="ＭＳ Ｐゴシック" panose="020B0600070205080204" pitchFamily="50" charset="-128"/>
            </a:rPr>
            <a:t>9,056,310</a:t>
          </a:r>
          <a:r>
            <a:rPr kumimoji="1" lang="ja-JP" altLang="en-US" sz="900">
              <a:latin typeface="ＭＳ Ｐゴシック" panose="020B0600070205080204" pitchFamily="50" charset="-128"/>
              <a:ea typeface="ＭＳ Ｐゴシック" panose="020B0600070205080204" pitchFamily="50" charset="-128"/>
            </a:rPr>
            <a:t>千円となり、</a:t>
          </a:r>
          <a:r>
            <a:rPr kumimoji="1" lang="en-US" altLang="ja-JP" sz="900">
              <a:latin typeface="ＭＳ Ｐゴシック" panose="020B0600070205080204" pitchFamily="50" charset="-128"/>
              <a:ea typeface="ＭＳ Ｐゴシック" panose="020B0600070205080204" pitchFamily="50" charset="-128"/>
            </a:rPr>
            <a:t>334,742</a:t>
          </a:r>
          <a:r>
            <a:rPr kumimoji="1" lang="ja-JP" altLang="en-US" sz="900">
              <a:latin typeface="ＭＳ Ｐゴシック" panose="020B0600070205080204" pitchFamily="50" charset="-128"/>
              <a:ea typeface="ＭＳ Ｐゴシック" panose="020B0600070205080204" pitchFamily="50" charset="-128"/>
            </a:rPr>
            <a:t>千円の増となった。</a:t>
          </a:r>
        </a:p>
        <a:p>
          <a:r>
            <a:rPr kumimoji="1" lang="ja-JP" altLang="en-US" sz="900">
              <a:latin typeface="ＭＳ Ｐゴシック" panose="020B0600070205080204" pitchFamily="50" charset="-128"/>
              <a:ea typeface="ＭＳ Ｐゴシック" panose="020B0600070205080204" pitchFamily="50" charset="-128"/>
            </a:rPr>
            <a:t>　経常経費充当一般財源増加の要因としては、増加幅の大きい順に物件費、扶助費、人件費等となっている。このうち物件費は昨今の物価上昇による影響が大きく、人件費は人事院勧告による職員給与の改定が影響した。</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経常一般財源増加については、増加幅の大きい順に地方特例交付金、地方税、地方交付税となっており、定額減税の減収分として交付された地方特例交付金も含めると地方税全体では過去最高税収となっている。</a:t>
          </a:r>
          <a:endParaRPr kumimoji="1" lang="en-US" altLang="ja-JP" sz="900">
            <a:latin typeface="ＭＳ Ｐゴシック" panose="020B0600070205080204" pitchFamily="50" charset="-128"/>
            <a:ea typeface="ＭＳ Ｐゴシック" panose="020B0600070205080204" pitchFamily="50" charset="-128"/>
          </a:endParaRPr>
        </a:p>
        <a:p>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106256</xdr:rowOff>
    </xdr:from>
    <xdr:to>
      <xdr:col>23</xdr:col>
      <xdr:colOff>133350</xdr:colOff>
      <xdr:row>63</xdr:row>
      <xdr:rowOff>146473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907606"/>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116010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1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167640</xdr:rowOff>
    </xdr:from>
    <xdr:to>
      <xdr:col>19</xdr:col>
      <xdr:colOff>133350</xdr:colOff>
      <xdr:row>63</xdr:row>
      <xdr:rowOff>106256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626090"/>
          <a:ext cx="8890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18644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9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27940</xdr:rowOff>
    </xdr:from>
    <xdr:to>
      <xdr:col>15</xdr:col>
      <xdr:colOff>82550</xdr:colOff>
      <xdr:row>61</xdr:row>
      <xdr:rowOff>167640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143490"/>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27940</xdr:rowOff>
    </xdr:from>
    <xdr:to>
      <xdr:col>11</xdr:col>
      <xdr:colOff>31750</xdr:colOff>
      <xdr:row>61</xdr:row>
      <xdr:rowOff>151554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143490"/>
          <a:ext cx="889000" cy="46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133790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95673</xdr:rowOff>
    </xdr:from>
    <xdr:to>
      <xdr:col>23</xdr:col>
      <xdr:colOff>184150</xdr:colOff>
      <xdr:row>64</xdr:row>
      <xdr:rowOff>25823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112200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55456</xdr:rowOff>
    </xdr:from>
    <xdr:to>
      <xdr:col>19</xdr:col>
      <xdr:colOff>184150</xdr:colOff>
      <xdr:row>63</xdr:row>
      <xdr:rowOff>157056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167233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62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116840</xdr:rowOff>
    </xdr:from>
    <xdr:to>
      <xdr:col>15</xdr:col>
      <xdr:colOff>133350</xdr:colOff>
      <xdr:row>62</xdr:row>
      <xdr:rowOff>46990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57167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148590</xdr:rowOff>
    </xdr:from>
    <xdr:to>
      <xdr:col>11</xdr:col>
      <xdr:colOff>82550</xdr:colOff>
      <xdr:row>59</xdr:row>
      <xdr:rowOff>78740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88917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6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100754</xdr:rowOff>
    </xdr:from>
    <xdr:to>
      <xdr:col>7</xdr:col>
      <xdr:colOff>31750</xdr:colOff>
      <xdr:row>62</xdr:row>
      <xdr:rowOff>30904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41081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[156,688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人件費は、人事院勧告による職員給料増、会計年度任用職員への勤勉手当の支給により、増加した。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物件費は、新型コロナウイルスワクチン接種事業や、企業立地等推進事業で減少したが、学校関係事業（振興費、共通管理費）で増加したため、全体では昨年度より増加した。</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55904</xdr:rowOff>
    </xdr:from>
    <xdr:to>
      <xdr:col>23</xdr:col>
      <xdr:colOff>133350</xdr:colOff>
      <xdr:row>82</xdr:row>
      <xdr:rowOff>95776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14804"/>
          <a:ext cx="838200" cy="3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40637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70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55904</xdr:rowOff>
    </xdr:from>
    <xdr:to>
      <xdr:col>19</xdr:col>
      <xdr:colOff>133350</xdr:colOff>
      <xdr:row>82</xdr:row>
      <xdr:rowOff>76592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114804"/>
          <a:ext cx="889000" cy="2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70786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01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66979</xdr:rowOff>
    </xdr:from>
    <xdr:to>
      <xdr:col>15</xdr:col>
      <xdr:colOff>82550</xdr:colOff>
      <xdr:row>82</xdr:row>
      <xdr:rowOff>76592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25879"/>
          <a:ext cx="889000" cy="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70902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0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2586</xdr:rowOff>
    </xdr:from>
    <xdr:to>
      <xdr:col>11</xdr:col>
      <xdr:colOff>31750</xdr:colOff>
      <xdr:row>82</xdr:row>
      <xdr:rowOff>66979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61486"/>
          <a:ext cx="889000" cy="6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34210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6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152728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44976</xdr:rowOff>
    </xdr:from>
    <xdr:to>
      <xdr:col>23</xdr:col>
      <xdr:colOff>184150</xdr:colOff>
      <xdr:row>82</xdr:row>
      <xdr:rowOff>146576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0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61503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4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5104</xdr:rowOff>
    </xdr:from>
    <xdr:to>
      <xdr:col>19</xdr:col>
      <xdr:colOff>184150</xdr:colOff>
      <xdr:row>82</xdr:row>
      <xdr:rowOff>106704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6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116881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32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25792</xdr:rowOff>
    </xdr:from>
    <xdr:to>
      <xdr:col>15</xdr:col>
      <xdr:colOff>133350</xdr:colOff>
      <xdr:row>82</xdr:row>
      <xdr:rowOff>127392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8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137569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53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16179</xdr:rowOff>
    </xdr:from>
    <xdr:to>
      <xdr:col>11</xdr:col>
      <xdr:colOff>82550</xdr:colOff>
      <xdr:row>82</xdr:row>
      <xdr:rowOff>117779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7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127956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43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123236</xdr:rowOff>
    </xdr:from>
    <xdr:to>
      <xdr:col>7</xdr:col>
      <xdr:colOff>31750</xdr:colOff>
      <xdr:row>82</xdr:row>
      <xdr:rowOff>53386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1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63563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79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対前年比は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ポイント上昇したが、類似団体内平均を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ポイント、全国市平均を</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前年より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ポイント上昇した要因は、大卒者の経験年数階層内における職員分布の変動により、平均給料月額が上がったためと考えられる。</a:t>
          </a:r>
        </a:p>
        <a:p>
          <a:r>
            <a:rPr kumimoji="1" lang="ja-JP" altLang="en-US" sz="1300">
              <a:latin typeface="ＭＳ Ｐゴシック" panose="020B0600070205080204" pitchFamily="50" charset="-128"/>
              <a:ea typeface="ＭＳ Ｐゴシック" panose="020B0600070205080204" pitchFamily="50" charset="-128"/>
            </a:rPr>
            <a:t>　引き続き、人事院勧告及び県の動向等を踏まえた給与の適正化を図り、類似団体平均水準を維持できるよう努める。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151493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484350"/>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39206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12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85</xdr:row>
      <xdr:rowOff>48986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484350"/>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14514</xdr:rowOff>
    </xdr:from>
    <xdr:to>
      <xdr:col>72</xdr:col>
      <xdr:colOff>203200</xdr:colOff>
      <xdr:row>85</xdr:row>
      <xdr:rowOff>48986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5877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134257</xdr:rowOff>
    </xdr:from>
    <xdr:to>
      <xdr:col>68</xdr:col>
      <xdr:colOff>152400</xdr:colOff>
      <xdr:row>85</xdr:row>
      <xdr:rowOff>14514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5360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117220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4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169636</xdr:rowOff>
    </xdr:from>
    <xdr:to>
      <xdr:col>73</xdr:col>
      <xdr:colOff>44450</xdr:colOff>
      <xdr:row>85</xdr:row>
      <xdr:rowOff>99786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109963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135164</xdr:rowOff>
    </xdr:from>
    <xdr:to>
      <xdr:col>68</xdr:col>
      <xdr:colOff>203200</xdr:colOff>
      <xdr:row>85</xdr:row>
      <xdr:rowOff>65314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75491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人口</a:t>
          </a:r>
          <a:r>
            <a:rPr kumimoji="1" lang="en-US" altLang="ja-JP" sz="1200">
              <a:latin typeface="ＭＳ Ｐゴシック" panose="020B0600070205080204" pitchFamily="50" charset="-128"/>
              <a:ea typeface="ＭＳ Ｐゴシック" panose="020B0600070205080204" pitchFamily="50" charset="-128"/>
            </a:rPr>
            <a:t>1,000</a:t>
          </a:r>
          <a:r>
            <a:rPr kumimoji="1" lang="ja-JP" altLang="en-US" sz="1200">
              <a:latin typeface="ＭＳ Ｐゴシック" panose="020B0600070205080204" pitchFamily="50" charset="-128"/>
              <a:ea typeface="ＭＳ Ｐゴシック" panose="020B0600070205080204" pitchFamily="50" charset="-128"/>
            </a:rPr>
            <a:t>人当たりの職員数は、前年の職員数より</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名増員したため、対前年比</a:t>
          </a:r>
          <a:r>
            <a:rPr kumimoji="1" lang="en-US" altLang="ja-JP" sz="1200">
              <a:latin typeface="ＭＳ Ｐゴシック" panose="020B0600070205080204" pitchFamily="50" charset="-128"/>
              <a:ea typeface="ＭＳ Ｐゴシック" panose="020B0600070205080204" pitchFamily="50" charset="-128"/>
            </a:rPr>
            <a:t>0.11</a:t>
          </a:r>
          <a:r>
            <a:rPr kumimoji="1" lang="ja-JP" altLang="en-US" sz="1200">
              <a:latin typeface="ＭＳ Ｐゴシック" panose="020B0600070205080204" pitchFamily="50" charset="-128"/>
              <a:ea typeface="ＭＳ Ｐゴシック" panose="020B0600070205080204" pitchFamily="50" charset="-128"/>
            </a:rPr>
            <a:t>ポイント増加している。</a:t>
          </a:r>
        </a:p>
        <a:p>
          <a:r>
            <a:rPr kumimoji="1" lang="ja-JP" altLang="en-US" sz="1200">
              <a:latin typeface="ＭＳ Ｐゴシック" panose="020B0600070205080204" pitchFamily="50" charset="-128"/>
              <a:ea typeface="ＭＳ Ｐゴシック" panose="020B0600070205080204" pitchFamily="50" charset="-128"/>
            </a:rPr>
            <a:t>　ただし、類似団体内平均より</a:t>
          </a:r>
          <a:r>
            <a:rPr kumimoji="1" lang="en-US" altLang="ja-JP" sz="1200">
              <a:latin typeface="ＭＳ Ｐゴシック" panose="020B0600070205080204" pitchFamily="50" charset="-128"/>
              <a:ea typeface="ＭＳ Ｐゴシック" panose="020B0600070205080204" pitchFamily="50" charset="-128"/>
            </a:rPr>
            <a:t>2.21</a:t>
          </a:r>
          <a:r>
            <a:rPr kumimoji="1" lang="ja-JP" altLang="en-US" sz="1200">
              <a:latin typeface="ＭＳ Ｐゴシック" panose="020B0600070205080204" pitchFamily="50" charset="-128"/>
              <a:ea typeface="ＭＳ Ｐゴシック" panose="020B0600070205080204" pitchFamily="50" charset="-128"/>
            </a:rPr>
            <a:t>ポイント、全国平均より</a:t>
          </a:r>
          <a:r>
            <a:rPr kumimoji="1" lang="en-US" altLang="ja-JP" sz="1200">
              <a:latin typeface="ＭＳ Ｐゴシック" panose="020B0600070205080204" pitchFamily="50" charset="-128"/>
              <a:ea typeface="ＭＳ Ｐゴシック" panose="020B0600070205080204" pitchFamily="50" charset="-128"/>
            </a:rPr>
            <a:t>1.45</a:t>
          </a:r>
          <a:r>
            <a:rPr kumimoji="1" lang="ja-JP" altLang="en-US" sz="1200">
              <a:latin typeface="ＭＳ Ｐゴシック" panose="020B0600070205080204" pitchFamily="50" charset="-128"/>
              <a:ea typeface="ＭＳ Ｐゴシック" panose="020B0600070205080204" pitchFamily="50" charset="-128"/>
            </a:rPr>
            <a:t>ポイント、山梨県平均より</a:t>
          </a:r>
          <a:r>
            <a:rPr kumimoji="1" lang="en-US" altLang="ja-JP" sz="1200">
              <a:latin typeface="ＭＳ Ｐゴシック" panose="020B0600070205080204" pitchFamily="50" charset="-128"/>
              <a:ea typeface="ＭＳ Ｐゴシック" panose="020B0600070205080204" pitchFamily="50" charset="-128"/>
            </a:rPr>
            <a:t>1.27</a:t>
          </a:r>
          <a:r>
            <a:rPr kumimoji="1" lang="ja-JP" altLang="en-US" sz="1200">
              <a:latin typeface="ＭＳ Ｐゴシック" panose="020B0600070205080204" pitchFamily="50" charset="-128"/>
              <a:ea typeface="ＭＳ Ｐゴシック" panose="020B0600070205080204" pitchFamily="50" charset="-128"/>
            </a:rPr>
            <a:t>ポイント下回っている状況。</a:t>
          </a:r>
        </a:p>
        <a:p>
          <a:r>
            <a:rPr kumimoji="1" lang="ja-JP" altLang="en-US" sz="1200">
              <a:latin typeface="ＭＳ Ｐゴシック" panose="020B0600070205080204" pitchFamily="50" charset="-128"/>
              <a:ea typeface="ＭＳ Ｐゴシック" panose="020B0600070205080204" pitchFamily="50" charset="-128"/>
            </a:rPr>
            <a:t>　引き続き、定員適正化計画に基づき、職員数の増員を見込んだ適正な管理に努めていく。また、市立保育園の保育士数が職員全体の約</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％を占めている。保育園の統廃合を進めるなかで保育士の適正管理を図り、各部門に適した職員数の配置に努めたい。</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88598</xdr:rowOff>
    </xdr:from>
    <xdr:to>
      <xdr:col>81</xdr:col>
      <xdr:colOff>44450</xdr:colOff>
      <xdr:row>60</xdr:row>
      <xdr:rowOff>101237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75598"/>
          <a:ext cx="8382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105004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63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77107</xdr:rowOff>
    </xdr:from>
    <xdr:to>
      <xdr:col>77</xdr:col>
      <xdr:colOff>44450</xdr:colOff>
      <xdr:row>60</xdr:row>
      <xdr:rowOff>88598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6410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29469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5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77107</xdr:rowOff>
    </xdr:from>
    <xdr:to>
      <xdr:col>72</xdr:col>
      <xdr:colOff>203200</xdr:colOff>
      <xdr:row>60</xdr:row>
      <xdr:rowOff>78256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364107"/>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17978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72511</xdr:rowOff>
    </xdr:from>
    <xdr:to>
      <xdr:col>68</xdr:col>
      <xdr:colOff>152400</xdr:colOff>
      <xdr:row>60</xdr:row>
      <xdr:rowOff>78256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59511"/>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11084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144615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50437</xdr:rowOff>
    </xdr:from>
    <xdr:to>
      <xdr:col>81</xdr:col>
      <xdr:colOff>95250</xdr:colOff>
      <xdr:row>60</xdr:row>
      <xdr:rowOff>152037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66964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82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37798</xdr:rowOff>
    </xdr:from>
    <xdr:to>
      <xdr:col>77</xdr:col>
      <xdr:colOff>95250</xdr:colOff>
      <xdr:row>60</xdr:row>
      <xdr:rowOff>139398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2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149575</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093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26307</xdr:rowOff>
    </xdr:from>
    <xdr:to>
      <xdr:col>73</xdr:col>
      <xdr:colOff>44450</xdr:colOff>
      <xdr:row>60</xdr:row>
      <xdr:rowOff>127907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1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138084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27456</xdr:rowOff>
    </xdr:from>
    <xdr:to>
      <xdr:col>68</xdr:col>
      <xdr:colOff>203200</xdr:colOff>
      <xdr:row>60</xdr:row>
      <xdr:rowOff>129056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139233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8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21711</xdr:rowOff>
    </xdr:from>
    <xdr:to>
      <xdr:col>64</xdr:col>
      <xdr:colOff>152400</xdr:colOff>
      <xdr:row>60</xdr:row>
      <xdr:rowOff>123311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0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133488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7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実質公債費比率については、令和４年度</a:t>
          </a:r>
          <a:r>
            <a:rPr kumimoji="1" lang="en-US" altLang="ja-JP" sz="1100">
              <a:latin typeface="ＭＳ Ｐゴシック" panose="020B0600070205080204" pitchFamily="50" charset="-128"/>
              <a:ea typeface="ＭＳ Ｐゴシック" panose="020B0600070205080204" pitchFamily="50" charset="-128"/>
            </a:rPr>
            <a:t>7.0</a:t>
          </a:r>
          <a:r>
            <a:rPr kumimoji="1" lang="ja-JP" altLang="en-US" sz="1100">
              <a:latin typeface="ＭＳ Ｐゴシック" panose="020B0600070205080204" pitchFamily="50" charset="-128"/>
              <a:ea typeface="ＭＳ Ｐゴシック" panose="020B0600070205080204" pitchFamily="50" charset="-128"/>
            </a:rPr>
            <a:t>％から令和６年度</a:t>
          </a:r>
          <a:r>
            <a:rPr kumimoji="1" lang="en-US" altLang="ja-JP" sz="1100">
              <a:latin typeface="ＭＳ Ｐゴシック" panose="020B0600070205080204" pitchFamily="50" charset="-128"/>
              <a:ea typeface="ＭＳ Ｐゴシック" panose="020B0600070205080204" pitchFamily="50" charset="-128"/>
            </a:rPr>
            <a:t>7.2</a:t>
          </a:r>
          <a:r>
            <a:rPr kumimoji="1" lang="ja-JP" altLang="en-US" sz="1100">
              <a:latin typeface="ＭＳ Ｐゴシック" panose="020B0600070205080204" pitchFamily="50" charset="-128"/>
              <a:ea typeface="ＭＳ Ｐゴシック" panose="020B0600070205080204" pitchFamily="50" charset="-128"/>
            </a:rPr>
            <a:t>％と</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ポイント増加（悪化）している。　令和４年度まで減少傾向で推移してきたが、令和５年度から上昇に転じており、令和６年は単年度では前年度から減少したが、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ヵ年平均では増加した。</a:t>
          </a:r>
        </a:p>
        <a:p>
          <a:r>
            <a:rPr kumimoji="1" lang="ja-JP" altLang="en-US" sz="1100">
              <a:latin typeface="ＭＳ Ｐゴシック" panose="020B0600070205080204" pitchFamily="50" charset="-128"/>
              <a:ea typeface="ＭＳ Ｐゴシック" panose="020B0600070205080204" pitchFamily="50" charset="-128"/>
            </a:rPr>
            <a:t>　市行財政改革大綱及び実施計画における実質公債費比率の目標値（</a:t>
          </a:r>
          <a:r>
            <a:rPr kumimoji="1" lang="en-US" altLang="ja-JP" sz="1100">
              <a:latin typeface="ＭＳ Ｐゴシック" panose="020B0600070205080204" pitchFamily="50" charset="-128"/>
              <a:ea typeface="ＭＳ Ｐゴシック" panose="020B0600070205080204" pitchFamily="50" charset="-128"/>
            </a:rPr>
            <a:t>15.0</a:t>
          </a:r>
          <a:r>
            <a:rPr kumimoji="1" lang="ja-JP" altLang="en-US" sz="1100">
              <a:latin typeface="ＭＳ Ｐゴシック" panose="020B0600070205080204" pitchFamily="50" charset="-128"/>
              <a:ea typeface="ＭＳ Ｐゴシック" panose="020B0600070205080204" pitchFamily="50" charset="-128"/>
            </a:rPr>
            <a:t>％未満）からは依然低い水準で推移しているが、近年の大型主要事業やリニア中央新幹線の建設に伴う公共施設の移転整備事業の実施による地方債残高の増加により、今後も上昇傾向が続くことが予想されるため、引き続き目標値を達成できるよう、投資事業の実施について投資価値・費用対効果・ランニングコストなど、多角的な視点で分析・点検を行い、市債発行額の抑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43745</xdr:rowOff>
    </xdr:from>
    <xdr:to>
      <xdr:col>81</xdr:col>
      <xdr:colOff>44450</xdr:colOff>
      <xdr:row>39</xdr:row>
      <xdr:rowOff>57150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73029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30339</xdr:rowOff>
    </xdr:from>
    <xdr:to>
      <xdr:col>77</xdr:col>
      <xdr:colOff>44450</xdr:colOff>
      <xdr:row>39</xdr:row>
      <xdr:rowOff>43745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7168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108955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6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30339</xdr:rowOff>
    </xdr:from>
    <xdr:to>
      <xdr:col>72</xdr:col>
      <xdr:colOff>203200</xdr:colOff>
      <xdr:row>39</xdr:row>
      <xdr:rowOff>110772</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71688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110772</xdr:rowOff>
    </xdr:from>
    <xdr:to>
      <xdr:col>68</xdr:col>
      <xdr:colOff>152400</xdr:colOff>
      <xdr:row>40</xdr:row>
      <xdr:rowOff>19755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79732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68738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108955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6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22877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164395</xdr:rowOff>
    </xdr:from>
    <xdr:to>
      <xdr:col>77</xdr:col>
      <xdr:colOff>95250</xdr:colOff>
      <xdr:row>39</xdr:row>
      <xdr:rowOff>94545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104722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4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150989</xdr:rowOff>
    </xdr:from>
    <xdr:to>
      <xdr:col>73</xdr:col>
      <xdr:colOff>44450</xdr:colOff>
      <xdr:row>39</xdr:row>
      <xdr:rowOff>81139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6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91316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43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59972</xdr:rowOff>
    </xdr:from>
    <xdr:to>
      <xdr:col>68</xdr:col>
      <xdr:colOff>203200</xdr:colOff>
      <xdr:row>39</xdr:row>
      <xdr:rowOff>161572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7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299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51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140405</xdr:rowOff>
    </xdr:from>
    <xdr:to>
      <xdr:col>64</xdr:col>
      <xdr:colOff>152400</xdr:colOff>
      <xdr:row>40</xdr:row>
      <xdr:rowOff>70555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80732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将来負担比率については、昨年度に引き続き将来負担額を充当可能財源等が上回っているため「－」となっている。</a:t>
          </a:r>
        </a:p>
        <a:p>
          <a:r>
            <a:rPr kumimoji="1" lang="ja-JP" altLang="en-US" sz="1300">
              <a:latin typeface="ＭＳ Ｐゴシック" panose="020B0600070205080204" pitchFamily="50" charset="-128"/>
              <a:ea typeface="ＭＳ Ｐゴシック" panose="020B0600070205080204" pitchFamily="50" charset="-128"/>
            </a:rPr>
            <a:t>　今後も将来負担比率を悪化させないために充当可能基金への計画的な積立てとともに、投資的事業の選択と集中により地方債発行の抑制に努める。　</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49776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450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84938</xdr:rowOff>
    </xdr:from>
    <xdr:to>
      <xdr:col>73</xdr:col>
      <xdr:colOff>44450</xdr:colOff>
      <xdr:row>15</xdr:row>
      <xdr:rowOff>15088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171315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57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122580</xdr:rowOff>
    </xdr:from>
    <xdr:to>
      <xdr:col>68</xdr:col>
      <xdr:colOff>203200</xdr:colOff>
      <xdr:row>15</xdr:row>
      <xdr:rowOff>52730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94937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66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2413</xdr:rowOff>
    </xdr:from>
    <xdr:to>
      <xdr:col>73</xdr:col>
      <xdr:colOff>44450</xdr:colOff>
      <xdr:row>14</xdr:row>
      <xdr:rowOff>104013</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240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114190</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2171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113894</xdr:rowOff>
    </xdr:from>
    <xdr:to>
      <xdr:col>64</xdr:col>
      <xdr:colOff>152400</xdr:colOff>
      <xdr:row>15</xdr:row>
      <xdr:rowOff>44044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3462000" y="25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54221</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2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山梨県中央市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30,597
28,350
31.69
17,505,793
15,739,554
1,507,862
8,918,923
16,048,263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対前年比で</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ポイント上回ったが、類似団体内平均値と比較して</a:t>
          </a:r>
          <a:r>
            <a:rPr kumimoji="1" lang="en-US" altLang="ja-JP" sz="1200">
              <a:latin typeface="ＭＳ Ｐゴシック" panose="020B0600070205080204" pitchFamily="50" charset="-128"/>
              <a:ea typeface="ＭＳ Ｐゴシック" panose="020B0600070205080204" pitchFamily="50" charset="-128"/>
            </a:rPr>
            <a:t>6.1</a:t>
          </a:r>
          <a:r>
            <a:rPr kumimoji="1" lang="ja-JP" altLang="en-US" sz="1200">
              <a:latin typeface="ＭＳ Ｐゴシック" panose="020B0600070205080204" pitchFamily="50" charset="-128"/>
              <a:ea typeface="ＭＳ Ｐゴシック" panose="020B0600070205080204" pitchFamily="50" charset="-128"/>
            </a:rPr>
            <a:t>ポイント、全国平均と比較して</a:t>
          </a:r>
          <a:r>
            <a:rPr kumimoji="1" lang="en-US" altLang="ja-JP" sz="1200">
              <a:latin typeface="ＭＳ Ｐゴシック" panose="020B0600070205080204" pitchFamily="50" charset="-128"/>
              <a:ea typeface="ＭＳ Ｐゴシック" panose="020B0600070205080204" pitchFamily="50" charset="-128"/>
            </a:rPr>
            <a:t>7.2</a:t>
          </a:r>
          <a:r>
            <a:rPr kumimoji="1" lang="ja-JP" altLang="en-US" sz="1200">
              <a:latin typeface="ＭＳ Ｐゴシック" panose="020B0600070205080204" pitchFamily="50" charset="-128"/>
              <a:ea typeface="ＭＳ Ｐゴシック" panose="020B0600070205080204" pitchFamily="50" charset="-128"/>
            </a:rPr>
            <a:t>ポイント下回った。</a:t>
          </a:r>
        </a:p>
        <a:p>
          <a:r>
            <a:rPr kumimoji="1" lang="ja-JP" altLang="en-US" sz="1200">
              <a:latin typeface="ＭＳ Ｐゴシック" panose="020B0600070205080204" pitchFamily="50" charset="-128"/>
              <a:ea typeface="ＭＳ Ｐゴシック" panose="020B0600070205080204" pitchFamily="50" charset="-128"/>
            </a:rPr>
            <a:t>　人件費が増加した要因としては、人事院勧告による給与表及び特別給の引上げによるもの。</a:t>
          </a:r>
        </a:p>
        <a:p>
          <a:r>
            <a:rPr kumimoji="1" lang="ja-JP" altLang="en-US" sz="1200">
              <a:latin typeface="ＭＳ Ｐゴシック" panose="020B0600070205080204" pitchFamily="50" charset="-128"/>
              <a:ea typeface="ＭＳ Ｐゴシック" panose="020B0600070205080204" pitchFamily="50" charset="-128"/>
            </a:rPr>
            <a:t>　特に、会計年度任用職員の法改正により、勤勉手当の支給が開始したことは、人件費が増加した要因の一つである。</a:t>
          </a:r>
        </a:p>
        <a:p>
          <a:r>
            <a:rPr kumimoji="1" lang="ja-JP" altLang="en-US" sz="1200">
              <a:latin typeface="ＭＳ Ｐゴシック" panose="020B0600070205080204" pitchFamily="50" charset="-128"/>
              <a:ea typeface="ＭＳ Ｐゴシック" panose="020B0600070205080204" pitchFamily="50" charset="-128"/>
            </a:rPr>
            <a:t>　今後も、引き続き会計年度任用職員も含めた定員管理に努め、人件費の増加抑制を図っていく。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149860</xdr:rowOff>
    </xdr:from>
    <xdr:to>
      <xdr:col>24</xdr:col>
      <xdr:colOff>25400</xdr:colOff>
      <xdr:row>34</xdr:row>
      <xdr:rowOff>157480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791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104140</xdr:rowOff>
    </xdr:from>
    <xdr:to>
      <xdr:col>19</xdr:col>
      <xdr:colOff>187325</xdr:colOff>
      <xdr:row>34</xdr:row>
      <xdr:rowOff>149860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334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xdr:rowOff>
    </xdr:from>
    <xdr:to>
      <xdr:col>15</xdr:col>
      <xdr:colOff>98425</xdr:colOff>
      <xdr:row>34</xdr:row>
      <xdr:rowOff>104140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8420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xdr:rowOff>
    </xdr:from>
    <xdr:to>
      <xdr:col>11</xdr:col>
      <xdr:colOff>9525</xdr:colOff>
      <xdr:row>34</xdr:row>
      <xdr:rowOff>142240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8420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106680</xdr:rowOff>
    </xdr:from>
    <xdr:to>
      <xdr:col>24</xdr:col>
      <xdr:colOff>76200</xdr:colOff>
      <xdr:row>35</xdr:row>
      <xdr:rowOff>36830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123207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99060</xdr:rowOff>
    </xdr:from>
    <xdr:to>
      <xdr:col>20</xdr:col>
      <xdr:colOff>38100</xdr:colOff>
      <xdr:row>35</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39387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53340</xdr:rowOff>
    </xdr:from>
    <xdr:to>
      <xdr:col>15</xdr:col>
      <xdr:colOff>149225</xdr:colOff>
      <xdr:row>34</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165117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133350</xdr:rowOff>
    </xdr:from>
    <xdr:to>
      <xdr:col>11</xdr:col>
      <xdr:colOff>60325</xdr:colOff>
      <xdr:row>34</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73677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91440</xdr:rowOff>
    </xdr:from>
    <xdr:to>
      <xdr:col>6</xdr:col>
      <xdr:colOff>171450</xdr:colOff>
      <xdr:row>35</xdr:row>
      <xdr:rowOff>21590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31767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前年度に引き続き、全国・県平均を上回っている。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主な要因は給食費無償化により特定財源が減少し、経常経費充当一般財源が増加したことによる。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今後は、中央市公共施設等第</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期個別施設計画に基づき、各個別施設の集約化や統廃合、長寿命化対策を着実に実施することで公共施設の適正化を進め、物件費を抑制し、財政規模に見合った行政運営となるように努める。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115570</xdr:rowOff>
    </xdr:from>
    <xdr:to>
      <xdr:col>82</xdr:col>
      <xdr:colOff>107950</xdr:colOff>
      <xdr:row>19</xdr:row>
      <xdr:rowOff>153670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3731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50817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1270</xdr:rowOff>
    </xdr:from>
    <xdr:to>
      <xdr:col>78</xdr:col>
      <xdr:colOff>69850</xdr:colOff>
      <xdr:row>19</xdr:row>
      <xdr:rowOff>115570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2588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43180</xdr:rowOff>
    </xdr:from>
    <xdr:to>
      <xdr:col>73</xdr:col>
      <xdr:colOff>180975</xdr:colOff>
      <xdr:row>19</xdr:row>
      <xdr:rowOff>1270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1292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20320</xdr:rowOff>
    </xdr:from>
    <xdr:to>
      <xdr:col>69</xdr:col>
      <xdr:colOff>92075</xdr:colOff>
      <xdr:row>18</xdr:row>
      <xdr:rowOff>43180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106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102870</xdr:rowOff>
    </xdr:from>
    <xdr:to>
      <xdr:col>82</xdr:col>
      <xdr:colOff>158750</xdr:colOff>
      <xdr:row>20</xdr:row>
      <xdr:rowOff>33020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36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11447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26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64770</xdr:rowOff>
    </xdr:from>
    <xdr:to>
      <xdr:col>78</xdr:col>
      <xdr:colOff>120650</xdr:colOff>
      <xdr:row>19</xdr:row>
      <xdr:rowOff>166370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3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151147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40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121920</xdr:rowOff>
    </xdr:from>
    <xdr:to>
      <xdr:col>74</xdr:col>
      <xdr:colOff>31750</xdr:colOff>
      <xdr:row>19</xdr:row>
      <xdr:rowOff>52070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36847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29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163830</xdr:rowOff>
    </xdr:from>
    <xdr:to>
      <xdr:col>69</xdr:col>
      <xdr:colOff>142875</xdr:colOff>
      <xdr:row>18</xdr:row>
      <xdr:rowOff>93980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78757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140970</xdr:rowOff>
    </xdr:from>
    <xdr:to>
      <xdr:col>65</xdr:col>
      <xdr:colOff>53975</xdr:colOff>
      <xdr:row>18</xdr:row>
      <xdr:rowOff>71120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55897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県平均は下回っているが、類似団体内平均は上回っている。</a:t>
          </a:r>
        </a:p>
        <a:p>
          <a:r>
            <a:rPr kumimoji="1" lang="ja-JP" altLang="en-US" sz="1300">
              <a:latin typeface="ＭＳ Ｐゴシック" panose="020B0600070205080204" pitchFamily="50" charset="-128"/>
              <a:ea typeface="ＭＳ Ｐゴシック" panose="020B0600070205080204" pitchFamily="50" charset="-128"/>
            </a:rPr>
            <a:t>　扶助費の抑制には限界があり厳しい状況ではあるが、事務処理の適正化等を推し進めていく中で、財政を圧迫する上昇傾向に歯止めをかけるよう努める。 </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110672</xdr:rowOff>
    </xdr:from>
    <xdr:to>
      <xdr:col>24</xdr:col>
      <xdr:colOff>25400</xdr:colOff>
      <xdr:row>57</xdr:row>
      <xdr:rowOff>37193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118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135165</xdr:rowOff>
    </xdr:from>
    <xdr:to>
      <xdr:col>19</xdr:col>
      <xdr:colOff>187325</xdr:colOff>
      <xdr:row>56</xdr:row>
      <xdr:rowOff>110672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564915"/>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55</xdr:row>
      <xdr:rowOff>135165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5485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118835</xdr:rowOff>
    </xdr:from>
    <xdr:to>
      <xdr:col>11</xdr:col>
      <xdr:colOff>9525</xdr:colOff>
      <xdr:row>57</xdr:row>
      <xdr:rowOff>4535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54858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157843</xdr:rowOff>
    </xdr:from>
    <xdr:to>
      <xdr:col>24</xdr:col>
      <xdr:colOff>76200</xdr:colOff>
      <xdr:row>57</xdr:row>
      <xdr:rowOff>87993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129920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59872</xdr:rowOff>
    </xdr:from>
    <xdr:to>
      <xdr:col>20</xdr:col>
      <xdr:colOff>38100</xdr:colOff>
      <xdr:row>56</xdr:row>
      <xdr:rowOff>161472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84365</xdr:rowOff>
    </xdr:from>
    <xdr:to>
      <xdr:col>15</xdr:col>
      <xdr:colOff>149225</xdr:colOff>
      <xdr:row>56</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24692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68035</xdr:rowOff>
    </xdr:from>
    <xdr:to>
      <xdr:col>11</xdr:col>
      <xdr:colOff>60325</xdr:colOff>
      <xdr:row>55</xdr:row>
      <xdr:rowOff>169635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ポイント増加となったが、全国平均、県平均を下回っている。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令和２年度に公共下水道事業等の公営企業法の適用に伴い従来の繰出金から補助金としての支出となった事を主な要因として令和元年度以前に比べ大きく減少している。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54610</xdr:rowOff>
    </xdr:from>
    <xdr:to>
      <xdr:col>82</xdr:col>
      <xdr:colOff>107950</xdr:colOff>
      <xdr:row>53</xdr:row>
      <xdr:rowOff>69850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1414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54610</xdr:rowOff>
    </xdr:from>
    <xdr:to>
      <xdr:col>78</xdr:col>
      <xdr:colOff>69850</xdr:colOff>
      <xdr:row>53</xdr:row>
      <xdr:rowOff>54610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141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154957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5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52</xdr:row>
      <xdr:rowOff>134620</xdr:rowOff>
    </xdr:from>
    <xdr:to>
      <xdr:col>73</xdr:col>
      <xdr:colOff>180975</xdr:colOff>
      <xdr:row>53</xdr:row>
      <xdr:rowOff>54610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0500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170197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134620</xdr:rowOff>
    </xdr:from>
    <xdr:to>
      <xdr:col>69</xdr:col>
      <xdr:colOff>92075</xdr:colOff>
      <xdr:row>52</xdr:row>
      <xdr:rowOff>165100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0500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109237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19050</xdr:rowOff>
    </xdr:from>
    <xdr:to>
      <xdr:col>82</xdr:col>
      <xdr:colOff>158750</xdr:colOff>
      <xdr:row>53</xdr:row>
      <xdr:rowOff>120650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99077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3810</xdr:rowOff>
    </xdr:from>
    <xdr:to>
      <xdr:col>78</xdr:col>
      <xdr:colOff>120650</xdr:colOff>
      <xdr:row>53</xdr:row>
      <xdr:rowOff>105410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09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115587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885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3810</xdr:rowOff>
    </xdr:from>
    <xdr:to>
      <xdr:col>74</xdr:col>
      <xdr:colOff>31750</xdr:colOff>
      <xdr:row>53</xdr:row>
      <xdr:rowOff>105410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09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115587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885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83820</xdr:rowOff>
    </xdr:from>
    <xdr:to>
      <xdr:col>69</xdr:col>
      <xdr:colOff>142875</xdr:colOff>
      <xdr:row>53</xdr:row>
      <xdr:rowOff>13970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899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24147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876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114300</xdr:rowOff>
    </xdr:from>
    <xdr:to>
      <xdr:col>65</xdr:col>
      <xdr:colOff>53975</xdr:colOff>
      <xdr:row>53</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54627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前年度に引き続き、全国・県平均を上回っている。</a:t>
          </a:r>
        </a:p>
        <a:p>
          <a:r>
            <a:rPr kumimoji="1" lang="ja-JP" altLang="en-US" sz="1300">
              <a:latin typeface="ＭＳ Ｐゴシック" panose="020B0600070205080204" pitchFamily="50" charset="-128"/>
              <a:ea typeface="ＭＳ Ｐゴシック" panose="020B0600070205080204" pitchFamily="50" charset="-128"/>
            </a:rPr>
            <a:t>　今後も、広域ごみ処理施設の移転に伴う負担金などの増加が想定されているため、市単独補助金等の適正化を進め、引き続き補助費等の削減に努める。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85852</xdr:rowOff>
    </xdr:from>
    <xdr:to>
      <xdr:col>82</xdr:col>
      <xdr:colOff>107950</xdr:colOff>
      <xdr:row>38</xdr:row>
      <xdr:rowOff>99568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60095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76708</xdr:rowOff>
    </xdr:from>
    <xdr:to>
      <xdr:col>78</xdr:col>
      <xdr:colOff>69850</xdr:colOff>
      <xdr:row>38</xdr:row>
      <xdr:rowOff>99568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5918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17272</xdr:rowOff>
    </xdr:from>
    <xdr:to>
      <xdr:col>73</xdr:col>
      <xdr:colOff>180975</xdr:colOff>
      <xdr:row>38</xdr:row>
      <xdr:rowOff>76708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53237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17272</xdr:rowOff>
    </xdr:from>
    <xdr:to>
      <xdr:col>69</xdr:col>
      <xdr:colOff>92075</xdr:colOff>
      <xdr:row>38</xdr:row>
      <xdr:rowOff>122428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53237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126255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35052</xdr:rowOff>
    </xdr:from>
    <xdr:to>
      <xdr:col>82</xdr:col>
      <xdr:colOff>158750</xdr:colOff>
      <xdr:row>38</xdr:row>
      <xdr:rowOff>136652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7129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48768</xdr:rowOff>
    </xdr:from>
    <xdr:to>
      <xdr:col>78</xdr:col>
      <xdr:colOff>120650</xdr:colOff>
      <xdr:row>38</xdr:row>
      <xdr:rowOff>150368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135145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650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25908</xdr:rowOff>
    </xdr:from>
    <xdr:to>
      <xdr:col>74</xdr:col>
      <xdr:colOff>31750</xdr:colOff>
      <xdr:row>38</xdr:row>
      <xdr:rowOff>127508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112285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137922</xdr:rowOff>
    </xdr:from>
    <xdr:to>
      <xdr:col>69</xdr:col>
      <xdr:colOff>142875</xdr:colOff>
      <xdr:row>38</xdr:row>
      <xdr:rowOff>68072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52849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71628</xdr:rowOff>
    </xdr:from>
    <xdr:to>
      <xdr:col>65</xdr:col>
      <xdr:colOff>53975</xdr:colOff>
      <xdr:row>39</xdr:row>
      <xdr:rowOff>1778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158005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公債費については前年度に比べ微増したが、　経常一般財源の増加により、</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ポイント減少した。</a:t>
          </a:r>
        </a:p>
        <a:p>
          <a:r>
            <a:rPr kumimoji="1" lang="ja-JP" altLang="en-US" sz="1200">
              <a:latin typeface="ＭＳ Ｐゴシック" panose="020B0600070205080204" pitchFamily="50" charset="-128"/>
              <a:ea typeface="ＭＳ Ｐゴシック" panose="020B0600070205080204" pitchFamily="50" charset="-128"/>
            </a:rPr>
            <a:t>　近年の大型事業の実施に伴う地方債の発行額の増加及び金利の見直しにより、公債費の負担額は増加し財政運営を圧迫する要因となることが見込まれる。投資事業の実施に際しては、投資価値、費用対効果、ランニングコストなど、あらゆる視点で分析、総点検を行い、市債の発行は必要最小限とし、公債費の抑制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77</xdr:row>
      <xdr:rowOff>107950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271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90188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91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107950</xdr:rowOff>
    </xdr:from>
    <xdr:to>
      <xdr:col>19</xdr:col>
      <xdr:colOff>187325</xdr:colOff>
      <xdr:row>77</xdr:row>
      <xdr:rowOff>107950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30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107950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2257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62230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225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35577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57150</xdr:rowOff>
    </xdr:from>
    <xdr:to>
      <xdr:col>20</xdr:col>
      <xdr:colOff>38100</xdr:colOff>
      <xdr:row>77</xdr:row>
      <xdr:rowOff>158750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168927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02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57150</xdr:rowOff>
    </xdr:from>
    <xdr:to>
      <xdr:col>15</xdr:col>
      <xdr:colOff>149225</xdr:colOff>
      <xdr:row>77</xdr:row>
      <xdr:rowOff>158750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168927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123207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経常的収入である地方税、地方消費税交付金が増加したが、経常経費充当一般財源が増加したため、比率は増加した。</a:t>
          </a:r>
        </a:p>
        <a:p>
          <a:r>
            <a:rPr kumimoji="1" lang="ja-JP" altLang="en-US" sz="1300">
              <a:latin typeface="ＭＳ Ｐゴシック" panose="020B0600070205080204" pitchFamily="50" charset="-128"/>
              <a:ea typeface="ＭＳ Ｐゴシック" panose="020B0600070205080204" pitchFamily="50" charset="-128"/>
            </a:rPr>
            <a:t>　今後も、経常的収入の一般財源の大幅な増加は見込めないため、定員管理の適正化や類似施設の統廃合等の実施を進め、経常的な経費の抑制に努める。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136798</xdr:rowOff>
    </xdr:from>
    <xdr:to>
      <xdr:col>82</xdr:col>
      <xdr:colOff>107950</xdr:colOff>
      <xdr:row>77</xdr:row>
      <xdr:rowOff>30662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166998"/>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122119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980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79647</xdr:rowOff>
    </xdr:from>
    <xdr:to>
      <xdr:col>78</xdr:col>
      <xdr:colOff>69850</xdr:colOff>
      <xdr:row>76</xdr:row>
      <xdr:rowOff>136798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938397"/>
          <a:ext cx="889000" cy="22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132460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819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102507</xdr:rowOff>
    </xdr:from>
    <xdr:to>
      <xdr:col>73</xdr:col>
      <xdr:colOff>180975</xdr:colOff>
      <xdr:row>75</xdr:row>
      <xdr:rowOff>79647</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618357"/>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22151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052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102507</xdr:rowOff>
    </xdr:from>
    <xdr:to>
      <xdr:col>69</xdr:col>
      <xdr:colOff>92075</xdr:colOff>
      <xdr:row>75</xdr:row>
      <xdr:rowOff>105773</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618357"/>
          <a:ext cx="889000" cy="34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69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54808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85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151312</xdr:rowOff>
    </xdr:from>
    <xdr:to>
      <xdr:col>82</xdr:col>
      <xdr:colOff>158750</xdr:colOff>
      <xdr:row>77</xdr:row>
      <xdr:rowOff>81462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18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123389</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15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85998</xdr:rowOff>
    </xdr:from>
    <xdr:to>
      <xdr:col>78</xdr:col>
      <xdr:colOff>120650</xdr:colOff>
      <xdr:row>77</xdr:row>
      <xdr:rowOff>16148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11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925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202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28847</xdr:rowOff>
    </xdr:from>
    <xdr:to>
      <xdr:col>74</xdr:col>
      <xdr:colOff>31750</xdr:colOff>
      <xdr:row>75</xdr:row>
      <xdr:rowOff>130447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8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140624</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656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51707</xdr:rowOff>
    </xdr:from>
    <xdr:to>
      <xdr:col>69</xdr:col>
      <xdr:colOff>142875</xdr:colOff>
      <xdr:row>73</xdr:row>
      <xdr:rowOff>153307</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56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163484</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33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54973</xdr:rowOff>
    </xdr:from>
    <xdr:to>
      <xdr:col>65</xdr:col>
      <xdr:colOff>53975</xdr:colOff>
      <xdr:row>75</xdr:row>
      <xdr:rowOff>156573</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91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166750</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682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山梨県中央市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139941</xdr:rowOff>
    </xdr:from>
    <xdr:to>
      <xdr:col>29</xdr:col>
      <xdr:colOff>127000</xdr:colOff>
      <xdr:row>18</xdr:row>
      <xdr:rowOff>70574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02216"/>
          <a:ext cx="647700" cy="1020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129265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48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70574</xdr:rowOff>
    </xdr:from>
    <xdr:to>
      <xdr:col>26</xdr:col>
      <xdr:colOff>50800</xdr:colOff>
      <xdr:row>18</xdr:row>
      <xdr:rowOff>129819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04299"/>
          <a:ext cx="698500" cy="592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149801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69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129819</xdr:rowOff>
    </xdr:from>
    <xdr:to>
      <xdr:col>22</xdr:col>
      <xdr:colOff>114300</xdr:colOff>
      <xdr:row>18</xdr:row>
      <xdr:rowOff>137338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63544"/>
          <a:ext cx="698500" cy="7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0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137338</xdr:rowOff>
    </xdr:from>
    <xdr:to>
      <xdr:col>18</xdr:col>
      <xdr:colOff>177800</xdr:colOff>
      <xdr:row>18</xdr:row>
      <xdr:rowOff>147206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71063"/>
          <a:ext cx="698500" cy="9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33062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77868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89141</xdr:rowOff>
    </xdr:from>
    <xdr:to>
      <xdr:col>29</xdr:col>
      <xdr:colOff>177800</xdr:colOff>
      <xdr:row>18</xdr:row>
      <xdr:rowOff>19291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51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61218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19774</xdr:rowOff>
    </xdr:from>
    <xdr:to>
      <xdr:col>26</xdr:col>
      <xdr:colOff>101600</xdr:colOff>
      <xdr:row>18</xdr:row>
      <xdr:rowOff>121374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53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106151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39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79019</xdr:rowOff>
    </xdr:from>
    <xdr:to>
      <xdr:col>22</xdr:col>
      <xdr:colOff>165100</xdr:colOff>
      <xdr:row>19</xdr:row>
      <xdr:rowOff>9169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12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165396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9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86538</xdr:rowOff>
    </xdr:from>
    <xdr:to>
      <xdr:col>19</xdr:col>
      <xdr:colOff>38100</xdr:colOff>
      <xdr:row>19</xdr:row>
      <xdr:rowOff>16688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20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1465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06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96406</xdr:rowOff>
    </xdr:from>
    <xdr:to>
      <xdr:col>15</xdr:col>
      <xdr:colOff>101600</xdr:colOff>
      <xdr:row>19</xdr:row>
      <xdr:rowOff>26556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30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11333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16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70960</xdr:rowOff>
    </xdr:from>
    <xdr:to>
      <xdr:col>29</xdr:col>
      <xdr:colOff>127000</xdr:colOff>
      <xdr:row>36</xdr:row>
      <xdr:rowOff>71581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024210"/>
          <a:ext cx="647700" cy="6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36393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46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71581</xdr:rowOff>
    </xdr:from>
    <xdr:to>
      <xdr:col>26</xdr:col>
      <xdr:colOff>50800</xdr:colOff>
      <xdr:row>36</xdr:row>
      <xdr:rowOff>116452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024831"/>
          <a:ext cx="698500" cy="44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285981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553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110084</xdr:rowOff>
    </xdr:from>
    <xdr:to>
      <xdr:col>22</xdr:col>
      <xdr:colOff>114300</xdr:colOff>
      <xdr:row>36</xdr:row>
      <xdr:rowOff>116452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063334"/>
          <a:ext cx="698500" cy="63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313969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58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110084</xdr:rowOff>
    </xdr:from>
    <xdr:to>
      <xdr:col>18</xdr:col>
      <xdr:colOff>177800</xdr:colOff>
      <xdr:row>36</xdr:row>
      <xdr:rowOff>112631</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063334"/>
          <a:ext cx="698500" cy="2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43273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20160</xdr:rowOff>
    </xdr:from>
    <xdr:to>
      <xdr:col>29</xdr:col>
      <xdr:colOff>177800</xdr:colOff>
      <xdr:row>36</xdr:row>
      <xdr:rowOff>121760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973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335137</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945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20781</xdr:rowOff>
    </xdr:from>
    <xdr:to>
      <xdr:col>26</xdr:col>
      <xdr:colOff>101600</xdr:colOff>
      <xdr:row>36</xdr:row>
      <xdr:rowOff>122381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74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107158</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060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65652</xdr:rowOff>
    </xdr:from>
    <xdr:to>
      <xdr:col>22</xdr:col>
      <xdr:colOff>165100</xdr:colOff>
      <xdr:row>36</xdr:row>
      <xdr:rowOff>167252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018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152029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05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59284</xdr:rowOff>
    </xdr:from>
    <xdr:to>
      <xdr:col>19</xdr:col>
      <xdr:colOff>38100</xdr:colOff>
      <xdr:row>36</xdr:row>
      <xdr:rowOff>160884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012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145661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098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61831</xdr:rowOff>
    </xdr:from>
    <xdr:to>
      <xdr:col>15</xdr:col>
      <xdr:colOff>101600</xdr:colOff>
      <xdr:row>36</xdr:row>
      <xdr:rowOff>163431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015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148208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101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山梨県中央市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30,597
28,350
31.69
17,505,793
15,739,554
1,507,862
8,918,923
16,048,263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116078</xdr:rowOff>
    </xdr:from>
    <xdr:to>
      <xdr:col>24</xdr:col>
      <xdr:colOff>63500</xdr:colOff>
      <xdr:row>36</xdr:row>
      <xdr:rowOff>34557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16828"/>
          <a:ext cx="838200" cy="8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6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34557</xdr:rowOff>
    </xdr:from>
    <xdr:to>
      <xdr:col>19</xdr:col>
      <xdr:colOff>177800</xdr:colOff>
      <xdr:row>36</xdr:row>
      <xdr:rowOff>80886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06757"/>
          <a:ext cx="889000" cy="4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31411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6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80886</xdr:rowOff>
    </xdr:from>
    <xdr:to>
      <xdr:col>15</xdr:col>
      <xdr:colOff>50800</xdr:colOff>
      <xdr:row>36</xdr:row>
      <xdr:rowOff>88316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53086"/>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56672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88316</xdr:rowOff>
    </xdr:from>
    <xdr:to>
      <xdr:col>10</xdr:col>
      <xdr:colOff>114300</xdr:colOff>
      <xdr:row>36</xdr:row>
      <xdr:rowOff>98577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60516"/>
          <a:ext cx="889000" cy="10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69765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118457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65278</xdr:rowOff>
    </xdr:from>
    <xdr:to>
      <xdr:col>24</xdr:col>
      <xdr:colOff>114300</xdr:colOff>
      <xdr:row>35</xdr:row>
      <xdr:rowOff>166878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6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43705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4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155207</xdr:rowOff>
    </xdr:from>
    <xdr:to>
      <xdr:col>20</xdr:col>
      <xdr:colOff>38100</xdr:colOff>
      <xdr:row>36</xdr:row>
      <xdr:rowOff>85357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5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76484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24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30086</xdr:rowOff>
    </xdr:from>
    <xdr:to>
      <xdr:col>15</xdr:col>
      <xdr:colOff>101600</xdr:colOff>
      <xdr:row>36</xdr:row>
      <xdr:rowOff>131686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0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122813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29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37516</xdr:rowOff>
    </xdr:from>
    <xdr:to>
      <xdr:col>10</xdr:col>
      <xdr:colOff>165100</xdr:colOff>
      <xdr:row>36</xdr:row>
      <xdr:rowOff>139116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0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130243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0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47777</xdr:rowOff>
    </xdr:from>
    <xdr:to>
      <xdr:col>6</xdr:col>
      <xdr:colOff>38100</xdr:colOff>
      <xdr:row>36</xdr:row>
      <xdr:rowOff>149377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1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140504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31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162651</xdr:rowOff>
    </xdr:from>
    <xdr:to>
      <xdr:col>24</xdr:col>
      <xdr:colOff>63500</xdr:colOff>
      <xdr:row>57</xdr:row>
      <xdr:rowOff>170965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35301"/>
          <a:ext cx="838200" cy="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108770</xdr:rowOff>
    </xdr:from>
    <xdr:to>
      <xdr:col>19</xdr:col>
      <xdr:colOff>177800</xdr:colOff>
      <xdr:row>57</xdr:row>
      <xdr:rowOff>170965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81420"/>
          <a:ext cx="889000" cy="6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15963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108770</xdr:rowOff>
    </xdr:from>
    <xdr:to>
      <xdr:col>15</xdr:col>
      <xdr:colOff>50800</xdr:colOff>
      <xdr:row>57</xdr:row>
      <xdr:rowOff>120536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81420"/>
          <a:ext cx="889000" cy="1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167373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120536</xdr:rowOff>
    </xdr:from>
    <xdr:to>
      <xdr:col>10</xdr:col>
      <xdr:colOff>114300</xdr:colOff>
      <xdr:row>58</xdr:row>
      <xdr:rowOff>39870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93186"/>
          <a:ext cx="889000" cy="9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24578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101391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0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111851</xdr:rowOff>
    </xdr:from>
    <xdr:to>
      <xdr:col>24</xdr:col>
      <xdr:colOff>114300</xdr:colOff>
      <xdr:row>58</xdr:row>
      <xdr:rowOff>42001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8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90278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6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120165</xdr:rowOff>
    </xdr:from>
    <xdr:to>
      <xdr:col>20</xdr:col>
      <xdr:colOff>38100</xdr:colOff>
      <xdr:row>58</xdr:row>
      <xdr:rowOff>50315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9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41442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8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57970</xdr:rowOff>
    </xdr:from>
    <xdr:to>
      <xdr:col>15</xdr:col>
      <xdr:colOff>101600</xdr:colOff>
      <xdr:row>57</xdr:row>
      <xdr:rowOff>159570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3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150697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2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69736</xdr:rowOff>
    </xdr:from>
    <xdr:to>
      <xdr:col>10</xdr:col>
      <xdr:colOff>165100</xdr:colOff>
      <xdr:row>57</xdr:row>
      <xdr:rowOff>171336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4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16413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61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160520</xdr:rowOff>
    </xdr:from>
    <xdr:to>
      <xdr:col>6</xdr:col>
      <xdr:colOff>38100</xdr:colOff>
      <xdr:row>58</xdr:row>
      <xdr:rowOff>90670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3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81797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2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9646</xdr:rowOff>
    </xdr:from>
    <xdr:to>
      <xdr:col>24</xdr:col>
      <xdr:colOff>63500</xdr:colOff>
      <xdr:row>79</xdr:row>
      <xdr:rowOff>14694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554196"/>
          <a:ext cx="838200" cy="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14466</xdr:rowOff>
    </xdr:from>
    <xdr:to>
      <xdr:col>19</xdr:col>
      <xdr:colOff>177800</xdr:colOff>
      <xdr:row>79</xdr:row>
      <xdr:rowOff>14694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559016"/>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14466</xdr:rowOff>
    </xdr:from>
    <xdr:to>
      <xdr:col>15</xdr:col>
      <xdr:colOff>50800</xdr:colOff>
      <xdr:row>79</xdr:row>
      <xdr:rowOff>14790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59016"/>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14790</xdr:rowOff>
    </xdr:from>
    <xdr:to>
      <xdr:col>10</xdr:col>
      <xdr:colOff>114300</xdr:colOff>
      <xdr:row>79</xdr:row>
      <xdr:rowOff>15418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59340"/>
          <a:ext cx="889000" cy="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117188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130296</xdr:rowOff>
    </xdr:from>
    <xdr:to>
      <xdr:col>24</xdr:col>
      <xdr:colOff>114300</xdr:colOff>
      <xdr:row>79</xdr:row>
      <xdr:rowOff>60446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50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45223</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418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135344</xdr:rowOff>
    </xdr:from>
    <xdr:to>
      <xdr:col>20</xdr:col>
      <xdr:colOff>38100</xdr:colOff>
      <xdr:row>79</xdr:row>
      <xdr:rowOff>65494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50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56621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60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135116</xdr:rowOff>
    </xdr:from>
    <xdr:to>
      <xdr:col>15</xdr:col>
      <xdr:colOff>101600</xdr:colOff>
      <xdr:row>79</xdr:row>
      <xdr:rowOff>65266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50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56393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60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135440</xdr:rowOff>
    </xdr:from>
    <xdr:to>
      <xdr:col>10</xdr:col>
      <xdr:colOff>165100</xdr:colOff>
      <xdr:row>79</xdr:row>
      <xdr:rowOff>65590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5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56717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601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136068</xdr:rowOff>
    </xdr:from>
    <xdr:to>
      <xdr:col>6</xdr:col>
      <xdr:colOff>38100</xdr:colOff>
      <xdr:row>79</xdr:row>
      <xdr:rowOff>66218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50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57345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601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85065</xdr:rowOff>
    </xdr:from>
    <xdr:to>
      <xdr:col>24</xdr:col>
      <xdr:colOff>63500</xdr:colOff>
      <xdr:row>97</xdr:row>
      <xdr:rowOff>111821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44265"/>
          <a:ext cx="838200" cy="19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51785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9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89777</xdr:rowOff>
    </xdr:from>
    <xdr:to>
      <xdr:col>19</xdr:col>
      <xdr:colOff>177800</xdr:colOff>
      <xdr:row>97</xdr:row>
      <xdr:rowOff>111821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720427"/>
          <a:ext cx="889000" cy="2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59047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4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147363</xdr:rowOff>
    </xdr:from>
    <xdr:to>
      <xdr:col>15</xdr:col>
      <xdr:colOff>50800</xdr:colOff>
      <xdr:row>97</xdr:row>
      <xdr:rowOff>89777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606563"/>
          <a:ext cx="889000" cy="11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137031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42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147363</xdr:rowOff>
    </xdr:from>
    <xdr:to>
      <xdr:col>10</xdr:col>
      <xdr:colOff>114300</xdr:colOff>
      <xdr:row>98</xdr:row>
      <xdr:rowOff>54922</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06563"/>
          <a:ext cx="889000" cy="25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11073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9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80698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3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34265</xdr:rowOff>
    </xdr:from>
    <xdr:to>
      <xdr:col>24</xdr:col>
      <xdr:colOff>114300</xdr:colOff>
      <xdr:row>96</xdr:row>
      <xdr:rowOff>135865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9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12692</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471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61021</xdr:rowOff>
    </xdr:from>
    <xdr:to>
      <xdr:col>20</xdr:col>
      <xdr:colOff>38100</xdr:colOff>
      <xdr:row>97</xdr:row>
      <xdr:rowOff>162621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9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153748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78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38977</xdr:rowOff>
    </xdr:from>
    <xdr:to>
      <xdr:col>15</xdr:col>
      <xdr:colOff>101600</xdr:colOff>
      <xdr:row>97</xdr:row>
      <xdr:rowOff>140577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6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131704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76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96563</xdr:rowOff>
    </xdr:from>
    <xdr:to>
      <xdr:col>10</xdr:col>
      <xdr:colOff>165100</xdr:colOff>
      <xdr:row>97</xdr:row>
      <xdr:rowOff>26713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5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17840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648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4122</xdr:rowOff>
    </xdr:from>
    <xdr:to>
      <xdr:col>6</xdr:col>
      <xdr:colOff>38100</xdr:colOff>
      <xdr:row>98</xdr:row>
      <xdr:rowOff>105722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0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96849</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89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127173</xdr:rowOff>
    </xdr:from>
    <xdr:to>
      <xdr:col>55</xdr:col>
      <xdr:colOff>0</xdr:colOff>
      <xdr:row>35</xdr:row>
      <xdr:rowOff>127447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127923"/>
          <a:ext cx="8382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34045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863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127447</xdr:rowOff>
    </xdr:from>
    <xdr:to>
      <xdr:col>50</xdr:col>
      <xdr:colOff>114300</xdr:colOff>
      <xdr:row>35</xdr:row>
      <xdr:rowOff>171003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128197"/>
          <a:ext cx="889000" cy="4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149473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80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171003</xdr:rowOff>
    </xdr:from>
    <xdr:to>
      <xdr:col>45</xdr:col>
      <xdr:colOff>177800</xdr:colOff>
      <xdr:row>36</xdr:row>
      <xdr:rowOff>12743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171753"/>
          <a:ext cx="889000" cy="1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139552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57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154414</xdr:rowOff>
    </xdr:from>
    <xdr:to>
      <xdr:col>41</xdr:col>
      <xdr:colOff>50800</xdr:colOff>
      <xdr:row>36</xdr:row>
      <xdr:rowOff>12743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469364"/>
          <a:ext cx="889000" cy="71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10225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58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68541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76373</xdr:rowOff>
    </xdr:from>
    <xdr:to>
      <xdr:col>55</xdr:col>
      <xdr:colOff>50800</xdr:colOff>
      <xdr:row>36</xdr:row>
      <xdr:rowOff>6523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07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54800</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55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76647</xdr:rowOff>
    </xdr:from>
    <xdr:to>
      <xdr:col>50</xdr:col>
      <xdr:colOff>165100</xdr:colOff>
      <xdr:row>36</xdr:row>
      <xdr:rowOff>6797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07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169374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17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120203</xdr:rowOff>
    </xdr:from>
    <xdr:to>
      <xdr:col>46</xdr:col>
      <xdr:colOff>38100</xdr:colOff>
      <xdr:row>36</xdr:row>
      <xdr:rowOff>50353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12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41480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21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133393</xdr:rowOff>
    </xdr:from>
    <xdr:to>
      <xdr:col>41</xdr:col>
      <xdr:colOff>101600</xdr:colOff>
      <xdr:row>36</xdr:row>
      <xdr:rowOff>63543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13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54670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22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103614</xdr:rowOff>
    </xdr:from>
    <xdr:to>
      <xdr:col>36</xdr:col>
      <xdr:colOff>165100</xdr:colOff>
      <xdr:row>32</xdr:row>
      <xdr:rowOff>33764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41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24891</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511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137338</xdr:rowOff>
    </xdr:from>
    <xdr:to>
      <xdr:col>55</xdr:col>
      <xdr:colOff>0</xdr:colOff>
      <xdr:row>55</xdr:row>
      <xdr:rowOff>151671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567088"/>
          <a:ext cx="838200" cy="1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118711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137338</xdr:rowOff>
    </xdr:from>
    <xdr:to>
      <xdr:col>50</xdr:col>
      <xdr:colOff>114300</xdr:colOff>
      <xdr:row>57</xdr:row>
      <xdr:rowOff>12674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567088"/>
          <a:ext cx="889000" cy="218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44322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4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91922</xdr:rowOff>
    </xdr:from>
    <xdr:to>
      <xdr:col>45</xdr:col>
      <xdr:colOff>177800</xdr:colOff>
      <xdr:row>57</xdr:row>
      <xdr:rowOff>12674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521672"/>
          <a:ext cx="889000" cy="26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104843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91922</xdr:rowOff>
    </xdr:from>
    <xdr:to>
      <xdr:col>41</xdr:col>
      <xdr:colOff>50800</xdr:colOff>
      <xdr:row>55</xdr:row>
      <xdr:rowOff>131410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521672"/>
          <a:ext cx="889000" cy="3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70345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67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18963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6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100871</xdr:rowOff>
    </xdr:from>
    <xdr:to>
      <xdr:col>55</xdr:col>
      <xdr:colOff>50800</xdr:colOff>
      <xdr:row>56</xdr:row>
      <xdr:rowOff>31021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53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79298</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50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86538</xdr:rowOff>
    </xdr:from>
    <xdr:to>
      <xdr:col>50</xdr:col>
      <xdr:colOff>165100</xdr:colOff>
      <xdr:row>56</xdr:row>
      <xdr:rowOff>16688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51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33215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29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133324</xdr:rowOff>
    </xdr:from>
    <xdr:to>
      <xdr:col>46</xdr:col>
      <xdr:colOff>38100</xdr:colOff>
      <xdr:row>57</xdr:row>
      <xdr:rowOff>63474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3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54601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82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41122</xdr:rowOff>
    </xdr:from>
    <xdr:to>
      <xdr:col>41</xdr:col>
      <xdr:colOff>101600</xdr:colOff>
      <xdr:row>55</xdr:row>
      <xdr:rowOff>142722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47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159249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24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80610</xdr:rowOff>
    </xdr:from>
    <xdr:to>
      <xdr:col>36</xdr:col>
      <xdr:colOff>165100</xdr:colOff>
      <xdr:row>56</xdr:row>
      <xdr:rowOff>10760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51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27287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28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94045</xdr:rowOff>
    </xdr:from>
    <xdr:to>
      <xdr:col>55</xdr:col>
      <xdr:colOff>0</xdr:colOff>
      <xdr:row>79</xdr:row>
      <xdr:rowOff>97093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638595"/>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1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87982</xdr:rowOff>
    </xdr:from>
    <xdr:to>
      <xdr:col>50</xdr:col>
      <xdr:colOff>114300</xdr:colOff>
      <xdr:row>79</xdr:row>
      <xdr:rowOff>97093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632532"/>
          <a:ext cx="889000" cy="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134757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21786</xdr:rowOff>
    </xdr:from>
    <xdr:to>
      <xdr:col>45</xdr:col>
      <xdr:colOff>177800</xdr:colOff>
      <xdr:row>79</xdr:row>
      <xdr:rowOff>87982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566336"/>
          <a:ext cx="889000" cy="6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21786</xdr:rowOff>
    </xdr:from>
    <xdr:to>
      <xdr:col>41</xdr:col>
      <xdr:colOff>50800</xdr:colOff>
      <xdr:row>79</xdr:row>
      <xdr:rowOff>69704</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566336"/>
          <a:ext cx="889000" cy="4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103722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43245</xdr:rowOff>
    </xdr:from>
    <xdr:to>
      <xdr:col>55</xdr:col>
      <xdr:colOff>50800</xdr:colOff>
      <xdr:row>79</xdr:row>
      <xdr:rowOff>144845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58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129622</xdr:rowOff>
    </xdr:from>
    <xdr:ext cx="378565"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502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46293</xdr:rowOff>
    </xdr:from>
    <xdr:to>
      <xdr:col>50</xdr:col>
      <xdr:colOff>165100</xdr:colOff>
      <xdr:row>79</xdr:row>
      <xdr:rowOff>147893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59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139020</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50017" y="13683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37182</xdr:rowOff>
    </xdr:from>
    <xdr:to>
      <xdr:col>46</xdr:col>
      <xdr:colOff>38100</xdr:colOff>
      <xdr:row>79</xdr:row>
      <xdr:rowOff>138782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8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129909</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674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142436</xdr:rowOff>
    </xdr:from>
    <xdr:to>
      <xdr:col>41</xdr:col>
      <xdr:colOff>101600</xdr:colOff>
      <xdr:row>79</xdr:row>
      <xdr:rowOff>72586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1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63713</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60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18904</xdr:rowOff>
    </xdr:from>
    <xdr:to>
      <xdr:col>36</xdr:col>
      <xdr:colOff>165100</xdr:colOff>
      <xdr:row>79</xdr:row>
      <xdr:rowOff>120504</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56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111631</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656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160489</xdr:rowOff>
    </xdr:from>
    <xdr:to>
      <xdr:col>55</xdr:col>
      <xdr:colOff>0</xdr:colOff>
      <xdr:row>94</xdr:row>
      <xdr:rowOff>15227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105339"/>
          <a:ext cx="838200" cy="2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88789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76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15227</xdr:rowOff>
    </xdr:from>
    <xdr:to>
      <xdr:col>50</xdr:col>
      <xdr:colOff>114300</xdr:colOff>
      <xdr:row>96</xdr:row>
      <xdr:rowOff>83910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131527"/>
          <a:ext cx="889000" cy="41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50398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50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168300</xdr:rowOff>
    </xdr:from>
    <xdr:to>
      <xdr:col>45</xdr:col>
      <xdr:colOff>177800</xdr:colOff>
      <xdr:row>96</xdr:row>
      <xdr:rowOff>83910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113150"/>
          <a:ext cx="889000" cy="42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110659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168300</xdr:rowOff>
    </xdr:from>
    <xdr:to>
      <xdr:col>41</xdr:col>
      <xdr:colOff>50800</xdr:colOff>
      <xdr:row>94</xdr:row>
      <xdr:rowOff>95047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113150"/>
          <a:ext cx="889000" cy="9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110011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50703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109689</xdr:rowOff>
    </xdr:from>
    <xdr:to>
      <xdr:col>55</xdr:col>
      <xdr:colOff>50800</xdr:colOff>
      <xdr:row>94</xdr:row>
      <xdr:rowOff>39839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05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132566</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590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135877</xdr:rowOff>
    </xdr:from>
    <xdr:to>
      <xdr:col>50</xdr:col>
      <xdr:colOff>165100</xdr:colOff>
      <xdr:row>94</xdr:row>
      <xdr:rowOff>66027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08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82554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585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33110</xdr:rowOff>
    </xdr:from>
    <xdr:to>
      <xdr:col>46</xdr:col>
      <xdr:colOff>38100</xdr:colOff>
      <xdr:row>96</xdr:row>
      <xdr:rowOff>134710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49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125837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58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117500</xdr:rowOff>
    </xdr:from>
    <xdr:to>
      <xdr:col>41</xdr:col>
      <xdr:colOff>101600</xdr:colOff>
      <xdr:row>94</xdr:row>
      <xdr:rowOff>47650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06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64177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583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44247</xdr:rowOff>
    </xdr:from>
    <xdr:to>
      <xdr:col>36</xdr:col>
      <xdr:colOff>165100</xdr:colOff>
      <xdr:row>94</xdr:row>
      <xdr:rowOff>145847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16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162374</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593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130789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37596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19963</xdr:rowOff>
    </xdr:from>
    <xdr:to>
      <xdr:col>85</xdr:col>
      <xdr:colOff>127000</xdr:colOff>
      <xdr:row>77</xdr:row>
      <xdr:rowOff>27605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221613"/>
          <a:ext cx="838200" cy="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149088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36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27605</xdr:rowOff>
    </xdr:from>
    <xdr:to>
      <xdr:col>81</xdr:col>
      <xdr:colOff>50800</xdr:colOff>
      <xdr:row>77</xdr:row>
      <xdr:rowOff>38005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229255"/>
          <a:ext cx="889000" cy="1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71287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75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38005</xdr:rowOff>
    </xdr:from>
    <xdr:to>
      <xdr:col>76</xdr:col>
      <xdr:colOff>114300</xdr:colOff>
      <xdr:row>77</xdr:row>
      <xdr:rowOff>67838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239655"/>
          <a:ext cx="889000" cy="29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89641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7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67838</xdr:rowOff>
    </xdr:from>
    <xdr:to>
      <xdr:col>71</xdr:col>
      <xdr:colOff>177800</xdr:colOff>
      <xdr:row>77</xdr:row>
      <xdr:rowOff>97850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269488"/>
          <a:ext cx="889000" cy="3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97152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7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111390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9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140613</xdr:rowOff>
    </xdr:from>
    <xdr:to>
      <xdr:col>85</xdr:col>
      <xdr:colOff>177800</xdr:colOff>
      <xdr:row>77</xdr:row>
      <xdr:rowOff>70763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17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119040</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14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148255</xdr:rowOff>
    </xdr:from>
    <xdr:to>
      <xdr:col>81</xdr:col>
      <xdr:colOff>101600</xdr:colOff>
      <xdr:row>77</xdr:row>
      <xdr:rowOff>78405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17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69532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27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158655</xdr:rowOff>
    </xdr:from>
    <xdr:to>
      <xdr:col>76</xdr:col>
      <xdr:colOff>165100</xdr:colOff>
      <xdr:row>77</xdr:row>
      <xdr:rowOff>88805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1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79932</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28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17038</xdr:rowOff>
    </xdr:from>
    <xdr:to>
      <xdr:col>72</xdr:col>
      <xdr:colOff>38100</xdr:colOff>
      <xdr:row>77</xdr:row>
      <xdr:rowOff>118638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1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109765</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31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47050</xdr:rowOff>
    </xdr:from>
    <xdr:to>
      <xdr:col>67</xdr:col>
      <xdr:colOff>101600</xdr:colOff>
      <xdr:row>77</xdr:row>
      <xdr:rowOff>148650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24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139777</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34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21121</xdr:rowOff>
    </xdr:from>
    <xdr:to>
      <xdr:col>85</xdr:col>
      <xdr:colOff>127000</xdr:colOff>
      <xdr:row>98</xdr:row>
      <xdr:rowOff>23737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823221"/>
          <a:ext cx="838200" cy="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90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23737</xdr:rowOff>
    </xdr:from>
    <xdr:to>
      <xdr:col>81</xdr:col>
      <xdr:colOff>50800</xdr:colOff>
      <xdr:row>98</xdr:row>
      <xdr:rowOff>100372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825837"/>
          <a:ext cx="889000" cy="7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142022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2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64024</xdr:rowOff>
    </xdr:from>
    <xdr:to>
      <xdr:col>76</xdr:col>
      <xdr:colOff>114300</xdr:colOff>
      <xdr:row>98</xdr:row>
      <xdr:rowOff>100372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523224"/>
          <a:ext cx="889000" cy="37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139919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2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64024</xdr:rowOff>
    </xdr:from>
    <xdr:to>
      <xdr:col>71</xdr:col>
      <xdr:colOff>177800</xdr:colOff>
      <xdr:row>97</xdr:row>
      <xdr:rowOff>122682</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523224"/>
          <a:ext cx="889000" cy="23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86794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71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47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141771</xdr:rowOff>
    </xdr:from>
    <xdr:to>
      <xdr:col>85</xdr:col>
      <xdr:colOff>177800</xdr:colOff>
      <xdr:row>98</xdr:row>
      <xdr:rowOff>71921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7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56698</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6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144387</xdr:rowOff>
    </xdr:from>
    <xdr:to>
      <xdr:col>81</xdr:col>
      <xdr:colOff>101600</xdr:colOff>
      <xdr:row>98</xdr:row>
      <xdr:rowOff>74537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77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65664</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86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49572</xdr:rowOff>
    </xdr:from>
    <xdr:to>
      <xdr:col>76</xdr:col>
      <xdr:colOff>165100</xdr:colOff>
      <xdr:row>98</xdr:row>
      <xdr:rowOff>151172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5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142299</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57428" y="16944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13224</xdr:rowOff>
    </xdr:from>
    <xdr:to>
      <xdr:col>72</xdr:col>
      <xdr:colOff>38100</xdr:colOff>
      <xdr:row>96</xdr:row>
      <xdr:rowOff>114824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47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131351</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24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71882</xdr:rowOff>
    </xdr:from>
    <xdr:to>
      <xdr:col>67</xdr:col>
      <xdr:colOff>101600</xdr:colOff>
      <xdr:row>98</xdr:row>
      <xdr:rowOff>2032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0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164609</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79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49872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2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119747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1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122719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12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145671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168394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6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84917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52988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56761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28897</xdr:rowOff>
    </xdr:from>
    <xdr:to>
      <xdr:col>116</xdr:col>
      <xdr:colOff>63500</xdr:colOff>
      <xdr:row>77</xdr:row>
      <xdr:rowOff>60034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230547"/>
          <a:ext cx="838200" cy="3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42991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30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60034</xdr:rowOff>
    </xdr:from>
    <xdr:to>
      <xdr:col>111</xdr:col>
      <xdr:colOff>177800</xdr:colOff>
      <xdr:row>77</xdr:row>
      <xdr:rowOff>69679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261684"/>
          <a:ext cx="889000" cy="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145236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6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69679</xdr:rowOff>
    </xdr:from>
    <xdr:to>
      <xdr:col>107</xdr:col>
      <xdr:colOff>50800</xdr:colOff>
      <xdr:row>77</xdr:row>
      <xdr:rowOff>95031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271329"/>
          <a:ext cx="889000" cy="25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152986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6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95031</xdr:rowOff>
    </xdr:from>
    <xdr:to>
      <xdr:col>102</xdr:col>
      <xdr:colOff>114300</xdr:colOff>
      <xdr:row>77</xdr:row>
      <xdr:rowOff>116748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296681"/>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164827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68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12877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0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149547</xdr:rowOff>
    </xdr:from>
    <xdr:to>
      <xdr:col>116</xdr:col>
      <xdr:colOff>114300</xdr:colOff>
      <xdr:row>77</xdr:row>
      <xdr:rowOff>79697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17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127974</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15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9234</xdr:rowOff>
    </xdr:from>
    <xdr:to>
      <xdr:col>112</xdr:col>
      <xdr:colOff>38100</xdr:colOff>
      <xdr:row>77</xdr:row>
      <xdr:rowOff>110834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21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101961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30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18879</xdr:rowOff>
    </xdr:from>
    <xdr:to>
      <xdr:col>107</xdr:col>
      <xdr:colOff>101600</xdr:colOff>
      <xdr:row>77</xdr:row>
      <xdr:rowOff>120479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22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111606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31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44231</xdr:rowOff>
    </xdr:from>
    <xdr:to>
      <xdr:col>102</xdr:col>
      <xdr:colOff>165100</xdr:colOff>
      <xdr:row>77</xdr:row>
      <xdr:rowOff>145831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24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136958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33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65948</xdr:rowOff>
    </xdr:from>
    <xdr:to>
      <xdr:col>98</xdr:col>
      <xdr:colOff>38100</xdr:colOff>
      <xdr:row>77</xdr:row>
      <xdr:rowOff>167548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26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158675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36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性質別歳出の住民一人当たりのコストは、普通建設事業費（うち更新整備）を除き類似団体内平均値を下回った。</a:t>
          </a:r>
        </a:p>
        <a:p>
          <a:r>
            <a:rPr kumimoji="1" lang="ja-JP" altLang="en-US" sz="1300">
              <a:latin typeface="ＭＳ Ｐゴシック" panose="020B0600070205080204" pitchFamily="50" charset="-128"/>
              <a:ea typeface="ＭＳ Ｐゴシック" panose="020B0600070205080204" pitchFamily="50" charset="-128"/>
            </a:rPr>
            <a:t>　普通建設事業費については、田富小学校の学校長寿命化等推進事業や保育園施設整備事業の大型事業の建設が進んだが、都市公園建設事業、田富北小学校移転整備事業の建設のピークは過ぎたため、普通建設事業費はやや減少した。</a:t>
          </a:r>
        </a:p>
        <a:p>
          <a:r>
            <a:rPr kumimoji="1" lang="ja-JP" altLang="en-US" sz="1300">
              <a:latin typeface="ＭＳ Ｐゴシック" panose="020B0600070205080204" pitchFamily="50" charset="-128"/>
              <a:ea typeface="ＭＳ Ｐゴシック" panose="020B0600070205080204" pitchFamily="50" charset="-128"/>
            </a:rPr>
            <a:t>　積立金については、リニア沿線公共施設等移転整備基金、財政調整基金の積立は減少したが、ふるさと応援基金、田富よし原処理センター施設事業基金への積立が増加したことにより、やや増加した。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扶助費については、物価高騰対応重点支援給付金給付事業の実施や、子どものための教育・保育給付事業（私立）、生活保護費扶助事業費等が増加したことにより、大きく増加した。</a:t>
          </a:r>
        </a:p>
        <a:p>
          <a:r>
            <a:rPr kumimoji="1" lang="ja-JP" altLang="en-US" sz="1300">
              <a:latin typeface="ＭＳ Ｐゴシック" panose="020B0600070205080204" pitchFamily="50" charset="-128"/>
              <a:ea typeface="ＭＳ Ｐゴシック" panose="020B0600070205080204" pitchFamily="50" charset="-128"/>
            </a:rPr>
            <a:t>　物件費については、企業立地推進事業や新型コロナウイルス接種事業は減少したが、教育振興費やふれあい館等の備品購入費が増加したことにより、やや増加した。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山梨県中央市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30,597
28,350
31.69
17,505,793
15,739,554
1,507,862
8,918,923
16,048,263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54928</xdr:rowOff>
    </xdr:from>
    <xdr:to>
      <xdr:col>24</xdr:col>
      <xdr:colOff>63500</xdr:colOff>
      <xdr:row>36</xdr:row>
      <xdr:rowOff>78359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27128"/>
          <a:ext cx="83820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3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78359</xdr:rowOff>
    </xdr:from>
    <xdr:to>
      <xdr:col>19</xdr:col>
      <xdr:colOff>177800</xdr:colOff>
      <xdr:row>36</xdr:row>
      <xdr:rowOff>121984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50559"/>
          <a:ext cx="889000" cy="4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122826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5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102172</xdr:rowOff>
    </xdr:from>
    <xdr:to>
      <xdr:col>15</xdr:col>
      <xdr:colOff>50800</xdr:colOff>
      <xdr:row>36</xdr:row>
      <xdr:rowOff>121984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74372"/>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133113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6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80645</xdr:rowOff>
    </xdr:from>
    <xdr:to>
      <xdr:col>10</xdr:col>
      <xdr:colOff>114300</xdr:colOff>
      <xdr:row>36</xdr:row>
      <xdr:rowOff>102172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52845"/>
          <a:ext cx="889000" cy="2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127017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4128</xdr:rowOff>
    </xdr:from>
    <xdr:to>
      <xdr:col>24</xdr:col>
      <xdr:colOff>114300</xdr:colOff>
      <xdr:row>36</xdr:row>
      <xdr:rowOff>105728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7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154005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54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27559</xdr:rowOff>
    </xdr:from>
    <xdr:to>
      <xdr:col>20</xdr:col>
      <xdr:colOff>38100</xdr:colOff>
      <xdr:row>36</xdr:row>
      <xdr:rowOff>129159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9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120286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9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71184</xdr:rowOff>
    </xdr:from>
    <xdr:to>
      <xdr:col>15</xdr:col>
      <xdr:colOff>101600</xdr:colOff>
      <xdr:row>37</xdr:row>
      <xdr:rowOff>1334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4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163911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3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51372</xdr:rowOff>
    </xdr:from>
    <xdr:to>
      <xdr:col>10</xdr:col>
      <xdr:colOff>165100</xdr:colOff>
      <xdr:row>36</xdr:row>
      <xdr:rowOff>152972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2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144099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16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29845</xdr:rowOff>
    </xdr:from>
    <xdr:to>
      <xdr:col>6</xdr:col>
      <xdr:colOff>38100</xdr:colOff>
      <xdr:row>36</xdr:row>
      <xdr:rowOff>131445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0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122572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9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143159</xdr:rowOff>
    </xdr:from>
    <xdr:to>
      <xdr:col>24</xdr:col>
      <xdr:colOff>63500</xdr:colOff>
      <xdr:row>57</xdr:row>
      <xdr:rowOff>154391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15809"/>
          <a:ext cx="838200" cy="1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141484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71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143159</xdr:rowOff>
    </xdr:from>
    <xdr:to>
      <xdr:col>19</xdr:col>
      <xdr:colOff>177800</xdr:colOff>
      <xdr:row>57</xdr:row>
      <xdr:rowOff>166019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1580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98613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32045</xdr:rowOff>
    </xdr:from>
    <xdr:to>
      <xdr:col>15</xdr:col>
      <xdr:colOff>50800</xdr:colOff>
      <xdr:row>57</xdr:row>
      <xdr:rowOff>166019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04695"/>
          <a:ext cx="889000" cy="13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98446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84504</xdr:rowOff>
    </xdr:from>
    <xdr:to>
      <xdr:col>10</xdr:col>
      <xdr:colOff>114300</xdr:colOff>
      <xdr:row>57</xdr:row>
      <xdr:rowOff>32045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14254"/>
          <a:ext cx="889000" cy="29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87535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86639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103591</xdr:rowOff>
    </xdr:from>
    <xdr:to>
      <xdr:col>24</xdr:col>
      <xdr:colOff>114300</xdr:colOff>
      <xdr:row>58</xdr:row>
      <xdr:rowOff>33741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7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18518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9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92359</xdr:rowOff>
    </xdr:from>
    <xdr:to>
      <xdr:col>20</xdr:col>
      <xdr:colOff>38100</xdr:colOff>
      <xdr:row>58</xdr:row>
      <xdr:rowOff>22509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6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13636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5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115219</xdr:rowOff>
    </xdr:from>
    <xdr:to>
      <xdr:col>15</xdr:col>
      <xdr:colOff>101600</xdr:colOff>
      <xdr:row>58</xdr:row>
      <xdr:rowOff>45369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8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36496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8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152695</xdr:rowOff>
    </xdr:from>
    <xdr:to>
      <xdr:col>10</xdr:col>
      <xdr:colOff>165100</xdr:colOff>
      <xdr:row>57</xdr:row>
      <xdr:rowOff>82845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5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99372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52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33704</xdr:rowOff>
    </xdr:from>
    <xdr:to>
      <xdr:col>6</xdr:col>
      <xdr:colOff>38100</xdr:colOff>
      <xdr:row>55</xdr:row>
      <xdr:rowOff>135304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6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126431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56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39306</xdr:rowOff>
    </xdr:from>
    <xdr:to>
      <xdr:col>24</xdr:col>
      <xdr:colOff>62865</xdr:colOff>
      <xdr:row>76</xdr:row>
      <xdr:rowOff>150864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212256"/>
          <a:ext cx="1270" cy="968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154691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18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150864</xdr:rowOff>
    </xdr:from>
    <xdr:to>
      <xdr:col>24</xdr:col>
      <xdr:colOff>152400</xdr:colOff>
      <xdr:row>76</xdr:row>
      <xdr:rowOff>150864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181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157433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87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39306</xdr:rowOff>
    </xdr:from>
    <xdr:to>
      <xdr:col>24</xdr:col>
      <xdr:colOff>152400</xdr:colOff>
      <xdr:row>71</xdr:row>
      <xdr:rowOff>39306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21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146300</xdr:rowOff>
    </xdr:from>
    <xdr:to>
      <xdr:col>24</xdr:col>
      <xdr:colOff>63500</xdr:colOff>
      <xdr:row>76</xdr:row>
      <xdr:rowOff>144219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05050"/>
          <a:ext cx="838200" cy="16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159951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758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137074</xdr:rowOff>
    </xdr:from>
    <xdr:to>
      <xdr:col>24</xdr:col>
      <xdr:colOff>114300</xdr:colOff>
      <xdr:row>75</xdr:row>
      <xdr:rowOff>67224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144219</xdr:rowOff>
    </xdr:from>
    <xdr:to>
      <xdr:col>19</xdr:col>
      <xdr:colOff>177800</xdr:colOff>
      <xdr:row>77</xdr:row>
      <xdr:rowOff>5131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74419"/>
          <a:ext cx="889000" cy="3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43576</xdr:rowOff>
    </xdr:from>
    <xdr:to>
      <xdr:col>20</xdr:col>
      <xdr:colOff>38100</xdr:colOff>
      <xdr:row>75</xdr:row>
      <xdr:rowOff>145176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0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161703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7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34970</xdr:rowOff>
    </xdr:from>
    <xdr:to>
      <xdr:col>15</xdr:col>
      <xdr:colOff>50800</xdr:colOff>
      <xdr:row>77</xdr:row>
      <xdr:rowOff>5131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65170"/>
          <a:ext cx="889000" cy="14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127511</xdr:rowOff>
    </xdr:from>
    <xdr:to>
      <xdr:col>15</xdr:col>
      <xdr:colOff>101600</xdr:colOff>
      <xdr:row>76</xdr:row>
      <xdr:rowOff>57662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862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74188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61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34970</xdr:rowOff>
    </xdr:from>
    <xdr:to>
      <xdr:col>10</xdr:col>
      <xdr:colOff>114300</xdr:colOff>
      <xdr:row>77</xdr:row>
      <xdr:rowOff>156876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65170"/>
          <a:ext cx="889000" cy="29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56066</xdr:rowOff>
    </xdr:from>
    <xdr:to>
      <xdr:col>10</xdr:col>
      <xdr:colOff>165100</xdr:colOff>
      <xdr:row>75</xdr:row>
      <xdr:rowOff>157665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148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2743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690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74422</xdr:rowOff>
    </xdr:from>
    <xdr:to>
      <xdr:col>6</xdr:col>
      <xdr:colOff>38100</xdr:colOff>
      <xdr:row>77</xdr:row>
      <xdr:rowOff>4572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0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21099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7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95499</xdr:rowOff>
    </xdr:from>
    <xdr:to>
      <xdr:col>24</xdr:col>
      <xdr:colOff>114300</xdr:colOff>
      <xdr:row>76</xdr:row>
      <xdr:rowOff>25648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5424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73926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32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93419</xdr:rowOff>
    </xdr:from>
    <xdr:to>
      <xdr:col>20</xdr:col>
      <xdr:colOff>38100</xdr:colOff>
      <xdr:row>77</xdr:row>
      <xdr:rowOff>23569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2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14696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16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125781</xdr:rowOff>
    </xdr:from>
    <xdr:to>
      <xdr:col>15</xdr:col>
      <xdr:colOff>101600</xdr:colOff>
      <xdr:row>77</xdr:row>
      <xdr:rowOff>55931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5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47058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48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155620</xdr:rowOff>
    </xdr:from>
    <xdr:to>
      <xdr:col>10</xdr:col>
      <xdr:colOff>165100</xdr:colOff>
      <xdr:row>76</xdr:row>
      <xdr:rowOff>85770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1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76897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07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106076</xdr:rowOff>
    </xdr:from>
    <xdr:to>
      <xdr:col>6</xdr:col>
      <xdr:colOff>38100</xdr:colOff>
      <xdr:row>78</xdr:row>
      <xdr:rowOff>36226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0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27353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00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108141</xdr:rowOff>
    </xdr:from>
    <xdr:to>
      <xdr:col>24</xdr:col>
      <xdr:colOff>63500</xdr:colOff>
      <xdr:row>98</xdr:row>
      <xdr:rowOff>130315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910241"/>
          <a:ext cx="8382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156773</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4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96862</xdr:rowOff>
    </xdr:from>
    <xdr:to>
      <xdr:col>19</xdr:col>
      <xdr:colOff>177800</xdr:colOff>
      <xdr:row>98</xdr:row>
      <xdr:rowOff>130315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898962"/>
          <a:ext cx="889000" cy="3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130852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41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37261</xdr:rowOff>
    </xdr:from>
    <xdr:to>
      <xdr:col>15</xdr:col>
      <xdr:colOff>50800</xdr:colOff>
      <xdr:row>98</xdr:row>
      <xdr:rowOff>96862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839361"/>
          <a:ext cx="889000" cy="5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101630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38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37261</xdr:rowOff>
    </xdr:from>
    <xdr:to>
      <xdr:col>10</xdr:col>
      <xdr:colOff>114300</xdr:colOff>
      <xdr:row>99</xdr:row>
      <xdr:rowOff>7734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839361"/>
          <a:ext cx="889000" cy="14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125823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4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52010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5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57341</xdr:rowOff>
    </xdr:from>
    <xdr:to>
      <xdr:col>24</xdr:col>
      <xdr:colOff>114300</xdr:colOff>
      <xdr:row>98</xdr:row>
      <xdr:rowOff>158941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85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143718</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77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79515</xdr:rowOff>
    </xdr:from>
    <xdr:to>
      <xdr:col>20</xdr:col>
      <xdr:colOff>38100</xdr:colOff>
      <xdr:row>99</xdr:row>
      <xdr:rowOff>9665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88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792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97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46062</xdr:rowOff>
    </xdr:from>
    <xdr:to>
      <xdr:col>15</xdr:col>
      <xdr:colOff>101600</xdr:colOff>
      <xdr:row>98</xdr:row>
      <xdr:rowOff>147662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84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138789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94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157911</xdr:rowOff>
    </xdr:from>
    <xdr:to>
      <xdr:col>10</xdr:col>
      <xdr:colOff>165100</xdr:colOff>
      <xdr:row>98</xdr:row>
      <xdr:rowOff>88061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79188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88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128384</xdr:rowOff>
    </xdr:from>
    <xdr:to>
      <xdr:col>6</xdr:col>
      <xdr:colOff>38100</xdr:colOff>
      <xdr:row>99</xdr:row>
      <xdr:rowOff>58534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93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49661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702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59690</xdr:rowOff>
    </xdr:from>
    <xdr:to>
      <xdr:col>55</xdr:col>
      <xdr:colOff>0</xdr:colOff>
      <xdr:row>39</xdr:row>
      <xdr:rowOff>59690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462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89570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61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59363</xdr:rowOff>
    </xdr:from>
    <xdr:to>
      <xdr:col>50</xdr:col>
      <xdr:colOff>114300</xdr:colOff>
      <xdr:row>39</xdr:row>
      <xdr:rowOff>59690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45913"/>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24473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9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59363</xdr:rowOff>
    </xdr:from>
    <xdr:to>
      <xdr:col>45</xdr:col>
      <xdr:colOff>177800</xdr:colOff>
      <xdr:row>39</xdr:row>
      <xdr:rowOff>59363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459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42108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59363</xdr:rowOff>
    </xdr:from>
    <xdr:to>
      <xdr:col>41</xdr:col>
      <xdr:colOff>50800</xdr:colOff>
      <xdr:row>39</xdr:row>
      <xdr:rowOff>59690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745913"/>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17289</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155102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8890</xdr:rowOff>
    </xdr:from>
    <xdr:to>
      <xdr:col>55</xdr:col>
      <xdr:colOff>50800</xdr:colOff>
      <xdr:row>39</xdr:row>
      <xdr:rowOff>110490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9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95267</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610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8890</xdr:rowOff>
    </xdr:from>
    <xdr:to>
      <xdr:col>50</xdr:col>
      <xdr:colOff>165100</xdr:colOff>
      <xdr:row>39</xdr:row>
      <xdr:rowOff>110490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9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101617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88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8563</xdr:rowOff>
    </xdr:from>
    <xdr:to>
      <xdr:col>46</xdr:col>
      <xdr:colOff>38100</xdr:colOff>
      <xdr:row>39</xdr:row>
      <xdr:rowOff>110163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101290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787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8563</xdr:rowOff>
    </xdr:from>
    <xdr:to>
      <xdr:col>41</xdr:col>
      <xdr:colOff>101600</xdr:colOff>
      <xdr:row>39</xdr:row>
      <xdr:rowOff>110163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101290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87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8890</xdr:rowOff>
    </xdr:from>
    <xdr:to>
      <xdr:col>36</xdr:col>
      <xdr:colOff>165100</xdr:colOff>
      <xdr:row>39</xdr:row>
      <xdr:rowOff>110490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9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101617</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788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167132</xdr:rowOff>
    </xdr:from>
    <xdr:to>
      <xdr:col>55</xdr:col>
      <xdr:colOff>0</xdr:colOff>
      <xdr:row>57</xdr:row>
      <xdr:rowOff>29343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9596882"/>
          <a:ext cx="838200" cy="20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75785</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676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29343</xdr:rowOff>
    </xdr:from>
    <xdr:to>
      <xdr:col>50</xdr:col>
      <xdr:colOff>114300</xdr:colOff>
      <xdr:row>57</xdr:row>
      <xdr:rowOff>73139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801993"/>
          <a:ext cx="889000" cy="4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34567</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4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73139</xdr:rowOff>
    </xdr:from>
    <xdr:to>
      <xdr:col>45</xdr:col>
      <xdr:colOff>177800</xdr:colOff>
      <xdr:row>57</xdr:row>
      <xdr:rowOff>107315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9845789"/>
          <a:ext cx="889000" cy="3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41121</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82264</xdr:rowOff>
    </xdr:from>
    <xdr:to>
      <xdr:col>41</xdr:col>
      <xdr:colOff>50800</xdr:colOff>
      <xdr:row>57</xdr:row>
      <xdr:rowOff>107315</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9854914"/>
          <a:ext cx="889000" cy="2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60304</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51826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116332</xdr:rowOff>
    </xdr:from>
    <xdr:to>
      <xdr:col>55</xdr:col>
      <xdr:colOff>50800</xdr:colOff>
      <xdr:row>56</xdr:row>
      <xdr:rowOff>46482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54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139209</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39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149993</xdr:rowOff>
    </xdr:from>
    <xdr:to>
      <xdr:col>50</xdr:col>
      <xdr:colOff>165100</xdr:colOff>
      <xdr:row>57</xdr:row>
      <xdr:rowOff>80143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7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71270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84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22339</xdr:rowOff>
    </xdr:from>
    <xdr:to>
      <xdr:col>46</xdr:col>
      <xdr:colOff>38100</xdr:colOff>
      <xdr:row>57</xdr:row>
      <xdr:rowOff>123939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79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115066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88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56515</xdr:rowOff>
    </xdr:from>
    <xdr:to>
      <xdr:col>41</xdr:col>
      <xdr:colOff>101600</xdr:colOff>
      <xdr:row>57</xdr:row>
      <xdr:rowOff>158115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82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149242</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92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31464</xdr:rowOff>
    </xdr:from>
    <xdr:to>
      <xdr:col>36</xdr:col>
      <xdr:colOff>165100</xdr:colOff>
      <xdr:row>57</xdr:row>
      <xdr:rowOff>133064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80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124191</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89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4235</xdr:rowOff>
    </xdr:from>
    <xdr:to>
      <xdr:col>55</xdr:col>
      <xdr:colOff>0</xdr:colOff>
      <xdr:row>77</xdr:row>
      <xdr:rowOff>135413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205885"/>
          <a:ext cx="838200" cy="13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13250</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4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149892</xdr:rowOff>
    </xdr:from>
    <xdr:to>
      <xdr:col>50</xdr:col>
      <xdr:colOff>114300</xdr:colOff>
      <xdr:row>77</xdr:row>
      <xdr:rowOff>4235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180092"/>
          <a:ext cx="889000" cy="2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51973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25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149892</xdr:rowOff>
    </xdr:from>
    <xdr:to>
      <xdr:col>45</xdr:col>
      <xdr:colOff>177800</xdr:colOff>
      <xdr:row>76</xdr:row>
      <xdr:rowOff>158711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180092"/>
          <a:ext cx="889000" cy="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30033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158711</xdr:rowOff>
    </xdr:from>
    <xdr:to>
      <xdr:col>41</xdr:col>
      <xdr:colOff>50800</xdr:colOff>
      <xdr:row>78</xdr:row>
      <xdr:rowOff>136613</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188911"/>
          <a:ext cx="889000" cy="32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33996</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18908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84613</xdr:rowOff>
    </xdr:from>
    <xdr:to>
      <xdr:col>55</xdr:col>
      <xdr:colOff>50800</xdr:colOff>
      <xdr:row>78</xdr:row>
      <xdr:rowOff>14763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28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63040</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6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124885</xdr:rowOff>
    </xdr:from>
    <xdr:to>
      <xdr:col>50</xdr:col>
      <xdr:colOff>165100</xdr:colOff>
      <xdr:row>77</xdr:row>
      <xdr:rowOff>55035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15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71562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93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99092</xdr:rowOff>
    </xdr:from>
    <xdr:to>
      <xdr:col>46</xdr:col>
      <xdr:colOff>38100</xdr:colOff>
      <xdr:row>77</xdr:row>
      <xdr:rowOff>29242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12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20369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22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107911</xdr:rowOff>
    </xdr:from>
    <xdr:to>
      <xdr:col>41</xdr:col>
      <xdr:colOff>101600</xdr:colOff>
      <xdr:row>77</xdr:row>
      <xdr:rowOff>38061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13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29188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23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85813</xdr:rowOff>
    </xdr:from>
    <xdr:to>
      <xdr:col>36</xdr:col>
      <xdr:colOff>165100</xdr:colOff>
      <xdr:row>79</xdr:row>
      <xdr:rowOff>15963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45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7090</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55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46698</xdr:rowOff>
    </xdr:from>
    <xdr:to>
      <xdr:col>55</xdr:col>
      <xdr:colOff>0</xdr:colOff>
      <xdr:row>99</xdr:row>
      <xdr:rowOff>45580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848798"/>
          <a:ext cx="838200" cy="17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129545</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17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41490</xdr:rowOff>
    </xdr:from>
    <xdr:to>
      <xdr:col>50</xdr:col>
      <xdr:colOff>114300</xdr:colOff>
      <xdr:row>98</xdr:row>
      <xdr:rowOff>46698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843590"/>
          <a:ext cx="889000" cy="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93336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38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169977</xdr:rowOff>
    </xdr:from>
    <xdr:to>
      <xdr:col>45</xdr:col>
      <xdr:colOff>177800</xdr:colOff>
      <xdr:row>98</xdr:row>
      <xdr:rowOff>41490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800627"/>
          <a:ext cx="889000" cy="4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74528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152527</xdr:rowOff>
    </xdr:from>
    <xdr:to>
      <xdr:col>41</xdr:col>
      <xdr:colOff>50800</xdr:colOff>
      <xdr:row>97</xdr:row>
      <xdr:rowOff>169977</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783177"/>
          <a:ext cx="889000" cy="1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76661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64279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166230</xdr:rowOff>
    </xdr:from>
    <xdr:to>
      <xdr:col>55</xdr:col>
      <xdr:colOff>50800</xdr:colOff>
      <xdr:row>99</xdr:row>
      <xdr:rowOff>96380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9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81157</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88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167348</xdr:rowOff>
    </xdr:from>
    <xdr:to>
      <xdr:col>50</xdr:col>
      <xdr:colOff>165100</xdr:colOff>
      <xdr:row>98</xdr:row>
      <xdr:rowOff>97498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79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88625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89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162140</xdr:rowOff>
    </xdr:from>
    <xdr:to>
      <xdr:col>46</xdr:col>
      <xdr:colOff>38100</xdr:colOff>
      <xdr:row>98</xdr:row>
      <xdr:rowOff>92290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79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83417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119177</xdr:rowOff>
    </xdr:from>
    <xdr:to>
      <xdr:col>41</xdr:col>
      <xdr:colOff>101600</xdr:colOff>
      <xdr:row>98</xdr:row>
      <xdr:rowOff>49327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74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40454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84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101727</xdr:rowOff>
    </xdr:from>
    <xdr:to>
      <xdr:col>36</xdr:col>
      <xdr:colOff>165100</xdr:colOff>
      <xdr:row>98</xdr:row>
      <xdr:rowOff>31877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73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23004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82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46774</xdr:rowOff>
    </xdr:from>
    <xdr:to>
      <xdr:col>85</xdr:col>
      <xdr:colOff>127000</xdr:colOff>
      <xdr:row>37</xdr:row>
      <xdr:rowOff>5893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218974"/>
          <a:ext cx="838200" cy="13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165269</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5994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5893</xdr:rowOff>
    </xdr:from>
    <xdr:to>
      <xdr:col>81</xdr:col>
      <xdr:colOff>50800</xdr:colOff>
      <xdr:row>37</xdr:row>
      <xdr:rowOff>47651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349543"/>
          <a:ext cx="889000" cy="4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138676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596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47651</xdr:rowOff>
    </xdr:from>
    <xdr:to>
      <xdr:col>76</xdr:col>
      <xdr:colOff>114300</xdr:colOff>
      <xdr:row>37</xdr:row>
      <xdr:rowOff>50698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391301"/>
          <a:ext cx="8890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16489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01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48413</xdr:rowOff>
    </xdr:from>
    <xdr:to>
      <xdr:col>71</xdr:col>
      <xdr:colOff>177800</xdr:colOff>
      <xdr:row>37</xdr:row>
      <xdr:rowOff>50698</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39206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17441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0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156468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59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167424</xdr:rowOff>
    </xdr:from>
    <xdr:to>
      <xdr:col>85</xdr:col>
      <xdr:colOff>177800</xdr:colOff>
      <xdr:row>36</xdr:row>
      <xdr:rowOff>97574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16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145851</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14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126543</xdr:rowOff>
    </xdr:from>
    <xdr:to>
      <xdr:col>81</xdr:col>
      <xdr:colOff>101600</xdr:colOff>
      <xdr:row>37</xdr:row>
      <xdr:rowOff>56693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29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47820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39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168301</xdr:rowOff>
    </xdr:from>
    <xdr:to>
      <xdr:col>76</xdr:col>
      <xdr:colOff>165100</xdr:colOff>
      <xdr:row>37</xdr:row>
      <xdr:rowOff>98451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34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89578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43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171348</xdr:rowOff>
    </xdr:from>
    <xdr:to>
      <xdr:col>72</xdr:col>
      <xdr:colOff>38100</xdr:colOff>
      <xdr:row>37</xdr:row>
      <xdr:rowOff>101498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34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92625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43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169063</xdr:rowOff>
    </xdr:from>
    <xdr:to>
      <xdr:col>67</xdr:col>
      <xdr:colOff>101600</xdr:colOff>
      <xdr:row>37</xdr:row>
      <xdr:rowOff>99213</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34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90340</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43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116089</xdr:rowOff>
    </xdr:from>
    <xdr:to>
      <xdr:col>85</xdr:col>
      <xdr:colOff>127000</xdr:colOff>
      <xdr:row>56</xdr:row>
      <xdr:rowOff>68790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545839"/>
          <a:ext cx="838200" cy="12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89567</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690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68790</xdr:rowOff>
    </xdr:from>
    <xdr:to>
      <xdr:col>81</xdr:col>
      <xdr:colOff>50800</xdr:colOff>
      <xdr:row>58</xdr:row>
      <xdr:rowOff>21307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669990"/>
          <a:ext cx="889000" cy="29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117467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89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125113</xdr:rowOff>
    </xdr:from>
    <xdr:to>
      <xdr:col>76</xdr:col>
      <xdr:colOff>114300</xdr:colOff>
      <xdr:row>58</xdr:row>
      <xdr:rowOff>21307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726313"/>
          <a:ext cx="889000" cy="23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11313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141278</xdr:rowOff>
    </xdr:from>
    <xdr:to>
      <xdr:col>71</xdr:col>
      <xdr:colOff>177800</xdr:colOff>
      <xdr:row>56</xdr:row>
      <xdr:rowOff>125113</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571028"/>
          <a:ext cx="889000" cy="15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153367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137410</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65289</xdr:rowOff>
    </xdr:from>
    <xdr:to>
      <xdr:col>85</xdr:col>
      <xdr:colOff>177800</xdr:colOff>
      <xdr:row>55</xdr:row>
      <xdr:rowOff>166889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49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88166</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34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17990</xdr:rowOff>
    </xdr:from>
    <xdr:to>
      <xdr:col>81</xdr:col>
      <xdr:colOff>101600</xdr:colOff>
      <xdr:row>56</xdr:row>
      <xdr:rowOff>119590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6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136117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39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141957</xdr:rowOff>
    </xdr:from>
    <xdr:to>
      <xdr:col>76</xdr:col>
      <xdr:colOff>165100</xdr:colOff>
      <xdr:row>58</xdr:row>
      <xdr:rowOff>72107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91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63234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1000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74313</xdr:rowOff>
    </xdr:from>
    <xdr:to>
      <xdr:col>72</xdr:col>
      <xdr:colOff>38100</xdr:colOff>
      <xdr:row>57</xdr:row>
      <xdr:rowOff>4463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67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20990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45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90478</xdr:rowOff>
    </xdr:from>
    <xdr:to>
      <xdr:col>67</xdr:col>
      <xdr:colOff>101600</xdr:colOff>
      <xdr:row>56</xdr:row>
      <xdr:rowOff>20628</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52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37155</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29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130788</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16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128007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37444</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19963</xdr:rowOff>
    </xdr:from>
    <xdr:to>
      <xdr:col>85</xdr:col>
      <xdr:colOff>127000</xdr:colOff>
      <xdr:row>97</xdr:row>
      <xdr:rowOff>27605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650613"/>
          <a:ext cx="838200" cy="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149071</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265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27605</xdr:rowOff>
    </xdr:from>
    <xdr:to>
      <xdr:col>81</xdr:col>
      <xdr:colOff>50800</xdr:colOff>
      <xdr:row>97</xdr:row>
      <xdr:rowOff>38005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658255"/>
          <a:ext cx="889000" cy="1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71271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18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38005</xdr:rowOff>
    </xdr:from>
    <xdr:to>
      <xdr:col>76</xdr:col>
      <xdr:colOff>114300</xdr:colOff>
      <xdr:row>97</xdr:row>
      <xdr:rowOff>67838</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668655"/>
          <a:ext cx="889000" cy="29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89640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20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67838</xdr:rowOff>
    </xdr:from>
    <xdr:to>
      <xdr:col>71</xdr:col>
      <xdr:colOff>177800</xdr:colOff>
      <xdr:row>97</xdr:row>
      <xdr:rowOff>97850</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698488"/>
          <a:ext cx="889000" cy="3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97136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21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111276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2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140613</xdr:rowOff>
    </xdr:from>
    <xdr:to>
      <xdr:col>85</xdr:col>
      <xdr:colOff>177800</xdr:colOff>
      <xdr:row>97</xdr:row>
      <xdr:rowOff>70763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59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119040</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57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148255</xdr:rowOff>
    </xdr:from>
    <xdr:to>
      <xdr:col>81</xdr:col>
      <xdr:colOff>101600</xdr:colOff>
      <xdr:row>97</xdr:row>
      <xdr:rowOff>78405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60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69532</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70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158655</xdr:rowOff>
    </xdr:from>
    <xdr:to>
      <xdr:col>76</xdr:col>
      <xdr:colOff>165100</xdr:colOff>
      <xdr:row>97</xdr:row>
      <xdr:rowOff>88805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61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79932</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71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17038</xdr:rowOff>
    </xdr:from>
    <xdr:to>
      <xdr:col>72</xdr:col>
      <xdr:colOff>38100</xdr:colOff>
      <xdr:row>97</xdr:row>
      <xdr:rowOff>118638</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64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109765</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74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47050</xdr:rowOff>
    </xdr:from>
    <xdr:to>
      <xdr:col>67</xdr:col>
      <xdr:colOff>101600</xdr:colOff>
      <xdr:row>97</xdr:row>
      <xdr:rowOff>148650</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67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139777</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77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3" name="諸支出金グラフ枠">
          <a:extLst>
            <a:ext uri="{FF2B5EF4-FFF2-40B4-BE49-F238E27FC236}">
              <a16:creationId xmlns:a16="http://schemas.microsoft.com/office/drawing/2014/main" id="{00000000-0008-0000-0700-0000F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5" name="諸支出金最小値テキスト">
          <a:extLst>
            <a:ext uri="{FF2B5EF4-FFF2-40B4-BE49-F238E27FC236}">
              <a16:creationId xmlns:a16="http://schemas.microsoft.com/office/drawing/2014/main" id="{00000000-0008-0000-0700-0000F3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7" name="諸支出金最大値テキスト">
          <a:extLst>
            <a:ext uri="{FF2B5EF4-FFF2-40B4-BE49-F238E27FC236}">
              <a16:creationId xmlns:a16="http://schemas.microsoft.com/office/drawing/2014/main" id="{00000000-0008-0000-0700-0000F5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0" name="諸支出金平均値テキスト">
          <a:extLst>
            <a:ext uri="{FF2B5EF4-FFF2-40B4-BE49-F238E27FC236}">
              <a16:creationId xmlns:a16="http://schemas.microsoft.com/office/drawing/2014/main" id="{00000000-0008-0000-0700-0000F8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79" name="諸支出金該当値テキスト">
          <a:extLst>
            <a:ext uri="{FF2B5EF4-FFF2-40B4-BE49-F238E27FC236}">
              <a16:creationId xmlns:a16="http://schemas.microsoft.com/office/drawing/2014/main" id="{00000000-0008-0000-0700-00000B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a:extLst>
            <a:ext uri="{FF2B5EF4-FFF2-40B4-BE49-F238E27FC236}">
              <a16:creationId xmlns:a16="http://schemas.microsoft.com/office/drawing/2014/main" id="{00000000-0008-0000-07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4" name="前年度繰上充用金最小値テキスト">
          <a:extLst>
            <a:ext uri="{FF2B5EF4-FFF2-40B4-BE49-F238E27FC236}">
              <a16:creationId xmlns:a16="http://schemas.microsoft.com/office/drawing/2014/main" id="{00000000-0008-0000-0700-00002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6" name="前年度繰上充用金最大値テキスト">
          <a:extLst>
            <a:ext uri="{FF2B5EF4-FFF2-40B4-BE49-F238E27FC236}">
              <a16:creationId xmlns:a16="http://schemas.microsoft.com/office/drawing/2014/main" id="{00000000-0008-0000-0700-00002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9" name="前年度繰上充用金平均値テキスト">
          <a:extLst>
            <a:ext uri="{FF2B5EF4-FFF2-40B4-BE49-F238E27FC236}">
              <a16:creationId xmlns:a16="http://schemas.microsoft.com/office/drawing/2014/main" id="{00000000-0008-0000-0700-00002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8" name="前年度繰上充用金該当値テキスト">
          <a:extLst>
            <a:ext uri="{FF2B5EF4-FFF2-40B4-BE49-F238E27FC236}">
              <a16:creationId xmlns:a16="http://schemas.microsoft.com/office/drawing/2014/main" id="{00000000-0008-0000-0700-00003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目的別歳出の住民一人当たりのコストは、農林水産業費、教育費を除き類似団体内平均値を下回った。</a:t>
          </a:r>
        </a:p>
        <a:p>
          <a:r>
            <a:rPr kumimoji="1" lang="ja-JP" altLang="en-US" sz="1300">
              <a:latin typeface="ＭＳ Ｐゴシック" panose="020B0600070205080204" pitchFamily="50" charset="-128"/>
              <a:ea typeface="ＭＳ Ｐゴシック" panose="020B0600070205080204" pitchFamily="50" charset="-128"/>
            </a:rPr>
            <a:t>　総務費については、行政事務電算化推進事業（ライセンス等リースに伴う機械器具借上料等）は増加したが、財産総合管理費（旧豊富診療所解体）や基金積立金の減少により、前年度から減少した。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民生費については、物価高騰対応重点支援給付金給付事業（調整給付分）、障害者自立支援給付費（介護給付費等）事業、生活保護費扶助事業等の増加により、前年度から増加した。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農林水産業費については、農業振興費（中央市企業参入型野菜産地強化事業補助金）が増加したことにより、大きく増加した。　商工費については、”心”あるまちへ！活性化キャンペーン商品券事業、中央市運送事業者物価高騰対策支援事業の減少により、昨年度から大きく減少した。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土木費については、都市公園建設事業、中央市道玉穂中央通り線整備事業、公共下水道事業会計繰出事業の減少により、昨年度から大きく減少した。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教育費については、リニア建設に伴う田富北小学校移転整備事業は減少したが、田富小学校の学校長寿命化等推進事業の増により前年度から増加した。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山梨県中央市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aseline="0">
              <a:latin typeface="ＭＳ ゴシック" pitchFamily="49" charset="-128"/>
              <a:ea typeface="ＭＳ ゴシック" pitchFamily="49" charset="-128"/>
            </a:rPr>
            <a:t>　標準財政規模は増加し、</a:t>
          </a:r>
          <a:r>
            <a:rPr kumimoji="1" lang="ja-JP" altLang="en-US" sz="1050">
              <a:latin typeface="ＭＳ ゴシック" pitchFamily="49" charset="-128"/>
              <a:ea typeface="ＭＳ ゴシック" pitchFamily="49" charset="-128"/>
            </a:rPr>
            <a:t>財政調整基金残高は取り崩しにより減少したため、前年度から比率は減少した。</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実質収支は、歳入歳出総額ともに増加したことや繰越事業費が減少したことにより前年度から比率は増加した。</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単年度収支は黒字となったが、財政調整基金の取り崩しにより、実質単年度収支は</a:t>
          </a:r>
          <a:r>
            <a:rPr kumimoji="1" lang="en-US" altLang="ja-JP" sz="1050">
              <a:latin typeface="ＭＳ ゴシック" pitchFamily="49" charset="-128"/>
              <a:ea typeface="ＭＳ ゴシック" pitchFamily="49" charset="-128"/>
            </a:rPr>
            <a:t>2</a:t>
          </a:r>
          <a:r>
            <a:rPr kumimoji="1" lang="ja-JP" altLang="en-US" sz="1050">
              <a:latin typeface="ＭＳ ゴシック" pitchFamily="49" charset="-128"/>
              <a:ea typeface="ＭＳ ゴシック" pitchFamily="49" charset="-128"/>
            </a:rPr>
            <a:t>年連続で赤字となった。</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今後、保育園や公営住宅、学校等の統廃合及び大規模修繕等の大型建設事業が予定されているため、財政調整基金額は減少するものと見込まれる。</a:t>
          </a:r>
        </a:p>
        <a:p>
          <a:r>
            <a:rPr kumimoji="1" lang="ja-JP" altLang="en-US" sz="1050">
              <a:latin typeface="ＭＳ ゴシック" pitchFamily="49" charset="-128"/>
              <a:ea typeface="ＭＳ ゴシック" pitchFamily="49" charset="-128"/>
            </a:rPr>
            <a:t>　中期的には、引き続き、財政上厳しい状況が想定されるため、各種事業における経費削減や平準化等全庁的な体制で財政健全化に取り組む。</a:t>
          </a:r>
          <a:endParaRPr kumimoji="1" lang="ja-JP" altLang="en-US" sz="11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山梨県中央市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全ての会計において、前年度に引き続き黒字である。</a:t>
          </a:r>
        </a:p>
        <a:p>
          <a:r>
            <a:rPr kumimoji="1" lang="ja-JP" altLang="en-US" sz="1400">
              <a:latin typeface="ＭＳ ゴシック" pitchFamily="49" charset="-128"/>
              <a:ea typeface="ＭＳ ゴシック" pitchFamily="49" charset="-128"/>
            </a:rPr>
            <a:t>　引き続き各会計において、適正な財政運営・企業運営に努める。</a:t>
          </a:r>
        </a:p>
        <a:p>
          <a:r>
            <a:rPr kumimoji="1" lang="ja-JP" altLang="en-US" sz="1400">
              <a:latin typeface="ＭＳ ゴシック" pitchFamily="49" charset="-128"/>
              <a:ea typeface="ＭＳ ゴシック" pitchFamily="49" charset="-128"/>
            </a:rPr>
            <a:t>　なお、令和２年度より簡易水道事業、公共下水道事業および農業集落排水事業については地方公営企業法の一部適用により公営企業会計に移行している。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17505793</v>
      </c>
      <c r="BO4" s="358"/>
      <c r="BP4" s="358"/>
      <c r="BQ4" s="358"/>
      <c r="BR4" s="358"/>
      <c r="BS4" s="358"/>
      <c r="BT4" s="358"/>
      <c r="BU4" s="359"/>
      <c r="BV4" s="357">
        <v>16684315</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16.899999999999999</v>
      </c>
      <c r="CU4" s="364"/>
      <c r="CV4" s="364"/>
      <c r="CW4" s="364"/>
      <c r="CX4" s="364"/>
      <c r="CY4" s="364"/>
      <c r="CZ4" s="364"/>
      <c r="DA4" s="365"/>
      <c r="DB4" s="363">
        <v>16.5</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15739554</v>
      </c>
      <c r="BO5" s="395"/>
      <c r="BP5" s="395"/>
      <c r="BQ5" s="395"/>
      <c r="BR5" s="395"/>
      <c r="BS5" s="395"/>
      <c r="BT5" s="395"/>
      <c r="BU5" s="396"/>
      <c r="BV5" s="394">
        <v>14945237</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91.9</v>
      </c>
      <c r="CU5" s="392"/>
      <c r="CV5" s="392"/>
      <c r="CW5" s="392"/>
      <c r="CX5" s="392"/>
      <c r="CY5" s="392"/>
      <c r="CZ5" s="392"/>
      <c r="DA5" s="393"/>
      <c r="DB5" s="391">
        <v>91.4</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1766239</v>
      </c>
      <c r="BO6" s="395"/>
      <c r="BP6" s="395"/>
      <c r="BQ6" s="395"/>
      <c r="BR6" s="395"/>
      <c r="BS6" s="395"/>
      <c r="BT6" s="395"/>
      <c r="BU6" s="396"/>
      <c r="BV6" s="394">
        <v>1739078</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92.3</v>
      </c>
      <c r="CU6" s="432"/>
      <c r="CV6" s="432"/>
      <c r="CW6" s="432"/>
      <c r="CX6" s="432"/>
      <c r="CY6" s="432"/>
      <c r="CZ6" s="432"/>
      <c r="DA6" s="433"/>
      <c r="DB6" s="431">
        <v>92.2</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101</v>
      </c>
      <c r="AV7" s="427"/>
      <c r="AW7" s="427"/>
      <c r="AX7" s="427"/>
      <c r="AY7" s="428" t="s">
        <v>102</v>
      </c>
      <c r="AZ7" s="429"/>
      <c r="BA7" s="429"/>
      <c r="BB7" s="429"/>
      <c r="BC7" s="429"/>
      <c r="BD7" s="429"/>
      <c r="BE7" s="429"/>
      <c r="BF7" s="429"/>
      <c r="BG7" s="429"/>
      <c r="BH7" s="429"/>
      <c r="BI7" s="429"/>
      <c r="BJ7" s="429"/>
      <c r="BK7" s="429"/>
      <c r="BL7" s="429"/>
      <c r="BM7" s="430"/>
      <c r="BN7" s="394">
        <v>258377</v>
      </c>
      <c r="BO7" s="395"/>
      <c r="BP7" s="395"/>
      <c r="BQ7" s="395"/>
      <c r="BR7" s="395"/>
      <c r="BS7" s="395"/>
      <c r="BT7" s="395"/>
      <c r="BU7" s="396"/>
      <c r="BV7" s="394">
        <v>309584</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8918923</v>
      </c>
      <c r="CU7" s="395"/>
      <c r="CV7" s="395"/>
      <c r="CW7" s="395"/>
      <c r="CX7" s="395"/>
      <c r="CY7" s="395"/>
      <c r="CZ7" s="395"/>
      <c r="DA7" s="396"/>
      <c r="DB7" s="394">
        <v>8649631</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1507862</v>
      </c>
      <c r="BO8" s="395"/>
      <c r="BP8" s="395"/>
      <c r="BQ8" s="395"/>
      <c r="BR8" s="395"/>
      <c r="BS8" s="395"/>
      <c r="BT8" s="395"/>
      <c r="BU8" s="396"/>
      <c r="BV8" s="394">
        <v>1429494</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0.67</v>
      </c>
      <c r="CU8" s="435"/>
      <c r="CV8" s="435"/>
      <c r="CW8" s="435"/>
      <c r="CX8" s="435"/>
      <c r="CY8" s="435"/>
      <c r="CZ8" s="435"/>
      <c r="DA8" s="436"/>
      <c r="DB8" s="434">
        <v>0.66</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31216</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78368</v>
      </c>
      <c r="BO9" s="395"/>
      <c r="BP9" s="395"/>
      <c r="BQ9" s="395"/>
      <c r="BR9" s="395"/>
      <c r="BS9" s="395"/>
      <c r="BT9" s="395"/>
      <c r="BU9" s="396"/>
      <c r="BV9" s="394">
        <v>-205955</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11.6</v>
      </c>
      <c r="CU9" s="392"/>
      <c r="CV9" s="392"/>
      <c r="CW9" s="392"/>
      <c r="CX9" s="392"/>
      <c r="CY9" s="392"/>
      <c r="CZ9" s="392"/>
      <c r="DA9" s="393"/>
      <c r="DB9" s="391">
        <v>11.7</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31124</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63542</v>
      </c>
      <c r="BO10" s="395"/>
      <c r="BP10" s="395"/>
      <c r="BQ10" s="395"/>
      <c r="BR10" s="395"/>
      <c r="BS10" s="395"/>
      <c r="BT10" s="395"/>
      <c r="BU10" s="396"/>
      <c r="BV10" s="394">
        <v>120289</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30597</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204499</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2"/>
      <c r="M13" s="485" t="s">
        <v>130</v>
      </c>
      <c r="N13" s="486"/>
      <c r="O13" s="486"/>
      <c r="P13" s="486"/>
      <c r="Q13" s="487"/>
      <c r="R13" s="478">
        <v>28350</v>
      </c>
      <c r="S13" s="479"/>
      <c r="T13" s="479"/>
      <c r="U13" s="479"/>
      <c r="V13" s="480"/>
      <c r="W13" s="410" t="s">
        <v>131</v>
      </c>
      <c r="X13" s="411"/>
      <c r="Y13" s="411"/>
      <c r="Z13" s="411"/>
      <c r="AA13" s="411"/>
      <c r="AB13" s="401"/>
      <c r="AC13" s="445">
        <v>836</v>
      </c>
      <c r="AD13" s="446"/>
      <c r="AE13" s="446"/>
      <c r="AF13" s="446"/>
      <c r="AG13" s="488"/>
      <c r="AH13" s="445">
        <v>1021</v>
      </c>
      <c r="AI13" s="446"/>
      <c r="AJ13" s="446"/>
      <c r="AK13" s="446"/>
      <c r="AL13" s="447"/>
      <c r="AM13" s="423" t="s">
        <v>132</v>
      </c>
      <c r="AN13" s="424"/>
      <c r="AO13" s="424"/>
      <c r="AP13" s="424"/>
      <c r="AQ13" s="424"/>
      <c r="AR13" s="424"/>
      <c r="AS13" s="424"/>
      <c r="AT13" s="425"/>
      <c r="AU13" s="426" t="s">
        <v>101</v>
      </c>
      <c r="AV13" s="427"/>
      <c r="AW13" s="427"/>
      <c r="AX13" s="427"/>
      <c r="AY13" s="428" t="s">
        <v>133</v>
      </c>
      <c r="AZ13" s="429"/>
      <c r="BA13" s="429"/>
      <c r="BB13" s="429"/>
      <c r="BC13" s="429"/>
      <c r="BD13" s="429"/>
      <c r="BE13" s="429"/>
      <c r="BF13" s="429"/>
      <c r="BG13" s="429"/>
      <c r="BH13" s="429"/>
      <c r="BI13" s="429"/>
      <c r="BJ13" s="429"/>
      <c r="BK13" s="429"/>
      <c r="BL13" s="429"/>
      <c r="BM13" s="430"/>
      <c r="BN13" s="394">
        <v>-62589</v>
      </c>
      <c r="BO13" s="395"/>
      <c r="BP13" s="395"/>
      <c r="BQ13" s="395"/>
      <c r="BR13" s="395"/>
      <c r="BS13" s="395"/>
      <c r="BT13" s="395"/>
      <c r="BU13" s="396"/>
      <c r="BV13" s="394">
        <v>-85666</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7.2</v>
      </c>
      <c r="CU13" s="392"/>
      <c r="CV13" s="392"/>
      <c r="CW13" s="392"/>
      <c r="CX13" s="392"/>
      <c r="CY13" s="392"/>
      <c r="CZ13" s="392"/>
      <c r="DA13" s="393"/>
      <c r="DB13" s="391">
        <v>7.1</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30657</v>
      </c>
      <c r="S14" s="479"/>
      <c r="T14" s="479"/>
      <c r="U14" s="479"/>
      <c r="V14" s="480"/>
      <c r="W14" s="384"/>
      <c r="X14" s="385"/>
      <c r="Y14" s="385"/>
      <c r="Z14" s="385"/>
      <c r="AA14" s="385"/>
      <c r="AB14" s="374"/>
      <c r="AC14" s="481">
        <v>5.7</v>
      </c>
      <c r="AD14" s="482"/>
      <c r="AE14" s="482"/>
      <c r="AF14" s="482"/>
      <c r="AG14" s="483"/>
      <c r="AH14" s="481">
        <v>6.7</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2"/>
      <c r="M15" s="485" t="s">
        <v>130</v>
      </c>
      <c r="N15" s="486"/>
      <c r="O15" s="486"/>
      <c r="P15" s="486"/>
      <c r="Q15" s="487"/>
      <c r="R15" s="478">
        <v>28496</v>
      </c>
      <c r="S15" s="479"/>
      <c r="T15" s="479"/>
      <c r="U15" s="479"/>
      <c r="V15" s="480"/>
      <c r="W15" s="410" t="s">
        <v>137</v>
      </c>
      <c r="X15" s="411"/>
      <c r="Y15" s="411"/>
      <c r="Z15" s="411"/>
      <c r="AA15" s="411"/>
      <c r="AB15" s="401"/>
      <c r="AC15" s="445">
        <v>4993</v>
      </c>
      <c r="AD15" s="446"/>
      <c r="AE15" s="446"/>
      <c r="AF15" s="446"/>
      <c r="AG15" s="488"/>
      <c r="AH15" s="445">
        <v>4943</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5005215</v>
      </c>
      <c r="BO15" s="358"/>
      <c r="BP15" s="358"/>
      <c r="BQ15" s="358"/>
      <c r="BR15" s="358"/>
      <c r="BS15" s="358"/>
      <c r="BT15" s="358"/>
      <c r="BU15" s="359"/>
      <c r="BV15" s="357">
        <v>4828039</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33.9</v>
      </c>
      <c r="AD16" s="482"/>
      <c r="AE16" s="482"/>
      <c r="AF16" s="482"/>
      <c r="AG16" s="483"/>
      <c r="AH16" s="481">
        <v>32.6</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7500074</v>
      </c>
      <c r="BO16" s="395"/>
      <c r="BP16" s="395"/>
      <c r="BQ16" s="395"/>
      <c r="BR16" s="395"/>
      <c r="BS16" s="395"/>
      <c r="BT16" s="395"/>
      <c r="BU16" s="396"/>
      <c r="BV16" s="394">
        <v>7273537</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8917</v>
      </c>
      <c r="AD17" s="446"/>
      <c r="AE17" s="446"/>
      <c r="AF17" s="446"/>
      <c r="AG17" s="488"/>
      <c r="AH17" s="445">
        <v>9200</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6388632</v>
      </c>
      <c r="BO17" s="395"/>
      <c r="BP17" s="395"/>
      <c r="BQ17" s="395"/>
      <c r="BR17" s="395"/>
      <c r="BS17" s="395"/>
      <c r="BT17" s="395"/>
      <c r="BU17" s="396"/>
      <c r="BV17" s="394">
        <v>6148492</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31.69</v>
      </c>
      <c r="M18" s="518"/>
      <c r="N18" s="518"/>
      <c r="O18" s="518"/>
      <c r="P18" s="518"/>
      <c r="Q18" s="518"/>
      <c r="R18" s="519"/>
      <c r="S18" s="519"/>
      <c r="T18" s="519"/>
      <c r="U18" s="519"/>
      <c r="V18" s="520"/>
      <c r="W18" s="412"/>
      <c r="X18" s="413"/>
      <c r="Y18" s="413"/>
      <c r="Z18" s="413"/>
      <c r="AA18" s="413"/>
      <c r="AB18" s="404"/>
      <c r="AC18" s="521">
        <v>60.5</v>
      </c>
      <c r="AD18" s="522"/>
      <c r="AE18" s="522"/>
      <c r="AF18" s="522"/>
      <c r="AG18" s="523"/>
      <c r="AH18" s="521">
        <v>60.7</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8325500</v>
      </c>
      <c r="BO18" s="395"/>
      <c r="BP18" s="395"/>
      <c r="BQ18" s="395"/>
      <c r="BR18" s="395"/>
      <c r="BS18" s="395"/>
      <c r="BT18" s="395"/>
      <c r="BU18" s="396"/>
      <c r="BV18" s="394">
        <v>7972980</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985</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11741610</v>
      </c>
      <c r="BO19" s="395"/>
      <c r="BP19" s="395"/>
      <c r="BQ19" s="395"/>
      <c r="BR19" s="395"/>
      <c r="BS19" s="395"/>
      <c r="BT19" s="395"/>
      <c r="BU19" s="396"/>
      <c r="BV19" s="394">
        <v>11589016</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13552</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16048263</v>
      </c>
      <c r="BO22" s="358"/>
      <c r="BP22" s="358"/>
      <c r="BQ22" s="358"/>
      <c r="BR22" s="358"/>
      <c r="BS22" s="358"/>
      <c r="BT22" s="358"/>
      <c r="BU22" s="359"/>
      <c r="BV22" s="357">
        <v>16099699</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6089736</v>
      </c>
      <c r="BO23" s="395"/>
      <c r="BP23" s="395"/>
      <c r="BQ23" s="395"/>
      <c r="BR23" s="395"/>
      <c r="BS23" s="395"/>
      <c r="BT23" s="395"/>
      <c r="BU23" s="396"/>
      <c r="BV23" s="394">
        <v>6691619</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7640</v>
      </c>
      <c r="R24" s="446"/>
      <c r="S24" s="446"/>
      <c r="T24" s="446"/>
      <c r="U24" s="446"/>
      <c r="V24" s="488"/>
      <c r="W24" s="540"/>
      <c r="X24" s="541"/>
      <c r="Y24" s="542"/>
      <c r="Z24" s="444" t="s">
        <v>162</v>
      </c>
      <c r="AA24" s="424"/>
      <c r="AB24" s="424"/>
      <c r="AC24" s="424"/>
      <c r="AD24" s="424"/>
      <c r="AE24" s="424"/>
      <c r="AF24" s="424"/>
      <c r="AG24" s="425"/>
      <c r="AH24" s="445">
        <v>213</v>
      </c>
      <c r="AI24" s="446"/>
      <c r="AJ24" s="446"/>
      <c r="AK24" s="446"/>
      <c r="AL24" s="488"/>
      <c r="AM24" s="445">
        <v>660087</v>
      </c>
      <c r="AN24" s="446"/>
      <c r="AO24" s="446"/>
      <c r="AP24" s="446"/>
      <c r="AQ24" s="446"/>
      <c r="AR24" s="488"/>
      <c r="AS24" s="445">
        <v>3099</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10696724</v>
      </c>
      <c r="BO24" s="395"/>
      <c r="BP24" s="395"/>
      <c r="BQ24" s="395"/>
      <c r="BR24" s="395"/>
      <c r="BS24" s="395"/>
      <c r="BT24" s="395"/>
      <c r="BU24" s="396"/>
      <c r="BV24" s="394">
        <v>10185192</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5970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680729</v>
      </c>
      <c r="BO25" s="358"/>
      <c r="BP25" s="358"/>
      <c r="BQ25" s="358"/>
      <c r="BR25" s="358"/>
      <c r="BS25" s="358"/>
      <c r="BT25" s="358"/>
      <c r="BU25" s="359"/>
      <c r="BV25" s="357">
        <v>794874</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5580</v>
      </c>
      <c r="R26" s="446"/>
      <c r="S26" s="446"/>
      <c r="T26" s="446"/>
      <c r="U26" s="446"/>
      <c r="V26" s="488"/>
      <c r="W26" s="540"/>
      <c r="X26" s="541"/>
      <c r="Y26" s="542"/>
      <c r="Z26" s="444" t="s">
        <v>168</v>
      </c>
      <c r="AA26" s="546"/>
      <c r="AB26" s="546"/>
      <c r="AC26" s="546"/>
      <c r="AD26" s="546"/>
      <c r="AE26" s="546"/>
      <c r="AF26" s="546"/>
      <c r="AG26" s="547"/>
      <c r="AH26" s="445">
        <v>1</v>
      </c>
      <c r="AI26" s="446"/>
      <c r="AJ26" s="446"/>
      <c r="AK26" s="446"/>
      <c r="AL26" s="488"/>
      <c r="AM26" s="445" t="s">
        <v>169</v>
      </c>
      <c r="AN26" s="446"/>
      <c r="AO26" s="446"/>
      <c r="AP26" s="446"/>
      <c r="AQ26" s="446"/>
      <c r="AR26" s="488"/>
      <c r="AS26" s="445" t="s">
        <v>169</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171</v>
      </c>
      <c r="F27" s="424"/>
      <c r="G27" s="424"/>
      <c r="H27" s="424"/>
      <c r="I27" s="424"/>
      <c r="J27" s="424"/>
      <c r="K27" s="425"/>
      <c r="L27" s="445">
        <v>1</v>
      </c>
      <c r="M27" s="446"/>
      <c r="N27" s="446"/>
      <c r="O27" s="446"/>
      <c r="P27" s="488"/>
      <c r="Q27" s="445">
        <v>3300</v>
      </c>
      <c r="R27" s="446"/>
      <c r="S27" s="446"/>
      <c r="T27" s="446"/>
      <c r="U27" s="446"/>
      <c r="V27" s="488"/>
      <c r="W27" s="540"/>
      <c r="X27" s="541"/>
      <c r="Y27" s="542"/>
      <c r="Z27" s="444" t="s">
        <v>172</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v>529843</v>
      </c>
      <c r="BO27" s="514"/>
      <c r="BP27" s="514"/>
      <c r="BQ27" s="514"/>
      <c r="BR27" s="514"/>
      <c r="BS27" s="514"/>
      <c r="BT27" s="514"/>
      <c r="BU27" s="515"/>
      <c r="BV27" s="513">
        <v>529770</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174</v>
      </c>
      <c r="F28" s="424"/>
      <c r="G28" s="424"/>
      <c r="H28" s="424"/>
      <c r="I28" s="424"/>
      <c r="J28" s="424"/>
      <c r="K28" s="425"/>
      <c r="L28" s="445">
        <v>1</v>
      </c>
      <c r="M28" s="446"/>
      <c r="N28" s="446"/>
      <c r="O28" s="446"/>
      <c r="P28" s="488"/>
      <c r="Q28" s="445">
        <v>3000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2873964</v>
      </c>
      <c r="BO28" s="358"/>
      <c r="BP28" s="358"/>
      <c r="BQ28" s="358"/>
      <c r="BR28" s="358"/>
      <c r="BS28" s="358"/>
      <c r="BT28" s="358"/>
      <c r="BU28" s="359"/>
      <c r="BV28" s="357">
        <v>3014921</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177</v>
      </c>
      <c r="F29" s="424"/>
      <c r="G29" s="424"/>
      <c r="H29" s="424"/>
      <c r="I29" s="424"/>
      <c r="J29" s="424"/>
      <c r="K29" s="425"/>
      <c r="L29" s="445">
        <v>16</v>
      </c>
      <c r="M29" s="446"/>
      <c r="N29" s="446"/>
      <c r="O29" s="446"/>
      <c r="P29" s="488"/>
      <c r="Q29" s="445">
        <v>2900</v>
      </c>
      <c r="R29" s="446"/>
      <c r="S29" s="446"/>
      <c r="T29" s="446"/>
      <c r="U29" s="446"/>
      <c r="V29" s="488"/>
      <c r="W29" s="543"/>
      <c r="X29" s="544"/>
      <c r="Y29" s="545"/>
      <c r="Z29" s="444" t="s">
        <v>178</v>
      </c>
      <c r="AA29" s="424"/>
      <c r="AB29" s="424"/>
      <c r="AC29" s="424"/>
      <c r="AD29" s="424"/>
      <c r="AE29" s="424"/>
      <c r="AF29" s="424"/>
      <c r="AG29" s="425"/>
      <c r="AH29" s="445">
        <v>213</v>
      </c>
      <c r="AI29" s="446"/>
      <c r="AJ29" s="446"/>
      <c r="AK29" s="446"/>
      <c r="AL29" s="488"/>
      <c r="AM29" s="445">
        <v>660087</v>
      </c>
      <c r="AN29" s="446"/>
      <c r="AO29" s="446"/>
      <c r="AP29" s="446"/>
      <c r="AQ29" s="446"/>
      <c r="AR29" s="488"/>
      <c r="AS29" s="445">
        <v>3099</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480599</v>
      </c>
      <c r="BO29" s="395"/>
      <c r="BP29" s="395"/>
      <c r="BQ29" s="395"/>
      <c r="BR29" s="395"/>
      <c r="BS29" s="395"/>
      <c r="BT29" s="395"/>
      <c r="BU29" s="396"/>
      <c r="BV29" s="394">
        <v>443101</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96.7</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4054935</v>
      </c>
      <c r="BO30" s="514"/>
      <c r="BP30" s="514"/>
      <c r="BQ30" s="514"/>
      <c r="BR30" s="514"/>
      <c r="BS30" s="514"/>
      <c r="BT30" s="514"/>
      <c r="BU30" s="515"/>
      <c r="BV30" s="513">
        <v>4326165</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
      <c r="A33" s="163"/>
      <c r="B33" s="187"/>
      <c r="C33" s="418" t="s">
        <v>187</v>
      </c>
      <c r="D33" s="418"/>
      <c r="E33" s="383" t="s">
        <v>188</v>
      </c>
      <c r="F33" s="383"/>
      <c r="G33" s="383"/>
      <c r="H33" s="383"/>
      <c r="I33" s="383"/>
      <c r="J33" s="383"/>
      <c r="K33" s="383"/>
      <c r="L33" s="383"/>
      <c r="M33" s="383"/>
      <c r="N33" s="383"/>
      <c r="O33" s="383"/>
      <c r="P33" s="383"/>
      <c r="Q33" s="383"/>
      <c r="R33" s="383"/>
      <c r="S33" s="383"/>
      <c r="T33" s="188"/>
      <c r="U33" s="418" t="s">
        <v>187</v>
      </c>
      <c r="V33" s="418"/>
      <c r="W33" s="383" t="s">
        <v>188</v>
      </c>
      <c r="X33" s="383"/>
      <c r="Y33" s="383"/>
      <c r="Z33" s="383"/>
      <c r="AA33" s="383"/>
      <c r="AB33" s="383"/>
      <c r="AC33" s="383"/>
      <c r="AD33" s="383"/>
      <c r="AE33" s="383"/>
      <c r="AF33" s="383"/>
      <c r="AG33" s="383"/>
      <c r="AH33" s="383"/>
      <c r="AI33" s="383"/>
      <c r="AJ33" s="383"/>
      <c r="AK33" s="383"/>
      <c r="AL33" s="188"/>
      <c r="AM33" s="418" t="s">
        <v>187</v>
      </c>
      <c r="AN33" s="418"/>
      <c r="AO33" s="383" t="s">
        <v>188</v>
      </c>
      <c r="AP33" s="383"/>
      <c r="AQ33" s="383"/>
      <c r="AR33" s="383"/>
      <c r="AS33" s="383"/>
      <c r="AT33" s="383"/>
      <c r="AU33" s="383"/>
      <c r="AV33" s="383"/>
      <c r="AW33" s="383"/>
      <c r="AX33" s="383"/>
      <c r="AY33" s="383"/>
      <c r="AZ33" s="383"/>
      <c r="BA33" s="383"/>
      <c r="BB33" s="383"/>
      <c r="BC33" s="383"/>
      <c r="BD33" s="189"/>
      <c r="BE33" s="383" t="s">
        <v>189</v>
      </c>
      <c r="BF33" s="383"/>
      <c r="BG33" s="383" t="s">
        <v>190</v>
      </c>
      <c r="BH33" s="383"/>
      <c r="BI33" s="383"/>
      <c r="BJ33" s="383"/>
      <c r="BK33" s="383"/>
      <c r="BL33" s="383"/>
      <c r="BM33" s="383"/>
      <c r="BN33" s="383"/>
      <c r="BO33" s="383"/>
      <c r="BP33" s="383"/>
      <c r="BQ33" s="383"/>
      <c r="BR33" s="383"/>
      <c r="BS33" s="383"/>
      <c r="BT33" s="383"/>
      <c r="BU33" s="383"/>
      <c r="BV33" s="189"/>
      <c r="BW33" s="418" t="s">
        <v>189</v>
      </c>
      <c r="BX33" s="418"/>
      <c r="BY33" s="383" t="s">
        <v>191</v>
      </c>
      <c r="BZ33" s="383"/>
      <c r="CA33" s="383"/>
      <c r="CB33" s="383"/>
      <c r="CC33" s="383"/>
      <c r="CD33" s="383"/>
      <c r="CE33" s="383"/>
      <c r="CF33" s="383"/>
      <c r="CG33" s="383"/>
      <c r="CH33" s="383"/>
      <c r="CI33" s="383"/>
      <c r="CJ33" s="383"/>
      <c r="CK33" s="383"/>
      <c r="CL33" s="383"/>
      <c r="CM33" s="383"/>
      <c r="CN33" s="188"/>
      <c r="CO33" s="418" t="s">
        <v>187</v>
      </c>
      <c r="CP33" s="418"/>
      <c r="CQ33" s="383" t="s">
        <v>192</v>
      </c>
      <c r="CR33" s="383"/>
      <c r="CS33" s="383"/>
      <c r="CT33" s="383"/>
      <c r="CU33" s="383"/>
      <c r="CV33" s="383"/>
      <c r="CW33" s="383"/>
      <c r="CX33" s="383"/>
      <c r="CY33" s="383"/>
      <c r="CZ33" s="383"/>
      <c r="DA33" s="383"/>
      <c r="DB33" s="383"/>
      <c r="DC33" s="383"/>
      <c r="DD33" s="383"/>
      <c r="DE33" s="383"/>
      <c r="DF33" s="188"/>
      <c r="DG33" s="583" t="s">
        <v>193</v>
      </c>
      <c r="DH33" s="583"/>
      <c r="DI33" s="190"/>
    </row>
    <row r="34" spans="1:113" ht="32.25" customHeight="1" x14ac:dyDescent="0.2">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7</v>
      </c>
      <c r="AN34" s="584"/>
      <c r="AO34" s="585" t="str">
        <f>IF('各会計、関係団体の財政状況及び健全化判断比率'!B32="","",'各会計、関係団体の財政状況及び健全化判断比率'!B32)</f>
        <v>上水道事業会計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11</v>
      </c>
      <c r="BX34" s="584"/>
      <c r="BY34" s="585" t="str">
        <f>IF('各会計、関係団体の財政状況及び健全化判断比率'!B68="","",'各会計、関係団体の財政状況及び健全化判断比率'!B68)</f>
        <v>山梨県市町村総合事務組合（一般会計）</v>
      </c>
      <c r="BZ34" s="585"/>
      <c r="CA34" s="585"/>
      <c r="CB34" s="585"/>
      <c r="CC34" s="585"/>
      <c r="CD34" s="585"/>
      <c r="CE34" s="585"/>
      <c r="CF34" s="585"/>
      <c r="CG34" s="585"/>
      <c r="CH34" s="585"/>
      <c r="CI34" s="585"/>
      <c r="CJ34" s="585"/>
      <c r="CK34" s="585"/>
      <c r="CL34" s="585"/>
      <c r="CM34" s="585"/>
      <c r="CN34" s="163"/>
      <c r="CO34" s="584">
        <f>IF(CQ34="","",MAX(C34:D43,U34:V43,AM34:AN43,BE34:BF43,BW34:BX43)+1)</f>
        <v>21</v>
      </c>
      <c r="CP34" s="584"/>
      <c r="CQ34" s="585" t="str">
        <f>IF('各会計、関係団体の財政状況及び健全化判断比率'!BS7="","",'各会計、関係団体の財政状況及び健全化判断比率'!BS7)</f>
        <v>中央市農業振興公社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
      <c r="A35" s="163"/>
      <c r="B35" s="187"/>
      <c r="C35" s="584">
        <f>IF(E35="","",C34+1)</f>
        <v>2</v>
      </c>
      <c r="D35" s="584"/>
      <c r="E35" s="585" t="str">
        <f>IF('各会計、関係団体の財政状況及び健全化判断比率'!B8="","",'各会計、関係団体の財政状況及び健全化判断比率'!B8)</f>
        <v>田富よし原処理センター事業特別会計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後期高齢者医療特別会計</v>
      </c>
      <c r="X35" s="585"/>
      <c r="Y35" s="585"/>
      <c r="Z35" s="585"/>
      <c r="AA35" s="585"/>
      <c r="AB35" s="585"/>
      <c r="AC35" s="585"/>
      <c r="AD35" s="585"/>
      <c r="AE35" s="585"/>
      <c r="AF35" s="585"/>
      <c r="AG35" s="585"/>
      <c r="AH35" s="585"/>
      <c r="AI35" s="585"/>
      <c r="AJ35" s="585"/>
      <c r="AK35" s="585"/>
      <c r="AL35" s="163"/>
      <c r="AM35" s="584">
        <f t="shared" ref="AM35:AM43" si="0">IF(AO35="","",AM34+1)</f>
        <v>8</v>
      </c>
      <c r="AN35" s="584"/>
      <c r="AO35" s="585" t="str">
        <f>IF('各会計、関係団体の財政状況及び健全化判断比率'!B33="","",'各会計、関係団体の財政状況及び健全化判断比率'!B33)</f>
        <v>簡易水道事業会計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12</v>
      </c>
      <c r="BX35" s="584"/>
      <c r="BY35" s="585" t="str">
        <f>IF('各会計、関係団体の財政状況及び健全化判断比率'!B69="","",'各会計、関係団体の財政状況及び健全化判断比率'!B69)</f>
        <v>山梨県市町村総合事務組合（行政手続の電子化事業特別会計他3特別会計）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介護保険特別会計</v>
      </c>
      <c r="X36" s="585"/>
      <c r="Y36" s="585"/>
      <c r="Z36" s="585"/>
      <c r="AA36" s="585"/>
      <c r="AB36" s="585"/>
      <c r="AC36" s="585"/>
      <c r="AD36" s="585"/>
      <c r="AE36" s="585"/>
      <c r="AF36" s="585"/>
      <c r="AG36" s="585"/>
      <c r="AH36" s="585"/>
      <c r="AI36" s="585"/>
      <c r="AJ36" s="585"/>
      <c r="AK36" s="585"/>
      <c r="AL36" s="163"/>
      <c r="AM36" s="584">
        <f t="shared" si="0"/>
        <v>9</v>
      </c>
      <c r="AN36" s="584"/>
      <c r="AO36" s="585" t="str">
        <f>IF('各会計、関係団体の財政状況及び健全化判断比率'!B34="","",'各会計、関係団体の財政状況及び健全化判断比率'!B34)</f>
        <v>公共下水道事業会計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13</v>
      </c>
      <c r="BX36" s="584"/>
      <c r="BY36" s="585" t="str">
        <f>IF('各会計、関係団体の財政状況及び健全化判断比率'!B70="","",'各会計、関係団体の財政状況及び健全化判断比率'!B70)</f>
        <v>中巨摩地区広域事務組合（一般会計）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6</v>
      </c>
      <c r="V37" s="584"/>
      <c r="W37" s="585" t="str">
        <f>IF('各会計、関係団体の財政状況及び健全化判断比率'!B31="","",'各会計、関係団体の財政状況及び健全化判断比率'!B31)</f>
        <v>地域包括支援センター特別会計</v>
      </c>
      <c r="X37" s="585"/>
      <c r="Y37" s="585"/>
      <c r="Z37" s="585"/>
      <c r="AA37" s="585"/>
      <c r="AB37" s="585"/>
      <c r="AC37" s="585"/>
      <c r="AD37" s="585"/>
      <c r="AE37" s="585"/>
      <c r="AF37" s="585"/>
      <c r="AG37" s="585"/>
      <c r="AH37" s="585"/>
      <c r="AI37" s="585"/>
      <c r="AJ37" s="585"/>
      <c r="AK37" s="585"/>
      <c r="AL37" s="163"/>
      <c r="AM37" s="584">
        <f t="shared" si="0"/>
        <v>10</v>
      </c>
      <c r="AN37" s="584"/>
      <c r="AO37" s="585" t="str">
        <f>IF('各会計、関係団体の財政状況及び健全化判断比率'!B35="","",'各会計、関係団体の財政状況及び健全化判断比率'!B35)</f>
        <v>農業集落排水事業会計</v>
      </c>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14</v>
      </c>
      <c r="BX37" s="584"/>
      <c r="BY37" s="585" t="str">
        <f>IF('各会計、関係団体の財政状況及び健全化判断比率'!B71="","",'各会計、関係団体の財政状況及び健全化判断比率'!B71)</f>
        <v>中巨摩地区広域事務組合（ごみ処理事業特別会計）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15</v>
      </c>
      <c r="BX38" s="584"/>
      <c r="BY38" s="585" t="str">
        <f>IF('各会計、関係団体の財政状況及び健全化判断比率'!B72="","",'各会計、関係団体の財政状況及び健全化判断比率'!B72)</f>
        <v>中巨摩地区広域事務組合（地区公園事業特別会計）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16</v>
      </c>
      <c r="BX39" s="584"/>
      <c r="BY39" s="585" t="str">
        <f>IF('各会計、関係団体の財政状況及び健全化判断比率'!B73="","",'各会計、関係団体の財政状況及び健全化判断比率'!B73)</f>
        <v>中巨摩地区広域事務組合（老人福祉事業特別会計）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17</v>
      </c>
      <c r="BX40" s="584"/>
      <c r="BY40" s="585" t="str">
        <f>IF('各会計、関係団体の財政状況及び健全化判断比率'!B74="","",'各会計、関係団体の財政状況及び健全化判断比率'!B74)</f>
        <v>中巨摩地区広域事務組合（勤労青年センター事業特別会計）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18</v>
      </c>
      <c r="BX41" s="584"/>
      <c r="BY41" s="585" t="str">
        <f>IF('各会計、関係団体の財政状況及び健全化判断比率'!B75="","",'各会計、関係団体の財政状況及び健全化判断比率'!B75)</f>
        <v>中巨摩地区広域事務組合（し尿処理事業特別会計）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19</v>
      </c>
      <c r="BX42" s="584"/>
      <c r="BY42" s="585" t="str">
        <f>IF('各会計、関係団体の財政状況及び健全化判断比率'!B76="","",'各会計、関係団体の財政状況及び健全化判断比率'!B76)</f>
        <v>三郡衛生組合（一般会計）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20</v>
      </c>
      <c r="BX43" s="584"/>
      <c r="BY43" s="585" t="str">
        <f>IF('各会計、関係団体の財政状況及び健全化判断比率'!B77="","",'各会計、関係団体の財政状況及び健全化判断比率'!B77)</f>
        <v>三郡衛生組合（し尿処理事業特別会計）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HZhjD/EMGSChziHl9rksYH8up49qevDVwgb16ftoc8Ki+wSV8q1lCsT341LS7xq+8qjMaenG9AdBTWKxA4v8Fg==" saltValue="gN0cJZiv1AFsbqYUfukL6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9"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36" t="s">
        <v>536</v>
      </c>
      <c r="D34" s="1136"/>
      <c r="E34" s="1137"/>
      <c r="F34" s="32">
        <v>15.71</v>
      </c>
      <c r="G34" s="33">
        <v>14.13</v>
      </c>
      <c r="H34" s="33">
        <v>18.47</v>
      </c>
      <c r="I34" s="33">
        <v>15.57</v>
      </c>
      <c r="J34" s="34">
        <v>16.78</v>
      </c>
      <c r="K34" s="22"/>
      <c r="L34" s="22"/>
      <c r="M34" s="22"/>
      <c r="N34" s="22"/>
      <c r="O34" s="22"/>
      <c r="P34" s="22"/>
    </row>
    <row r="35" spans="1:16" ht="39" customHeight="1" x14ac:dyDescent="0.2">
      <c r="A35" s="22"/>
      <c r="B35" s="35"/>
      <c r="C35" s="1132" t="s">
        <v>537</v>
      </c>
      <c r="D35" s="1132"/>
      <c r="E35" s="1133"/>
      <c r="F35" s="36">
        <v>3.95</v>
      </c>
      <c r="G35" s="37">
        <v>3.72</v>
      </c>
      <c r="H35" s="37">
        <v>4.07</v>
      </c>
      <c r="I35" s="37">
        <v>3.88</v>
      </c>
      <c r="J35" s="38">
        <v>3.52</v>
      </c>
      <c r="K35" s="22"/>
      <c r="L35" s="22"/>
      <c r="M35" s="22"/>
      <c r="N35" s="22"/>
      <c r="O35" s="22"/>
      <c r="P35" s="22"/>
    </row>
    <row r="36" spans="1:16" ht="39" customHeight="1" x14ac:dyDescent="0.2">
      <c r="A36" s="22"/>
      <c r="B36" s="35"/>
      <c r="C36" s="1132" t="s">
        <v>538</v>
      </c>
      <c r="D36" s="1132"/>
      <c r="E36" s="1133"/>
      <c r="F36" s="36">
        <v>1.34</v>
      </c>
      <c r="G36" s="37">
        <v>0.12</v>
      </c>
      <c r="H36" s="37">
        <v>0.34</v>
      </c>
      <c r="I36" s="37">
        <v>0.05</v>
      </c>
      <c r="J36" s="38">
        <v>2.04</v>
      </c>
      <c r="K36" s="22"/>
      <c r="L36" s="22"/>
      <c r="M36" s="22"/>
      <c r="N36" s="22"/>
      <c r="O36" s="22"/>
      <c r="P36" s="22"/>
    </row>
    <row r="37" spans="1:16" ht="39" customHeight="1" x14ac:dyDescent="0.2">
      <c r="A37" s="22"/>
      <c r="B37" s="35"/>
      <c r="C37" s="1132" t="s">
        <v>539</v>
      </c>
      <c r="D37" s="1132"/>
      <c r="E37" s="1133"/>
      <c r="F37" s="36">
        <v>1.57</v>
      </c>
      <c r="G37" s="37">
        <v>1.58</v>
      </c>
      <c r="H37" s="37">
        <v>1.81</v>
      </c>
      <c r="I37" s="37">
        <v>1.96</v>
      </c>
      <c r="J37" s="38">
        <v>1.86</v>
      </c>
      <c r="K37" s="22"/>
      <c r="L37" s="22"/>
      <c r="M37" s="22"/>
      <c r="N37" s="22"/>
      <c r="O37" s="22"/>
      <c r="P37" s="22"/>
    </row>
    <row r="38" spans="1:16" ht="39" customHeight="1" x14ac:dyDescent="0.2">
      <c r="A38" s="22"/>
      <c r="B38" s="35"/>
      <c r="C38" s="1132" t="s">
        <v>540</v>
      </c>
      <c r="D38" s="1132"/>
      <c r="E38" s="1133"/>
      <c r="F38" s="36">
        <v>0.17</v>
      </c>
      <c r="G38" s="37">
        <v>0.73</v>
      </c>
      <c r="H38" s="37">
        <v>0.83</v>
      </c>
      <c r="I38" s="37">
        <v>0.96</v>
      </c>
      <c r="J38" s="38">
        <v>1.27</v>
      </c>
      <c r="K38" s="22"/>
      <c r="L38" s="22"/>
      <c r="M38" s="22"/>
      <c r="N38" s="22"/>
      <c r="O38" s="22"/>
      <c r="P38" s="22"/>
    </row>
    <row r="39" spans="1:16" ht="39" customHeight="1" x14ac:dyDescent="0.2">
      <c r="A39" s="22"/>
      <c r="B39" s="35"/>
      <c r="C39" s="1132" t="s">
        <v>541</v>
      </c>
      <c r="D39" s="1132"/>
      <c r="E39" s="1133"/>
      <c r="F39" s="36">
        <v>1.6</v>
      </c>
      <c r="G39" s="37">
        <v>1.53</v>
      </c>
      <c r="H39" s="37">
        <v>1.71</v>
      </c>
      <c r="I39" s="37">
        <v>1.25</v>
      </c>
      <c r="J39" s="38">
        <v>0.6</v>
      </c>
      <c r="K39" s="22"/>
      <c r="L39" s="22"/>
      <c r="M39" s="22"/>
      <c r="N39" s="22"/>
      <c r="O39" s="22"/>
      <c r="P39" s="22"/>
    </row>
    <row r="40" spans="1:16" ht="39" customHeight="1" x14ac:dyDescent="0.2">
      <c r="A40" s="22"/>
      <c r="B40" s="35"/>
      <c r="C40" s="1132" t="s">
        <v>542</v>
      </c>
      <c r="D40" s="1132"/>
      <c r="E40" s="1133"/>
      <c r="F40" s="36">
        <v>0.33</v>
      </c>
      <c r="G40" s="37">
        <v>0.45</v>
      </c>
      <c r="H40" s="37">
        <v>0.59</v>
      </c>
      <c r="I40" s="37">
        <v>0.57999999999999996</v>
      </c>
      <c r="J40" s="38">
        <v>0.5</v>
      </c>
      <c r="K40" s="22"/>
      <c r="L40" s="22"/>
      <c r="M40" s="22"/>
      <c r="N40" s="22"/>
      <c r="O40" s="22"/>
      <c r="P40" s="22"/>
    </row>
    <row r="41" spans="1:16" ht="39" customHeight="1" x14ac:dyDescent="0.2">
      <c r="A41" s="22"/>
      <c r="B41" s="35"/>
      <c r="C41" s="1132" t="s">
        <v>543</v>
      </c>
      <c r="D41" s="1132"/>
      <c r="E41" s="1133"/>
      <c r="F41" s="36">
        <v>0.67</v>
      </c>
      <c r="G41" s="37">
        <v>0.71</v>
      </c>
      <c r="H41" s="37">
        <v>0.78</v>
      </c>
      <c r="I41" s="37">
        <v>0.95</v>
      </c>
      <c r="J41" s="38">
        <v>0.12</v>
      </c>
      <c r="K41" s="22"/>
      <c r="L41" s="22"/>
      <c r="M41" s="22"/>
      <c r="N41" s="22"/>
      <c r="O41" s="22"/>
      <c r="P41" s="22"/>
    </row>
    <row r="42" spans="1:16" ht="39" customHeight="1" x14ac:dyDescent="0.2">
      <c r="A42" s="22"/>
      <c r="B42" s="39"/>
      <c r="C42" s="1132" t="s">
        <v>544</v>
      </c>
      <c r="D42" s="1132"/>
      <c r="E42" s="1133"/>
      <c r="F42" s="36" t="s">
        <v>491</v>
      </c>
      <c r="G42" s="37" t="s">
        <v>491</v>
      </c>
      <c r="H42" s="37" t="s">
        <v>491</v>
      </c>
      <c r="I42" s="37" t="s">
        <v>491</v>
      </c>
      <c r="J42" s="38" t="s">
        <v>491</v>
      </c>
      <c r="K42" s="22"/>
      <c r="L42" s="22"/>
      <c r="M42" s="22"/>
      <c r="N42" s="22"/>
      <c r="O42" s="22"/>
      <c r="P42" s="22"/>
    </row>
    <row r="43" spans="1:16" ht="39" customHeight="1" thickBot="1" x14ac:dyDescent="0.25">
      <c r="A43" s="22"/>
      <c r="B43" s="40"/>
      <c r="C43" s="1134" t="s">
        <v>545</v>
      </c>
      <c r="D43" s="1134"/>
      <c r="E43" s="1135"/>
      <c r="F43" s="41">
        <v>0.02</v>
      </c>
      <c r="G43" s="42">
        <v>0.02</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ME7sFKHmZOR0lWzVFJZios0GlxC5Hp8SV/7B6ilNS+GnYkEP0zNJWehJjtBH1x+uwPl0hXKqg4cUdxsvtYlf5A==" saltValue="04mCbuguypekyHDMqrtYF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8"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1272</v>
      </c>
      <c r="L45" s="58">
        <v>1320</v>
      </c>
      <c r="M45" s="58">
        <v>1332</v>
      </c>
      <c r="N45" s="58">
        <v>1391</v>
      </c>
      <c r="O45" s="59">
        <v>1402</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491</v>
      </c>
      <c r="L46" s="62" t="s">
        <v>491</v>
      </c>
      <c r="M46" s="62" t="s">
        <v>491</v>
      </c>
      <c r="N46" s="62" t="s">
        <v>491</v>
      </c>
      <c r="O46" s="63" t="s">
        <v>491</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491</v>
      </c>
      <c r="L47" s="62" t="s">
        <v>491</v>
      </c>
      <c r="M47" s="62" t="s">
        <v>491</v>
      </c>
      <c r="N47" s="62" t="s">
        <v>491</v>
      </c>
      <c r="O47" s="63" t="s">
        <v>491</v>
      </c>
      <c r="P47" s="46"/>
      <c r="Q47" s="46"/>
      <c r="R47" s="46"/>
      <c r="S47" s="46"/>
      <c r="T47" s="46"/>
      <c r="U47" s="46"/>
    </row>
    <row r="48" spans="1:21" ht="30.75" customHeight="1" x14ac:dyDescent="0.2">
      <c r="A48" s="46"/>
      <c r="B48" s="1140"/>
      <c r="C48" s="1141"/>
      <c r="D48" s="60"/>
      <c r="E48" s="1146" t="s">
        <v>13</v>
      </c>
      <c r="F48" s="1146"/>
      <c r="G48" s="1146"/>
      <c r="H48" s="1146"/>
      <c r="I48" s="1146"/>
      <c r="J48" s="1147"/>
      <c r="K48" s="61">
        <v>485</v>
      </c>
      <c r="L48" s="62">
        <v>427</v>
      </c>
      <c r="M48" s="62">
        <v>427</v>
      </c>
      <c r="N48" s="62">
        <v>407</v>
      </c>
      <c r="O48" s="63">
        <v>393</v>
      </c>
      <c r="P48" s="46"/>
      <c r="Q48" s="46"/>
      <c r="R48" s="46"/>
      <c r="S48" s="46"/>
      <c r="T48" s="46"/>
      <c r="U48" s="46"/>
    </row>
    <row r="49" spans="1:21" ht="30.75" customHeight="1" x14ac:dyDescent="0.2">
      <c r="A49" s="46"/>
      <c r="B49" s="1140"/>
      <c r="C49" s="1141"/>
      <c r="D49" s="60"/>
      <c r="E49" s="1146" t="s">
        <v>14</v>
      </c>
      <c r="F49" s="1146"/>
      <c r="G49" s="1146"/>
      <c r="H49" s="1146"/>
      <c r="I49" s="1146"/>
      <c r="J49" s="1147"/>
      <c r="K49" s="61">
        <v>75</v>
      </c>
      <c r="L49" s="62">
        <v>78</v>
      </c>
      <c r="M49" s="62">
        <v>77</v>
      </c>
      <c r="N49" s="62">
        <v>77</v>
      </c>
      <c r="O49" s="63">
        <v>63</v>
      </c>
      <c r="P49" s="46"/>
      <c r="Q49" s="46"/>
      <c r="R49" s="46"/>
      <c r="S49" s="46"/>
      <c r="T49" s="46"/>
      <c r="U49" s="46"/>
    </row>
    <row r="50" spans="1:21" ht="30.75" customHeight="1" x14ac:dyDescent="0.2">
      <c r="A50" s="46"/>
      <c r="B50" s="1140"/>
      <c r="C50" s="1141"/>
      <c r="D50" s="60"/>
      <c r="E50" s="1146" t="s">
        <v>15</v>
      </c>
      <c r="F50" s="1146"/>
      <c r="G50" s="1146"/>
      <c r="H50" s="1146"/>
      <c r="I50" s="1146"/>
      <c r="J50" s="1147"/>
      <c r="K50" s="61">
        <v>12</v>
      </c>
      <c r="L50" s="62">
        <v>12</v>
      </c>
      <c r="M50" s="62">
        <v>11</v>
      </c>
      <c r="N50" s="62">
        <v>11</v>
      </c>
      <c r="O50" s="63">
        <v>10</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491</v>
      </c>
      <c r="L51" s="62" t="s">
        <v>491</v>
      </c>
      <c r="M51" s="62" t="s">
        <v>491</v>
      </c>
      <c r="N51" s="62" t="s">
        <v>491</v>
      </c>
      <c r="O51" s="63" t="s">
        <v>491</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1327</v>
      </c>
      <c r="L52" s="62">
        <v>1321</v>
      </c>
      <c r="M52" s="62">
        <v>1337</v>
      </c>
      <c r="N52" s="62">
        <v>1335</v>
      </c>
      <c r="O52" s="63">
        <v>1319</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517</v>
      </c>
      <c r="L53" s="67">
        <v>516</v>
      </c>
      <c r="M53" s="67">
        <v>510</v>
      </c>
      <c r="N53" s="67">
        <v>551</v>
      </c>
      <c r="O53" s="68">
        <v>549</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PzYgEDkZNYiIoXruP3XfvIJicIqTFWCjjWz0Sdu3A399kofpN/qJhLQGyXMBEP9UOAB+S+qsslBU7AwJQhpVPw==" saltValue="J3uezusZsWCNhJc9FU50Y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8"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529</v>
      </c>
      <c r="J40" s="101" t="s">
        <v>530</v>
      </c>
      <c r="K40" s="101" t="s">
        <v>531</v>
      </c>
      <c r="L40" s="101" t="s">
        <v>532</v>
      </c>
      <c r="M40" s="102" t="s">
        <v>533</v>
      </c>
    </row>
    <row r="41" spans="2:13" ht="27.75" customHeight="1" x14ac:dyDescent="0.2">
      <c r="B41" s="1169" t="s">
        <v>30</v>
      </c>
      <c r="C41" s="1170"/>
      <c r="D41" s="103"/>
      <c r="E41" s="1175" t="s">
        <v>31</v>
      </c>
      <c r="F41" s="1175"/>
      <c r="G41" s="1175"/>
      <c r="H41" s="1176"/>
      <c r="I41" s="330">
        <v>17274</v>
      </c>
      <c r="J41" s="331">
        <v>17146</v>
      </c>
      <c r="K41" s="331">
        <v>16489</v>
      </c>
      <c r="L41" s="331">
        <v>16100</v>
      </c>
      <c r="M41" s="332">
        <v>16048</v>
      </c>
    </row>
    <row r="42" spans="2:13" ht="27.75" customHeight="1" x14ac:dyDescent="0.2">
      <c r="B42" s="1171"/>
      <c r="C42" s="1172"/>
      <c r="D42" s="104"/>
      <c r="E42" s="1177" t="s">
        <v>32</v>
      </c>
      <c r="F42" s="1177"/>
      <c r="G42" s="1177"/>
      <c r="H42" s="1178"/>
      <c r="I42" s="333">
        <v>133</v>
      </c>
      <c r="J42" s="334">
        <v>122</v>
      </c>
      <c r="K42" s="334">
        <v>148</v>
      </c>
      <c r="L42" s="334">
        <v>137</v>
      </c>
      <c r="M42" s="335">
        <v>127</v>
      </c>
    </row>
    <row r="43" spans="2:13" ht="27.75" customHeight="1" x14ac:dyDescent="0.2">
      <c r="B43" s="1171"/>
      <c r="C43" s="1172"/>
      <c r="D43" s="104"/>
      <c r="E43" s="1177" t="s">
        <v>33</v>
      </c>
      <c r="F43" s="1177"/>
      <c r="G43" s="1177"/>
      <c r="H43" s="1178"/>
      <c r="I43" s="333">
        <v>6804</v>
      </c>
      <c r="J43" s="334">
        <v>6216</v>
      </c>
      <c r="K43" s="334">
        <v>6306</v>
      </c>
      <c r="L43" s="334">
        <v>5716</v>
      </c>
      <c r="M43" s="335">
        <v>5378</v>
      </c>
    </row>
    <row r="44" spans="2:13" ht="27.75" customHeight="1" x14ac:dyDescent="0.2">
      <c r="B44" s="1171"/>
      <c r="C44" s="1172"/>
      <c r="D44" s="104"/>
      <c r="E44" s="1177" t="s">
        <v>34</v>
      </c>
      <c r="F44" s="1177"/>
      <c r="G44" s="1177"/>
      <c r="H44" s="1178"/>
      <c r="I44" s="333">
        <v>612</v>
      </c>
      <c r="J44" s="334">
        <v>582</v>
      </c>
      <c r="K44" s="334">
        <v>537</v>
      </c>
      <c r="L44" s="334">
        <v>493</v>
      </c>
      <c r="M44" s="335">
        <v>460</v>
      </c>
    </row>
    <row r="45" spans="2:13" ht="27.75" customHeight="1" x14ac:dyDescent="0.2">
      <c r="B45" s="1171"/>
      <c r="C45" s="1172"/>
      <c r="D45" s="104"/>
      <c r="E45" s="1177" t="s">
        <v>35</v>
      </c>
      <c r="F45" s="1177"/>
      <c r="G45" s="1177"/>
      <c r="H45" s="1178"/>
      <c r="I45" s="333">
        <v>712</v>
      </c>
      <c r="J45" s="334">
        <v>725</v>
      </c>
      <c r="K45" s="334">
        <v>682</v>
      </c>
      <c r="L45" s="334">
        <v>676</v>
      </c>
      <c r="M45" s="335">
        <v>597</v>
      </c>
    </row>
    <row r="46" spans="2:13" ht="27.75" customHeight="1" x14ac:dyDescent="0.2">
      <c r="B46" s="1171"/>
      <c r="C46" s="1172"/>
      <c r="D46" s="105"/>
      <c r="E46" s="1177" t="s">
        <v>36</v>
      </c>
      <c r="F46" s="1177"/>
      <c r="G46" s="1177"/>
      <c r="H46" s="1178"/>
      <c r="I46" s="333">
        <v>3</v>
      </c>
      <c r="J46" s="334">
        <v>2</v>
      </c>
      <c r="K46" s="334">
        <v>1</v>
      </c>
      <c r="L46" s="334">
        <v>1</v>
      </c>
      <c r="M46" s="335">
        <v>0</v>
      </c>
    </row>
    <row r="47" spans="2:13" ht="27.75" customHeight="1" x14ac:dyDescent="0.2">
      <c r="B47" s="1171"/>
      <c r="C47" s="1172"/>
      <c r="D47" s="106"/>
      <c r="E47" s="1179" t="s">
        <v>37</v>
      </c>
      <c r="F47" s="1180"/>
      <c r="G47" s="1180"/>
      <c r="H47" s="1181"/>
      <c r="I47" s="333" t="s">
        <v>491</v>
      </c>
      <c r="J47" s="334" t="s">
        <v>491</v>
      </c>
      <c r="K47" s="334" t="s">
        <v>491</v>
      </c>
      <c r="L47" s="334" t="s">
        <v>491</v>
      </c>
      <c r="M47" s="335" t="s">
        <v>491</v>
      </c>
    </row>
    <row r="48" spans="2:13" ht="27.75" customHeight="1" x14ac:dyDescent="0.2">
      <c r="B48" s="1171"/>
      <c r="C48" s="1172"/>
      <c r="D48" s="104"/>
      <c r="E48" s="1177" t="s">
        <v>38</v>
      </c>
      <c r="F48" s="1177"/>
      <c r="G48" s="1177"/>
      <c r="H48" s="1178"/>
      <c r="I48" s="333" t="s">
        <v>491</v>
      </c>
      <c r="J48" s="334" t="s">
        <v>491</v>
      </c>
      <c r="K48" s="334" t="s">
        <v>491</v>
      </c>
      <c r="L48" s="334" t="s">
        <v>491</v>
      </c>
      <c r="M48" s="335" t="s">
        <v>491</v>
      </c>
    </row>
    <row r="49" spans="2:13" ht="27.75" customHeight="1" x14ac:dyDescent="0.2">
      <c r="B49" s="1173"/>
      <c r="C49" s="1174"/>
      <c r="D49" s="104"/>
      <c r="E49" s="1177" t="s">
        <v>39</v>
      </c>
      <c r="F49" s="1177"/>
      <c r="G49" s="1177"/>
      <c r="H49" s="1178"/>
      <c r="I49" s="333" t="s">
        <v>491</v>
      </c>
      <c r="J49" s="334" t="s">
        <v>491</v>
      </c>
      <c r="K49" s="334" t="s">
        <v>491</v>
      </c>
      <c r="L49" s="334" t="s">
        <v>491</v>
      </c>
      <c r="M49" s="335" t="s">
        <v>491</v>
      </c>
    </row>
    <row r="50" spans="2:13" ht="27.75" customHeight="1" x14ac:dyDescent="0.2">
      <c r="B50" s="1182" t="s">
        <v>40</v>
      </c>
      <c r="C50" s="1183"/>
      <c r="D50" s="107"/>
      <c r="E50" s="1177" t="s">
        <v>41</v>
      </c>
      <c r="F50" s="1177"/>
      <c r="G50" s="1177"/>
      <c r="H50" s="1178"/>
      <c r="I50" s="333">
        <v>6077</v>
      </c>
      <c r="J50" s="334">
        <v>7449</v>
      </c>
      <c r="K50" s="334">
        <v>7214</v>
      </c>
      <c r="L50" s="334">
        <v>7254</v>
      </c>
      <c r="M50" s="335">
        <v>6984</v>
      </c>
    </row>
    <row r="51" spans="2:13" ht="27.75" customHeight="1" x14ac:dyDescent="0.2">
      <c r="B51" s="1171"/>
      <c r="C51" s="1172"/>
      <c r="D51" s="104"/>
      <c r="E51" s="1177" t="s">
        <v>42</v>
      </c>
      <c r="F51" s="1177"/>
      <c r="G51" s="1177"/>
      <c r="H51" s="1178"/>
      <c r="I51" s="333">
        <v>233</v>
      </c>
      <c r="J51" s="334">
        <v>420</v>
      </c>
      <c r="K51" s="334">
        <v>411</v>
      </c>
      <c r="L51" s="334">
        <v>484</v>
      </c>
      <c r="M51" s="335">
        <v>435</v>
      </c>
    </row>
    <row r="52" spans="2:13" ht="27.75" customHeight="1" x14ac:dyDescent="0.2">
      <c r="B52" s="1173"/>
      <c r="C52" s="1174"/>
      <c r="D52" s="104"/>
      <c r="E52" s="1177" t="s">
        <v>43</v>
      </c>
      <c r="F52" s="1177"/>
      <c r="G52" s="1177"/>
      <c r="H52" s="1178"/>
      <c r="I52" s="333">
        <v>17560</v>
      </c>
      <c r="J52" s="334">
        <v>17262</v>
      </c>
      <c r="K52" s="334">
        <v>16497</v>
      </c>
      <c r="L52" s="334">
        <v>15770</v>
      </c>
      <c r="M52" s="335">
        <v>15395</v>
      </c>
    </row>
    <row r="53" spans="2:13" ht="27.75" customHeight="1" thickBot="1" x14ac:dyDescent="0.25">
      <c r="B53" s="1184" t="s">
        <v>19</v>
      </c>
      <c r="C53" s="1185"/>
      <c r="D53" s="108"/>
      <c r="E53" s="1186" t="s">
        <v>44</v>
      </c>
      <c r="F53" s="1186"/>
      <c r="G53" s="1186"/>
      <c r="H53" s="1187"/>
      <c r="I53" s="336">
        <v>1667</v>
      </c>
      <c r="J53" s="337">
        <v>-339</v>
      </c>
      <c r="K53" s="337">
        <v>41</v>
      </c>
      <c r="L53" s="337">
        <v>-385</v>
      </c>
      <c r="M53" s="338">
        <v>-203</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AmPC0bI6zBww35jCQSnAnbTRMLZuLD7BX7fbBxFZmb/VfeirW08dJ3KZcmLtbDOl014pa2bKSAZrfQWVRQYPGQ==" saltValue="F0wsJNZJxa+9IbS/T28MG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1"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531</v>
      </c>
      <c r="G54" s="117" t="s">
        <v>532</v>
      </c>
      <c r="H54" s="118" t="s">
        <v>533</v>
      </c>
    </row>
    <row r="55" spans="2:8" ht="52.5" customHeight="1" x14ac:dyDescent="0.2">
      <c r="B55" s="119"/>
      <c r="C55" s="1196" t="s">
        <v>46</v>
      </c>
      <c r="D55" s="1196"/>
      <c r="E55" s="1197"/>
      <c r="F55" s="339">
        <v>2895</v>
      </c>
      <c r="G55" s="339">
        <v>3015</v>
      </c>
      <c r="H55" s="340">
        <v>2874</v>
      </c>
    </row>
    <row r="56" spans="2:8" ht="52.5" customHeight="1" x14ac:dyDescent="0.2">
      <c r="B56" s="120"/>
      <c r="C56" s="1198" t="s">
        <v>47</v>
      </c>
      <c r="D56" s="1198"/>
      <c r="E56" s="1199"/>
      <c r="F56" s="341">
        <v>396</v>
      </c>
      <c r="G56" s="341">
        <v>443</v>
      </c>
      <c r="H56" s="342">
        <v>481</v>
      </c>
    </row>
    <row r="57" spans="2:8" ht="53.25" customHeight="1" x14ac:dyDescent="0.2">
      <c r="B57" s="120"/>
      <c r="C57" s="1200" t="s">
        <v>48</v>
      </c>
      <c r="D57" s="1200"/>
      <c r="E57" s="1201"/>
      <c r="F57" s="343">
        <v>4465</v>
      </c>
      <c r="G57" s="343">
        <v>4326</v>
      </c>
      <c r="H57" s="344">
        <v>4055</v>
      </c>
    </row>
    <row r="58" spans="2:8" ht="45.75" customHeight="1" x14ac:dyDescent="0.2">
      <c r="B58" s="121"/>
      <c r="C58" s="1188" t="s">
        <v>572</v>
      </c>
      <c r="D58" s="1189"/>
      <c r="E58" s="1190"/>
      <c r="F58" s="345">
        <v>1689</v>
      </c>
      <c r="G58" s="345">
        <v>1670</v>
      </c>
      <c r="H58" s="346">
        <v>1632</v>
      </c>
    </row>
    <row r="59" spans="2:8" ht="45.75" customHeight="1" x14ac:dyDescent="0.2">
      <c r="B59" s="121"/>
      <c r="C59" s="1188" t="s">
        <v>573</v>
      </c>
      <c r="D59" s="1189"/>
      <c r="E59" s="1190"/>
      <c r="F59" s="345">
        <v>1672</v>
      </c>
      <c r="G59" s="345">
        <v>1683</v>
      </c>
      <c r="H59" s="346">
        <v>1477</v>
      </c>
    </row>
    <row r="60" spans="2:8" ht="45.75" customHeight="1" x14ac:dyDescent="0.2">
      <c r="B60" s="121"/>
      <c r="C60" s="1188" t="s">
        <v>574</v>
      </c>
      <c r="D60" s="1189"/>
      <c r="E60" s="1190"/>
      <c r="F60" s="345">
        <v>418</v>
      </c>
      <c r="G60" s="345">
        <v>286</v>
      </c>
      <c r="H60" s="346">
        <v>254</v>
      </c>
    </row>
    <row r="61" spans="2:8" ht="45.75" customHeight="1" x14ac:dyDescent="0.2">
      <c r="B61" s="121"/>
      <c r="C61" s="1188" t="s">
        <v>576</v>
      </c>
      <c r="D61" s="1189"/>
      <c r="E61" s="1190"/>
      <c r="F61" s="345">
        <v>246</v>
      </c>
      <c r="G61" s="345">
        <v>246</v>
      </c>
      <c r="H61" s="346">
        <v>246</v>
      </c>
    </row>
    <row r="62" spans="2:8" ht="45.75" customHeight="1" thickBot="1" x14ac:dyDescent="0.25">
      <c r="B62" s="122"/>
      <c r="C62" s="1191" t="s">
        <v>575</v>
      </c>
      <c r="D62" s="1192"/>
      <c r="E62" s="1193"/>
      <c r="F62" s="347">
        <v>256</v>
      </c>
      <c r="G62" s="347">
        <v>256</v>
      </c>
      <c r="H62" s="348">
        <v>184</v>
      </c>
    </row>
    <row r="63" spans="2:8" ht="52.5" customHeight="1" thickBot="1" x14ac:dyDescent="0.25">
      <c r="B63" s="123"/>
      <c r="C63" s="1194" t="s">
        <v>49</v>
      </c>
      <c r="D63" s="1194"/>
      <c r="E63" s="1195"/>
      <c r="F63" s="349">
        <v>7756</v>
      </c>
      <c r="G63" s="349">
        <v>7784</v>
      </c>
      <c r="H63" s="350">
        <v>7409</v>
      </c>
    </row>
    <row r="64" spans="2:8" ht="13.2" x14ac:dyDescent="0.2"/>
  </sheetData>
  <sheetProtection algorithmName="SHA-512" hashValue="PHiGuGlAQhUYXB4JNALro/mgzOnekQ0lRlqmPpif30leYmOPCeqX+UZ/XONRBjlC7Cdre3xj73TyLl8qAlm0sQ==" saltValue="xy7nsPVRJvEsY13YfzX0i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528</v>
      </c>
      <c r="G2" s="137"/>
      <c r="H2" s="138"/>
    </row>
    <row r="3" spans="1:8" x14ac:dyDescent="0.2">
      <c r="A3" s="134" t="s">
        <v>521</v>
      </c>
      <c r="B3" s="139"/>
      <c r="C3" s="140"/>
      <c r="D3" s="141">
        <v>78588</v>
      </c>
      <c r="E3" s="142"/>
      <c r="F3" s="143">
        <v>76347</v>
      </c>
      <c r="G3" s="144"/>
      <c r="H3" s="145"/>
    </row>
    <row r="4" spans="1:8" x14ac:dyDescent="0.2">
      <c r="A4" s="146"/>
      <c r="B4" s="147"/>
      <c r="C4" s="148"/>
      <c r="D4" s="149">
        <v>42577</v>
      </c>
      <c r="E4" s="150"/>
      <c r="F4" s="151">
        <v>41762</v>
      </c>
      <c r="G4" s="152"/>
      <c r="H4" s="153"/>
    </row>
    <row r="5" spans="1:8" x14ac:dyDescent="0.2">
      <c r="A5" s="134" t="s">
        <v>523</v>
      </c>
      <c r="B5" s="139"/>
      <c r="C5" s="140"/>
      <c r="D5" s="141">
        <v>83770</v>
      </c>
      <c r="E5" s="142"/>
      <c r="F5" s="143">
        <v>69604</v>
      </c>
      <c r="G5" s="144"/>
      <c r="H5" s="145"/>
    </row>
    <row r="6" spans="1:8" x14ac:dyDescent="0.2">
      <c r="A6" s="146"/>
      <c r="B6" s="147"/>
      <c r="C6" s="148"/>
      <c r="D6" s="149">
        <v>62502</v>
      </c>
      <c r="E6" s="150"/>
      <c r="F6" s="151">
        <v>36247</v>
      </c>
      <c r="G6" s="152"/>
      <c r="H6" s="153"/>
    </row>
    <row r="7" spans="1:8" x14ac:dyDescent="0.2">
      <c r="A7" s="134" t="s">
        <v>524</v>
      </c>
      <c r="B7" s="139"/>
      <c r="C7" s="140"/>
      <c r="D7" s="141">
        <v>49170</v>
      </c>
      <c r="E7" s="142"/>
      <c r="F7" s="143">
        <v>68410</v>
      </c>
      <c r="G7" s="144"/>
      <c r="H7" s="145"/>
    </row>
    <row r="8" spans="1:8" x14ac:dyDescent="0.2">
      <c r="A8" s="146"/>
      <c r="B8" s="147"/>
      <c r="C8" s="148"/>
      <c r="D8" s="149">
        <v>32655</v>
      </c>
      <c r="E8" s="150"/>
      <c r="F8" s="151">
        <v>35086</v>
      </c>
      <c r="G8" s="152"/>
      <c r="H8" s="153"/>
    </row>
    <row r="9" spans="1:8" x14ac:dyDescent="0.2">
      <c r="A9" s="134" t="s">
        <v>525</v>
      </c>
      <c r="B9" s="139"/>
      <c r="C9" s="140"/>
      <c r="D9" s="141">
        <v>77810</v>
      </c>
      <c r="E9" s="142"/>
      <c r="F9" s="143">
        <v>73019</v>
      </c>
      <c r="G9" s="144"/>
      <c r="H9" s="145"/>
    </row>
    <row r="10" spans="1:8" x14ac:dyDescent="0.2">
      <c r="A10" s="146"/>
      <c r="B10" s="147"/>
      <c r="C10" s="148"/>
      <c r="D10" s="149">
        <v>54473</v>
      </c>
      <c r="E10" s="150"/>
      <c r="F10" s="151">
        <v>39427</v>
      </c>
      <c r="G10" s="152"/>
      <c r="H10" s="153"/>
    </row>
    <row r="11" spans="1:8" x14ac:dyDescent="0.2">
      <c r="A11" s="134" t="s">
        <v>526</v>
      </c>
      <c r="B11" s="139"/>
      <c r="C11" s="140"/>
      <c r="D11" s="141">
        <v>75929</v>
      </c>
      <c r="E11" s="142"/>
      <c r="F11" s="143">
        <v>76590</v>
      </c>
      <c r="G11" s="144"/>
      <c r="H11" s="145"/>
    </row>
    <row r="12" spans="1:8" x14ac:dyDescent="0.2">
      <c r="A12" s="146"/>
      <c r="B12" s="147"/>
      <c r="C12" s="154"/>
      <c r="D12" s="149">
        <v>49906</v>
      </c>
      <c r="E12" s="150"/>
      <c r="F12" s="151">
        <v>42387</v>
      </c>
      <c r="G12" s="152"/>
      <c r="H12" s="153"/>
    </row>
    <row r="13" spans="1:8" x14ac:dyDescent="0.2">
      <c r="A13" s="134"/>
      <c r="B13" s="139"/>
      <c r="C13" s="140"/>
      <c r="D13" s="141">
        <v>73053</v>
      </c>
      <c r="E13" s="142"/>
      <c r="F13" s="143">
        <v>72794</v>
      </c>
      <c r="G13" s="155"/>
      <c r="H13" s="145"/>
    </row>
    <row r="14" spans="1:8" x14ac:dyDescent="0.2">
      <c r="A14" s="146"/>
      <c r="B14" s="147"/>
      <c r="C14" s="148"/>
      <c r="D14" s="149">
        <v>48423</v>
      </c>
      <c r="E14" s="150"/>
      <c r="F14" s="151">
        <v>38982</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16.39</v>
      </c>
      <c r="C19" s="156">
        <f>ROUND(VALUE(SUBSTITUTE(実質収支比率等に係る経年分析!G$48,"▲","-")),2)</f>
        <v>14.85</v>
      </c>
      <c r="D19" s="156">
        <f>ROUND(VALUE(SUBSTITUTE(実質収支比率等に係る経年分析!H$48,"▲","-")),2)</f>
        <v>19.260000000000002</v>
      </c>
      <c r="E19" s="156">
        <f>ROUND(VALUE(SUBSTITUTE(実質収支比率等に係る経年分析!I$48,"▲","-")),2)</f>
        <v>16.53</v>
      </c>
      <c r="F19" s="156">
        <f>ROUND(VALUE(SUBSTITUTE(実質収支比率等に係る経年分析!J$48,"▲","-")),2)</f>
        <v>16.91</v>
      </c>
    </row>
    <row r="20" spans="1:11" x14ac:dyDescent="0.2">
      <c r="A20" s="156" t="s">
        <v>53</v>
      </c>
      <c r="B20" s="156">
        <f>ROUND(VALUE(SUBSTITUTE(実質収支比率等に係る経年分析!F$47,"▲","-")),2)</f>
        <v>33.369999999999997</v>
      </c>
      <c r="C20" s="156">
        <f>ROUND(VALUE(SUBSTITUTE(実質収支比率等に係る経年分析!G$47,"▲","-")),2)</f>
        <v>34.96</v>
      </c>
      <c r="D20" s="156">
        <f>ROUND(VALUE(SUBSTITUTE(実質収支比率等に係る経年分析!H$47,"▲","-")),2)</f>
        <v>34.090000000000003</v>
      </c>
      <c r="E20" s="156">
        <f>ROUND(VALUE(SUBSTITUTE(実質収支比率等に係る経年分析!I$47,"▲","-")),2)</f>
        <v>34.86</v>
      </c>
      <c r="F20" s="156">
        <f>ROUND(VALUE(SUBSTITUTE(実質収支比率等に係る経年分析!J$47,"▲","-")),2)</f>
        <v>32.22</v>
      </c>
    </row>
    <row r="21" spans="1:11" x14ac:dyDescent="0.2">
      <c r="A21" s="156" t="s">
        <v>54</v>
      </c>
      <c r="B21" s="156">
        <f>IF(ISNUMBER(VALUE(SUBSTITUTE(実質収支比率等に係る経年分析!F$49,"▲","-"))),ROUND(VALUE(SUBSTITUTE(実質収支比率等に係る経年分析!F$49,"▲","-")),2),NA())</f>
        <v>3.79</v>
      </c>
      <c r="C21" s="156">
        <f>IF(ISNUMBER(VALUE(SUBSTITUTE(実質収支比率等に係る経年分析!G$49,"▲","-"))),ROUND(VALUE(SUBSTITUTE(実質収支比率等に係る経年分析!G$49,"▲","-")),2),NA())</f>
        <v>2.14</v>
      </c>
      <c r="D21" s="156">
        <f>IF(ISNUMBER(VALUE(SUBSTITUTE(実質収支比率等に係る経年分析!H$49,"▲","-"))),ROUND(VALUE(SUBSTITUTE(実質収支比率等に係る経年分析!H$49,"▲","-")),2),NA())</f>
        <v>2.2599999999999998</v>
      </c>
      <c r="E21" s="156">
        <f>IF(ISNUMBER(VALUE(SUBSTITUTE(実質収支比率等に係る経年分析!I$49,"▲","-"))),ROUND(VALUE(SUBSTITUTE(実質収支比率等に係る経年分析!I$49,"▲","-")),2),NA())</f>
        <v>-0.99</v>
      </c>
      <c r="F21" s="156">
        <f>IF(ISNUMBER(VALUE(SUBSTITUTE(実質収支比率等に係る経年分析!J$49,"▲","-"))),ROUND(VALUE(SUBSTITUTE(実質収支比率等に係る経年分析!J$49,"▲","-")),2),NA())</f>
        <v>-0.7</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田富よし原処理センター事業特別会計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0.67</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0.71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0.78</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0.95</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0.12</v>
      </c>
    </row>
    <row r="30" spans="1:11" x14ac:dyDescent="0.2">
      <c r="A30" s="157" t="str">
        <f>IF(連結実質赤字比率に係る赤字・黒字の構成分析!C$40="",NA(),連結実質赤字比率に係る赤字・黒字の構成分析!C$40)</f>
        <v>国民健康保険特別会計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0.33</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0.45</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0.59</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0.57999999999999996</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0.5</v>
      </c>
    </row>
    <row r="31" spans="1:11" x14ac:dyDescent="0.2">
      <c r="A31" s="157" t="str">
        <f>IF(連結実質赤字比率に係る赤字・黒字の構成分析!C$39="",NA(),連結実質赤字比率に係る赤字・黒字の構成分析!C$39)</f>
        <v>介護保険特別会計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1.6</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1.53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1.71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1.25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0.6</v>
      </c>
    </row>
    <row r="32" spans="1:11" x14ac:dyDescent="0.2">
      <c r="A32" s="157" t="str">
        <f>IF(連結実質赤字比率に係る赤字・黒字の構成分析!C$38="",NA(),連結実質赤字比率に係る赤字・黒字の構成分析!C$38)</f>
        <v>農業集落排水事業会計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0.17</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0.73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0.83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0.96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1.27</v>
      </c>
    </row>
    <row r="33" spans="1:16" x14ac:dyDescent="0.2">
      <c r="A33" s="157" t="str">
        <f>IF(連結実質赤字比率に係る赤字・黒字の構成分析!C$37="",NA(),連結実質赤字比率に係る赤字・黒字の構成分析!C$37)</f>
        <v>簡易水道事業会計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1.57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1.58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1.81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1.96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1.86</v>
      </c>
    </row>
    <row r="34" spans="1:16" x14ac:dyDescent="0.2">
      <c r="A34" s="157" t="str">
        <f>IF(連結実質赤字比率に係る赤字・黒字の構成分析!C$36="",NA(),連結実質赤字比率に係る赤字・黒字の構成分析!C$36)</f>
        <v>公共下水道事業会計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1.34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0.12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0.34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0.05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2.04</v>
      </c>
    </row>
    <row r="35" spans="1:16" x14ac:dyDescent="0.2">
      <c r="A35" s="157" t="str">
        <f>IF(連結実質赤字比率に係る赤字・黒字の構成分析!C$35="",NA(),連結実質赤字比率に係る赤字・黒字の構成分析!C$35)</f>
        <v>上水道事業会計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3.95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3.72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4.07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3.88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3.52</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15.71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14.13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18.47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15.57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16.78</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1327</v>
      </c>
      <c r="E42" s="158"/>
      <c r="F42" s="158"/>
      <c r="G42" s="158">
        <f>'実質公債費比率（分子）の構造'!L$52</f>
        <v>1321</v>
      </c>
      <c r="H42" s="158"/>
      <c r="I42" s="158"/>
      <c r="J42" s="158">
        <f>'実質公債費比率（分子）の構造'!M$52</f>
        <v>1337</v>
      </c>
      <c r="K42" s="158"/>
      <c r="L42" s="158"/>
      <c r="M42" s="158">
        <f>'実質公債費比率（分子）の構造'!N$52</f>
        <v>1335</v>
      </c>
      <c r="N42" s="158"/>
      <c r="O42" s="158"/>
      <c r="P42" s="158">
        <f>'実質公債費比率（分子）の構造'!O$52</f>
        <v>1319</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12</v>
      </c>
      <c r="C44" s="158"/>
      <c r="D44" s="158"/>
      <c r="E44" s="158">
        <f>'実質公債費比率（分子）の構造'!L$50</f>
        <v>12</v>
      </c>
      <c r="F44" s="158"/>
      <c r="G44" s="158"/>
      <c r="H44" s="158">
        <f>'実質公債費比率（分子）の構造'!M$50</f>
        <v>11</v>
      </c>
      <c r="I44" s="158"/>
      <c r="J44" s="158"/>
      <c r="K44" s="158">
        <f>'実質公債費比率（分子）の構造'!N$50</f>
        <v>11</v>
      </c>
      <c r="L44" s="158"/>
      <c r="M44" s="158"/>
      <c r="N44" s="158">
        <f>'実質公債費比率（分子）の構造'!O$50</f>
        <v>10</v>
      </c>
      <c r="O44" s="158"/>
      <c r="P44" s="158"/>
    </row>
    <row r="45" spans="1:16" x14ac:dyDescent="0.2">
      <c r="A45" s="158" t="s">
        <v>63</v>
      </c>
      <c r="B45" s="158">
        <f>'実質公債費比率（分子）の構造'!K$49</f>
        <v>75</v>
      </c>
      <c r="C45" s="158"/>
      <c r="D45" s="158"/>
      <c r="E45" s="158">
        <f>'実質公債費比率（分子）の構造'!L$49</f>
        <v>78</v>
      </c>
      <c r="F45" s="158"/>
      <c r="G45" s="158"/>
      <c r="H45" s="158">
        <f>'実質公債費比率（分子）の構造'!M$49</f>
        <v>77</v>
      </c>
      <c r="I45" s="158"/>
      <c r="J45" s="158"/>
      <c r="K45" s="158">
        <f>'実質公債費比率（分子）の構造'!N$49</f>
        <v>77</v>
      </c>
      <c r="L45" s="158"/>
      <c r="M45" s="158"/>
      <c r="N45" s="158">
        <f>'実質公債費比率（分子）の構造'!O$49</f>
        <v>63</v>
      </c>
      <c r="O45" s="158"/>
      <c r="P45" s="158"/>
    </row>
    <row r="46" spans="1:16" x14ac:dyDescent="0.2">
      <c r="A46" s="158" t="s">
        <v>64</v>
      </c>
      <c r="B46" s="158">
        <f>'実質公債費比率（分子）の構造'!K$48</f>
        <v>485</v>
      </c>
      <c r="C46" s="158"/>
      <c r="D46" s="158"/>
      <c r="E46" s="158">
        <f>'実質公債費比率（分子）の構造'!L$48</f>
        <v>427</v>
      </c>
      <c r="F46" s="158"/>
      <c r="G46" s="158"/>
      <c r="H46" s="158">
        <f>'実質公債費比率（分子）の構造'!M$48</f>
        <v>427</v>
      </c>
      <c r="I46" s="158"/>
      <c r="J46" s="158"/>
      <c r="K46" s="158">
        <f>'実質公債費比率（分子）の構造'!N$48</f>
        <v>407</v>
      </c>
      <c r="L46" s="158"/>
      <c r="M46" s="158"/>
      <c r="N46" s="158">
        <f>'実質公債費比率（分子）の構造'!O$48</f>
        <v>393</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1272</v>
      </c>
      <c r="C49" s="158"/>
      <c r="D49" s="158"/>
      <c r="E49" s="158">
        <f>'実質公債費比率（分子）の構造'!L$45</f>
        <v>1320</v>
      </c>
      <c r="F49" s="158"/>
      <c r="G49" s="158"/>
      <c r="H49" s="158">
        <f>'実質公債費比率（分子）の構造'!M$45</f>
        <v>1332</v>
      </c>
      <c r="I49" s="158"/>
      <c r="J49" s="158"/>
      <c r="K49" s="158">
        <f>'実質公債費比率（分子）の構造'!N$45</f>
        <v>1391</v>
      </c>
      <c r="L49" s="158"/>
      <c r="M49" s="158"/>
      <c r="N49" s="158">
        <f>'実質公債費比率（分子）の構造'!O$45</f>
        <v>1402</v>
      </c>
      <c r="O49" s="158"/>
      <c r="P49" s="158"/>
    </row>
    <row r="50" spans="1:16" x14ac:dyDescent="0.2">
      <c r="A50" s="158" t="s">
        <v>67</v>
      </c>
      <c r="B50" s="158" t="e">
        <f>NA()</f>
        <v>#N/A</v>
      </c>
      <c r="C50" s="158">
        <f>IF(ISNUMBER('実質公債費比率（分子）の構造'!K$53),'実質公債費比率（分子）の構造'!K$53,NA())</f>
        <v>517</v>
      </c>
      <c r="D50" s="158" t="e">
        <f>NA()</f>
        <v>#N/A</v>
      </c>
      <c r="E50" s="158" t="e">
        <f>NA()</f>
        <v>#N/A</v>
      </c>
      <c r="F50" s="158">
        <f>IF(ISNUMBER('実質公債費比率（分子）の構造'!L$53),'実質公債費比率（分子）の構造'!L$53,NA())</f>
        <v>516</v>
      </c>
      <c r="G50" s="158" t="e">
        <f>NA()</f>
        <v>#N/A</v>
      </c>
      <c r="H50" s="158" t="e">
        <f>NA()</f>
        <v>#N/A</v>
      </c>
      <c r="I50" s="158">
        <f>IF(ISNUMBER('実質公債費比率（分子）の構造'!M$53),'実質公債費比率（分子）の構造'!M$53,NA())</f>
        <v>510</v>
      </c>
      <c r="J50" s="158" t="e">
        <f>NA()</f>
        <v>#N/A</v>
      </c>
      <c r="K50" s="158" t="e">
        <f>NA()</f>
        <v>#N/A</v>
      </c>
      <c r="L50" s="158">
        <f>IF(ISNUMBER('実質公債費比率（分子）の構造'!N$53),'実質公債費比率（分子）の構造'!N$53,NA())</f>
        <v>551</v>
      </c>
      <c r="M50" s="158" t="e">
        <f>NA()</f>
        <v>#N/A</v>
      </c>
      <c r="N50" s="158" t="e">
        <f>NA()</f>
        <v>#N/A</v>
      </c>
      <c r="O50" s="158">
        <f>IF(ISNUMBER('実質公債費比率（分子）の構造'!O$53),'実質公債費比率（分子）の構造'!O$53,NA())</f>
        <v>549</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17560</v>
      </c>
      <c r="E56" s="157"/>
      <c r="F56" s="157"/>
      <c r="G56" s="157">
        <f>'将来負担比率（分子）の構造'!J$52</f>
        <v>17262</v>
      </c>
      <c r="H56" s="157"/>
      <c r="I56" s="157"/>
      <c r="J56" s="157">
        <f>'将来負担比率（分子）の構造'!K$52</f>
        <v>16497</v>
      </c>
      <c r="K56" s="157"/>
      <c r="L56" s="157"/>
      <c r="M56" s="157">
        <f>'将来負担比率（分子）の構造'!L$52</f>
        <v>15770</v>
      </c>
      <c r="N56" s="157"/>
      <c r="O56" s="157"/>
      <c r="P56" s="157">
        <f>'将来負担比率（分子）の構造'!M$52</f>
        <v>15395</v>
      </c>
    </row>
    <row r="57" spans="1:16" x14ac:dyDescent="0.2">
      <c r="A57" s="157" t="s">
        <v>42</v>
      </c>
      <c r="B57" s="157"/>
      <c r="C57" s="157"/>
      <c r="D57" s="157">
        <f>'将来負担比率（分子）の構造'!I$51</f>
        <v>233</v>
      </c>
      <c r="E57" s="157"/>
      <c r="F57" s="157"/>
      <c r="G57" s="157">
        <f>'将来負担比率（分子）の構造'!J$51</f>
        <v>420</v>
      </c>
      <c r="H57" s="157"/>
      <c r="I57" s="157"/>
      <c r="J57" s="157">
        <f>'将来負担比率（分子）の構造'!K$51</f>
        <v>411</v>
      </c>
      <c r="K57" s="157"/>
      <c r="L57" s="157"/>
      <c r="M57" s="157">
        <f>'将来負担比率（分子）の構造'!L$51</f>
        <v>484</v>
      </c>
      <c r="N57" s="157"/>
      <c r="O57" s="157"/>
      <c r="P57" s="157">
        <f>'将来負担比率（分子）の構造'!M$51</f>
        <v>435</v>
      </c>
    </row>
    <row r="58" spans="1:16" x14ac:dyDescent="0.2">
      <c r="A58" s="157" t="s">
        <v>41</v>
      </c>
      <c r="B58" s="157"/>
      <c r="C58" s="157"/>
      <c r="D58" s="157">
        <f>'将来負担比率（分子）の構造'!I$50</f>
        <v>6077</v>
      </c>
      <c r="E58" s="157"/>
      <c r="F58" s="157"/>
      <c r="G58" s="157">
        <f>'将来負担比率（分子）の構造'!J$50</f>
        <v>7449</v>
      </c>
      <c r="H58" s="157"/>
      <c r="I58" s="157"/>
      <c r="J58" s="157">
        <f>'将来負担比率（分子）の構造'!K$50</f>
        <v>7214</v>
      </c>
      <c r="K58" s="157"/>
      <c r="L58" s="157"/>
      <c r="M58" s="157">
        <f>'将来負担比率（分子）の構造'!L$50</f>
        <v>7254</v>
      </c>
      <c r="N58" s="157"/>
      <c r="O58" s="157"/>
      <c r="P58" s="157">
        <f>'将来負担比率（分子）の構造'!M$50</f>
        <v>6984</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3</v>
      </c>
      <c r="C61" s="157"/>
      <c r="D61" s="157"/>
      <c r="E61" s="157">
        <f>'将来負担比率（分子）の構造'!J$46</f>
        <v>2</v>
      </c>
      <c r="F61" s="157"/>
      <c r="G61" s="157"/>
      <c r="H61" s="157">
        <f>'将来負担比率（分子）の構造'!K$46</f>
        <v>1</v>
      </c>
      <c r="I61" s="157"/>
      <c r="J61" s="157"/>
      <c r="K61" s="157">
        <f>'将来負担比率（分子）の構造'!L$46</f>
        <v>1</v>
      </c>
      <c r="L61" s="157"/>
      <c r="M61" s="157"/>
      <c r="N61" s="157">
        <f>'将来負担比率（分子）の構造'!M$46</f>
        <v>0</v>
      </c>
      <c r="O61" s="157"/>
      <c r="P61" s="157"/>
    </row>
    <row r="62" spans="1:16" x14ac:dyDescent="0.2">
      <c r="A62" s="157" t="s">
        <v>35</v>
      </c>
      <c r="B62" s="157">
        <f>'将来負担比率（分子）の構造'!I$45</f>
        <v>712</v>
      </c>
      <c r="C62" s="157"/>
      <c r="D62" s="157"/>
      <c r="E62" s="157">
        <f>'将来負担比率（分子）の構造'!J$45</f>
        <v>725</v>
      </c>
      <c r="F62" s="157"/>
      <c r="G62" s="157"/>
      <c r="H62" s="157">
        <f>'将来負担比率（分子）の構造'!K$45</f>
        <v>682</v>
      </c>
      <c r="I62" s="157"/>
      <c r="J62" s="157"/>
      <c r="K62" s="157">
        <f>'将来負担比率（分子）の構造'!L$45</f>
        <v>676</v>
      </c>
      <c r="L62" s="157"/>
      <c r="M62" s="157"/>
      <c r="N62" s="157">
        <f>'将来負担比率（分子）の構造'!M$45</f>
        <v>597</v>
      </c>
      <c r="O62" s="157"/>
      <c r="P62" s="157"/>
    </row>
    <row r="63" spans="1:16" x14ac:dyDescent="0.2">
      <c r="A63" s="157" t="s">
        <v>34</v>
      </c>
      <c r="B63" s="157">
        <f>'将来負担比率（分子）の構造'!I$44</f>
        <v>612</v>
      </c>
      <c r="C63" s="157"/>
      <c r="D63" s="157"/>
      <c r="E63" s="157">
        <f>'将来負担比率（分子）の構造'!J$44</f>
        <v>582</v>
      </c>
      <c r="F63" s="157"/>
      <c r="G63" s="157"/>
      <c r="H63" s="157">
        <f>'将来負担比率（分子）の構造'!K$44</f>
        <v>537</v>
      </c>
      <c r="I63" s="157"/>
      <c r="J63" s="157"/>
      <c r="K63" s="157">
        <f>'将来負担比率（分子）の構造'!L$44</f>
        <v>493</v>
      </c>
      <c r="L63" s="157"/>
      <c r="M63" s="157"/>
      <c r="N63" s="157">
        <f>'将来負担比率（分子）の構造'!M$44</f>
        <v>460</v>
      </c>
      <c r="O63" s="157"/>
      <c r="P63" s="157"/>
    </row>
    <row r="64" spans="1:16" x14ac:dyDescent="0.2">
      <c r="A64" s="157" t="s">
        <v>33</v>
      </c>
      <c r="B64" s="157">
        <f>'将来負担比率（分子）の構造'!I$43</f>
        <v>6804</v>
      </c>
      <c r="C64" s="157"/>
      <c r="D64" s="157"/>
      <c r="E64" s="157">
        <f>'将来負担比率（分子）の構造'!J$43</f>
        <v>6216</v>
      </c>
      <c r="F64" s="157"/>
      <c r="G64" s="157"/>
      <c r="H64" s="157">
        <f>'将来負担比率（分子）の構造'!K$43</f>
        <v>6306</v>
      </c>
      <c r="I64" s="157"/>
      <c r="J64" s="157"/>
      <c r="K64" s="157">
        <f>'将来負担比率（分子）の構造'!L$43</f>
        <v>5716</v>
      </c>
      <c r="L64" s="157"/>
      <c r="M64" s="157"/>
      <c r="N64" s="157">
        <f>'将来負担比率（分子）の構造'!M$43</f>
        <v>5378</v>
      </c>
      <c r="O64" s="157"/>
      <c r="P64" s="157"/>
    </row>
    <row r="65" spans="1:16" x14ac:dyDescent="0.2">
      <c r="A65" s="157" t="s">
        <v>32</v>
      </c>
      <c r="B65" s="157">
        <f>'将来負担比率（分子）の構造'!I$42</f>
        <v>133</v>
      </c>
      <c r="C65" s="157"/>
      <c r="D65" s="157"/>
      <c r="E65" s="157">
        <f>'将来負担比率（分子）の構造'!J$42</f>
        <v>122</v>
      </c>
      <c r="F65" s="157"/>
      <c r="G65" s="157"/>
      <c r="H65" s="157">
        <f>'将来負担比率（分子）の構造'!K$42</f>
        <v>148</v>
      </c>
      <c r="I65" s="157"/>
      <c r="J65" s="157"/>
      <c r="K65" s="157">
        <f>'将来負担比率（分子）の構造'!L$42</f>
        <v>137</v>
      </c>
      <c r="L65" s="157"/>
      <c r="M65" s="157"/>
      <c r="N65" s="157">
        <f>'将来負担比率（分子）の構造'!M$42</f>
        <v>127</v>
      </c>
      <c r="O65" s="157"/>
      <c r="P65" s="157"/>
    </row>
    <row r="66" spans="1:16" x14ac:dyDescent="0.2">
      <c r="A66" s="157" t="s">
        <v>31</v>
      </c>
      <c r="B66" s="157">
        <f>'将来負担比率（分子）の構造'!I$41</f>
        <v>17274</v>
      </c>
      <c r="C66" s="157"/>
      <c r="D66" s="157"/>
      <c r="E66" s="157">
        <f>'将来負担比率（分子）の構造'!J$41</f>
        <v>17146</v>
      </c>
      <c r="F66" s="157"/>
      <c r="G66" s="157"/>
      <c r="H66" s="157">
        <f>'将来負担比率（分子）の構造'!K$41</f>
        <v>16489</v>
      </c>
      <c r="I66" s="157"/>
      <c r="J66" s="157"/>
      <c r="K66" s="157">
        <f>'将来負担比率（分子）の構造'!L$41</f>
        <v>16100</v>
      </c>
      <c r="L66" s="157"/>
      <c r="M66" s="157"/>
      <c r="N66" s="157">
        <f>'将来負担比率（分子）の構造'!M$41</f>
        <v>16048</v>
      </c>
      <c r="O66" s="157"/>
      <c r="P66" s="157"/>
    </row>
    <row r="67" spans="1:16" x14ac:dyDescent="0.2">
      <c r="A67" s="157" t="s">
        <v>71</v>
      </c>
      <c r="B67" s="157" t="e">
        <f>NA()</f>
        <v>#N/A</v>
      </c>
      <c r="C67" s="157">
        <f>IF(ISNUMBER('将来負担比率（分子）の構造'!I$53), IF('将来負担比率（分子）の構造'!I$53 &lt; 0, 0, '将来負担比率（分子）の構造'!I$53), NA())</f>
        <v>1667</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41</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2895</v>
      </c>
      <c r="C72" s="161">
        <f>基金残高に係る経年分析!G55</f>
        <v>3015</v>
      </c>
      <c r="D72" s="161">
        <f>基金残高に係る経年分析!H55</f>
        <v>2874</v>
      </c>
    </row>
    <row r="73" spans="1:16" x14ac:dyDescent="0.2">
      <c r="A73" s="160" t="s">
        <v>74</v>
      </c>
      <c r="B73" s="161">
        <f>基金残高に係る経年分析!F56</f>
        <v>396</v>
      </c>
      <c r="C73" s="161">
        <f>基金残高に係る経年分析!G56</f>
        <v>443</v>
      </c>
      <c r="D73" s="161">
        <f>基金残高に係る経年分析!H56</f>
        <v>481</v>
      </c>
    </row>
    <row r="74" spans="1:16" x14ac:dyDescent="0.2">
      <c r="A74" s="160" t="s">
        <v>75</v>
      </c>
      <c r="B74" s="161">
        <f>基金残高に係る経年分析!F57</f>
        <v>4465</v>
      </c>
      <c r="C74" s="161">
        <f>基金残高に係る経年分析!G57</f>
        <v>4326</v>
      </c>
      <c r="D74" s="161">
        <f>基金残高に係る経年分析!H57</f>
        <v>4055</v>
      </c>
    </row>
  </sheetData>
  <sheetProtection algorithmName="SHA-512" hashValue="uFO7QN+ZMKuyQ/oTptRNMCZaUpLKd1IvCrstJ8Z/bVCY9aZ4semY8YsDYFQ75gKSRlHVB2mI0Ey9sVe9s9OMMg==" saltValue="rYGwH0LNHebZwdmqDQp8k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216</v>
      </c>
      <c r="C5" s="597"/>
      <c r="D5" s="597"/>
      <c r="E5" s="597"/>
      <c r="F5" s="597"/>
      <c r="G5" s="597"/>
      <c r="H5" s="597"/>
      <c r="I5" s="597"/>
      <c r="J5" s="597"/>
      <c r="K5" s="597"/>
      <c r="L5" s="597"/>
      <c r="M5" s="597"/>
      <c r="N5" s="597"/>
      <c r="O5" s="597"/>
      <c r="P5" s="597"/>
      <c r="Q5" s="598"/>
      <c r="R5" s="599">
        <v>5131665</v>
      </c>
      <c r="S5" s="600"/>
      <c r="T5" s="600"/>
      <c r="U5" s="600"/>
      <c r="V5" s="600"/>
      <c r="W5" s="600"/>
      <c r="X5" s="600"/>
      <c r="Y5" s="601"/>
      <c r="Z5" s="602">
        <v>29.3</v>
      </c>
      <c r="AA5" s="602"/>
      <c r="AB5" s="602"/>
      <c r="AC5" s="602"/>
      <c r="AD5" s="603">
        <v>5131665</v>
      </c>
      <c r="AE5" s="603"/>
      <c r="AF5" s="603"/>
      <c r="AG5" s="603"/>
      <c r="AH5" s="603"/>
      <c r="AI5" s="603"/>
      <c r="AJ5" s="603"/>
      <c r="AK5" s="603"/>
      <c r="AL5" s="604">
        <v>56.9</v>
      </c>
      <c r="AM5" s="605"/>
      <c r="AN5" s="605"/>
      <c r="AO5" s="606"/>
      <c r="AP5" s="596" t="s">
        <v>217</v>
      </c>
      <c r="AQ5" s="597"/>
      <c r="AR5" s="597"/>
      <c r="AS5" s="597"/>
      <c r="AT5" s="597"/>
      <c r="AU5" s="597"/>
      <c r="AV5" s="597"/>
      <c r="AW5" s="597"/>
      <c r="AX5" s="597"/>
      <c r="AY5" s="597"/>
      <c r="AZ5" s="597"/>
      <c r="BA5" s="597"/>
      <c r="BB5" s="597"/>
      <c r="BC5" s="597"/>
      <c r="BD5" s="597"/>
      <c r="BE5" s="597"/>
      <c r="BF5" s="598"/>
      <c r="BG5" s="610">
        <v>5131665</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2">
      <c r="B6" s="607" t="s">
        <v>221</v>
      </c>
      <c r="C6" s="608"/>
      <c r="D6" s="608"/>
      <c r="E6" s="608"/>
      <c r="F6" s="608"/>
      <c r="G6" s="608"/>
      <c r="H6" s="608"/>
      <c r="I6" s="608"/>
      <c r="J6" s="608"/>
      <c r="K6" s="608"/>
      <c r="L6" s="608"/>
      <c r="M6" s="608"/>
      <c r="N6" s="608"/>
      <c r="O6" s="608"/>
      <c r="P6" s="608"/>
      <c r="Q6" s="609"/>
      <c r="R6" s="610">
        <v>123471</v>
      </c>
      <c r="S6" s="611"/>
      <c r="T6" s="611"/>
      <c r="U6" s="611"/>
      <c r="V6" s="611"/>
      <c r="W6" s="611"/>
      <c r="X6" s="611"/>
      <c r="Y6" s="612"/>
      <c r="Z6" s="613">
        <v>0.7</v>
      </c>
      <c r="AA6" s="613"/>
      <c r="AB6" s="613"/>
      <c r="AC6" s="613"/>
      <c r="AD6" s="614">
        <v>123471</v>
      </c>
      <c r="AE6" s="614"/>
      <c r="AF6" s="614"/>
      <c r="AG6" s="614"/>
      <c r="AH6" s="614"/>
      <c r="AI6" s="614"/>
      <c r="AJ6" s="614"/>
      <c r="AK6" s="614"/>
      <c r="AL6" s="615">
        <v>1.4</v>
      </c>
      <c r="AM6" s="616"/>
      <c r="AN6" s="616"/>
      <c r="AO6" s="617"/>
      <c r="AP6" s="607" t="s">
        <v>222</v>
      </c>
      <c r="AQ6" s="608"/>
      <c r="AR6" s="608"/>
      <c r="AS6" s="608"/>
      <c r="AT6" s="608"/>
      <c r="AU6" s="608"/>
      <c r="AV6" s="608"/>
      <c r="AW6" s="608"/>
      <c r="AX6" s="608"/>
      <c r="AY6" s="608"/>
      <c r="AZ6" s="608"/>
      <c r="BA6" s="608"/>
      <c r="BB6" s="608"/>
      <c r="BC6" s="608"/>
      <c r="BD6" s="608"/>
      <c r="BE6" s="608"/>
      <c r="BF6" s="609"/>
      <c r="BG6" s="610">
        <v>5131665</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142118</v>
      </c>
      <c r="CS6" s="611"/>
      <c r="CT6" s="611"/>
      <c r="CU6" s="611"/>
      <c r="CV6" s="611"/>
      <c r="CW6" s="611"/>
      <c r="CX6" s="611"/>
      <c r="CY6" s="612"/>
      <c r="CZ6" s="604">
        <v>0.9</v>
      </c>
      <c r="DA6" s="605"/>
      <c r="DB6" s="605"/>
      <c r="DC6" s="621"/>
      <c r="DD6" s="619" t="s">
        <v>122</v>
      </c>
      <c r="DE6" s="611"/>
      <c r="DF6" s="611"/>
      <c r="DG6" s="611"/>
      <c r="DH6" s="611"/>
      <c r="DI6" s="611"/>
      <c r="DJ6" s="611"/>
      <c r="DK6" s="611"/>
      <c r="DL6" s="611"/>
      <c r="DM6" s="611"/>
      <c r="DN6" s="611"/>
      <c r="DO6" s="611"/>
      <c r="DP6" s="612"/>
      <c r="DQ6" s="619">
        <v>139570</v>
      </c>
      <c r="DR6" s="611"/>
      <c r="DS6" s="611"/>
      <c r="DT6" s="611"/>
      <c r="DU6" s="611"/>
      <c r="DV6" s="611"/>
      <c r="DW6" s="611"/>
      <c r="DX6" s="611"/>
      <c r="DY6" s="611"/>
      <c r="DZ6" s="611"/>
      <c r="EA6" s="611"/>
      <c r="EB6" s="611"/>
      <c r="EC6" s="620"/>
    </row>
    <row r="7" spans="2:143" ht="11.25" customHeight="1" x14ac:dyDescent="0.2">
      <c r="B7" s="607" t="s">
        <v>224</v>
      </c>
      <c r="C7" s="608"/>
      <c r="D7" s="608"/>
      <c r="E7" s="608"/>
      <c r="F7" s="608"/>
      <c r="G7" s="608"/>
      <c r="H7" s="608"/>
      <c r="I7" s="608"/>
      <c r="J7" s="608"/>
      <c r="K7" s="608"/>
      <c r="L7" s="608"/>
      <c r="M7" s="608"/>
      <c r="N7" s="608"/>
      <c r="O7" s="608"/>
      <c r="P7" s="608"/>
      <c r="Q7" s="609"/>
      <c r="R7" s="610">
        <v>2032</v>
      </c>
      <c r="S7" s="611"/>
      <c r="T7" s="611"/>
      <c r="U7" s="611"/>
      <c r="V7" s="611"/>
      <c r="W7" s="611"/>
      <c r="X7" s="611"/>
      <c r="Y7" s="612"/>
      <c r="Z7" s="613">
        <v>0</v>
      </c>
      <c r="AA7" s="613"/>
      <c r="AB7" s="613"/>
      <c r="AC7" s="613"/>
      <c r="AD7" s="614">
        <v>2032</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2126039</v>
      </c>
      <c r="BH7" s="611"/>
      <c r="BI7" s="611"/>
      <c r="BJ7" s="611"/>
      <c r="BK7" s="611"/>
      <c r="BL7" s="611"/>
      <c r="BM7" s="611"/>
      <c r="BN7" s="612"/>
      <c r="BO7" s="613">
        <v>41.4</v>
      </c>
      <c r="BP7" s="613"/>
      <c r="BQ7" s="613"/>
      <c r="BR7" s="613"/>
      <c r="BS7" s="614" t="s">
        <v>122</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1870829</v>
      </c>
      <c r="CS7" s="611"/>
      <c r="CT7" s="611"/>
      <c r="CU7" s="611"/>
      <c r="CV7" s="611"/>
      <c r="CW7" s="611"/>
      <c r="CX7" s="611"/>
      <c r="CY7" s="612"/>
      <c r="CZ7" s="613">
        <v>11.9</v>
      </c>
      <c r="DA7" s="613"/>
      <c r="DB7" s="613"/>
      <c r="DC7" s="613"/>
      <c r="DD7" s="619">
        <v>44217</v>
      </c>
      <c r="DE7" s="611"/>
      <c r="DF7" s="611"/>
      <c r="DG7" s="611"/>
      <c r="DH7" s="611"/>
      <c r="DI7" s="611"/>
      <c r="DJ7" s="611"/>
      <c r="DK7" s="611"/>
      <c r="DL7" s="611"/>
      <c r="DM7" s="611"/>
      <c r="DN7" s="611"/>
      <c r="DO7" s="611"/>
      <c r="DP7" s="612"/>
      <c r="DQ7" s="619">
        <v>1520650</v>
      </c>
      <c r="DR7" s="611"/>
      <c r="DS7" s="611"/>
      <c r="DT7" s="611"/>
      <c r="DU7" s="611"/>
      <c r="DV7" s="611"/>
      <c r="DW7" s="611"/>
      <c r="DX7" s="611"/>
      <c r="DY7" s="611"/>
      <c r="DZ7" s="611"/>
      <c r="EA7" s="611"/>
      <c r="EB7" s="611"/>
      <c r="EC7" s="620"/>
    </row>
    <row r="8" spans="2:143" ht="11.25" customHeight="1" x14ac:dyDescent="0.2">
      <c r="B8" s="607" t="s">
        <v>227</v>
      </c>
      <c r="C8" s="608"/>
      <c r="D8" s="608"/>
      <c r="E8" s="608"/>
      <c r="F8" s="608"/>
      <c r="G8" s="608"/>
      <c r="H8" s="608"/>
      <c r="I8" s="608"/>
      <c r="J8" s="608"/>
      <c r="K8" s="608"/>
      <c r="L8" s="608"/>
      <c r="M8" s="608"/>
      <c r="N8" s="608"/>
      <c r="O8" s="608"/>
      <c r="P8" s="608"/>
      <c r="Q8" s="609"/>
      <c r="R8" s="610">
        <v>36734</v>
      </c>
      <c r="S8" s="611"/>
      <c r="T8" s="611"/>
      <c r="U8" s="611"/>
      <c r="V8" s="611"/>
      <c r="W8" s="611"/>
      <c r="X8" s="611"/>
      <c r="Y8" s="612"/>
      <c r="Z8" s="613">
        <v>0.2</v>
      </c>
      <c r="AA8" s="613"/>
      <c r="AB8" s="613"/>
      <c r="AC8" s="613"/>
      <c r="AD8" s="614">
        <v>36734</v>
      </c>
      <c r="AE8" s="614"/>
      <c r="AF8" s="614"/>
      <c r="AG8" s="614"/>
      <c r="AH8" s="614"/>
      <c r="AI8" s="614"/>
      <c r="AJ8" s="614"/>
      <c r="AK8" s="614"/>
      <c r="AL8" s="615">
        <v>0.4</v>
      </c>
      <c r="AM8" s="616"/>
      <c r="AN8" s="616"/>
      <c r="AO8" s="617"/>
      <c r="AP8" s="607" t="s">
        <v>228</v>
      </c>
      <c r="AQ8" s="608"/>
      <c r="AR8" s="608"/>
      <c r="AS8" s="608"/>
      <c r="AT8" s="608"/>
      <c r="AU8" s="608"/>
      <c r="AV8" s="608"/>
      <c r="AW8" s="608"/>
      <c r="AX8" s="608"/>
      <c r="AY8" s="608"/>
      <c r="AZ8" s="608"/>
      <c r="BA8" s="608"/>
      <c r="BB8" s="608"/>
      <c r="BC8" s="608"/>
      <c r="BD8" s="608"/>
      <c r="BE8" s="608"/>
      <c r="BF8" s="609"/>
      <c r="BG8" s="610">
        <v>51316</v>
      </c>
      <c r="BH8" s="611"/>
      <c r="BI8" s="611"/>
      <c r="BJ8" s="611"/>
      <c r="BK8" s="611"/>
      <c r="BL8" s="611"/>
      <c r="BM8" s="611"/>
      <c r="BN8" s="612"/>
      <c r="BO8" s="613">
        <v>1</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5404457</v>
      </c>
      <c r="CS8" s="611"/>
      <c r="CT8" s="611"/>
      <c r="CU8" s="611"/>
      <c r="CV8" s="611"/>
      <c r="CW8" s="611"/>
      <c r="CX8" s="611"/>
      <c r="CY8" s="612"/>
      <c r="CZ8" s="613">
        <v>34.299999999999997</v>
      </c>
      <c r="DA8" s="613"/>
      <c r="DB8" s="613"/>
      <c r="DC8" s="613"/>
      <c r="DD8" s="619">
        <v>179351</v>
      </c>
      <c r="DE8" s="611"/>
      <c r="DF8" s="611"/>
      <c r="DG8" s="611"/>
      <c r="DH8" s="611"/>
      <c r="DI8" s="611"/>
      <c r="DJ8" s="611"/>
      <c r="DK8" s="611"/>
      <c r="DL8" s="611"/>
      <c r="DM8" s="611"/>
      <c r="DN8" s="611"/>
      <c r="DO8" s="611"/>
      <c r="DP8" s="612"/>
      <c r="DQ8" s="619">
        <v>2918426</v>
      </c>
      <c r="DR8" s="611"/>
      <c r="DS8" s="611"/>
      <c r="DT8" s="611"/>
      <c r="DU8" s="611"/>
      <c r="DV8" s="611"/>
      <c r="DW8" s="611"/>
      <c r="DX8" s="611"/>
      <c r="DY8" s="611"/>
      <c r="DZ8" s="611"/>
      <c r="EA8" s="611"/>
      <c r="EB8" s="611"/>
      <c r="EC8" s="620"/>
    </row>
    <row r="9" spans="2:143" ht="11.25" customHeight="1" x14ac:dyDescent="0.2">
      <c r="B9" s="607" t="s">
        <v>230</v>
      </c>
      <c r="C9" s="608"/>
      <c r="D9" s="608"/>
      <c r="E9" s="608"/>
      <c r="F9" s="608"/>
      <c r="G9" s="608"/>
      <c r="H9" s="608"/>
      <c r="I9" s="608"/>
      <c r="J9" s="608"/>
      <c r="K9" s="608"/>
      <c r="L9" s="608"/>
      <c r="M9" s="608"/>
      <c r="N9" s="608"/>
      <c r="O9" s="608"/>
      <c r="P9" s="608"/>
      <c r="Q9" s="609"/>
      <c r="R9" s="610">
        <v>50940</v>
      </c>
      <c r="S9" s="611"/>
      <c r="T9" s="611"/>
      <c r="U9" s="611"/>
      <c r="V9" s="611"/>
      <c r="W9" s="611"/>
      <c r="X9" s="611"/>
      <c r="Y9" s="612"/>
      <c r="Z9" s="613">
        <v>0.3</v>
      </c>
      <c r="AA9" s="613"/>
      <c r="AB9" s="613"/>
      <c r="AC9" s="613"/>
      <c r="AD9" s="614">
        <v>50940</v>
      </c>
      <c r="AE9" s="614"/>
      <c r="AF9" s="614"/>
      <c r="AG9" s="614"/>
      <c r="AH9" s="614"/>
      <c r="AI9" s="614"/>
      <c r="AJ9" s="614"/>
      <c r="AK9" s="614"/>
      <c r="AL9" s="615">
        <v>0.6</v>
      </c>
      <c r="AM9" s="616"/>
      <c r="AN9" s="616"/>
      <c r="AO9" s="617"/>
      <c r="AP9" s="607" t="s">
        <v>231</v>
      </c>
      <c r="AQ9" s="608"/>
      <c r="AR9" s="608"/>
      <c r="AS9" s="608"/>
      <c r="AT9" s="608"/>
      <c r="AU9" s="608"/>
      <c r="AV9" s="608"/>
      <c r="AW9" s="608"/>
      <c r="AX9" s="608"/>
      <c r="AY9" s="608"/>
      <c r="AZ9" s="608"/>
      <c r="BA9" s="608"/>
      <c r="BB9" s="608"/>
      <c r="BC9" s="608"/>
      <c r="BD9" s="608"/>
      <c r="BE9" s="608"/>
      <c r="BF9" s="609"/>
      <c r="BG9" s="610">
        <v>1645700</v>
      </c>
      <c r="BH9" s="611"/>
      <c r="BI9" s="611"/>
      <c r="BJ9" s="611"/>
      <c r="BK9" s="611"/>
      <c r="BL9" s="611"/>
      <c r="BM9" s="611"/>
      <c r="BN9" s="612"/>
      <c r="BO9" s="613">
        <v>32.1</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1177528</v>
      </c>
      <c r="CS9" s="611"/>
      <c r="CT9" s="611"/>
      <c r="CU9" s="611"/>
      <c r="CV9" s="611"/>
      <c r="CW9" s="611"/>
      <c r="CX9" s="611"/>
      <c r="CY9" s="612"/>
      <c r="CZ9" s="613">
        <v>7.5</v>
      </c>
      <c r="DA9" s="613"/>
      <c r="DB9" s="613"/>
      <c r="DC9" s="613"/>
      <c r="DD9" s="619">
        <v>20660</v>
      </c>
      <c r="DE9" s="611"/>
      <c r="DF9" s="611"/>
      <c r="DG9" s="611"/>
      <c r="DH9" s="611"/>
      <c r="DI9" s="611"/>
      <c r="DJ9" s="611"/>
      <c r="DK9" s="611"/>
      <c r="DL9" s="611"/>
      <c r="DM9" s="611"/>
      <c r="DN9" s="611"/>
      <c r="DO9" s="611"/>
      <c r="DP9" s="612"/>
      <c r="DQ9" s="619">
        <v>923094</v>
      </c>
      <c r="DR9" s="611"/>
      <c r="DS9" s="611"/>
      <c r="DT9" s="611"/>
      <c r="DU9" s="611"/>
      <c r="DV9" s="611"/>
      <c r="DW9" s="611"/>
      <c r="DX9" s="611"/>
      <c r="DY9" s="611"/>
      <c r="DZ9" s="611"/>
      <c r="EA9" s="611"/>
      <c r="EB9" s="611"/>
      <c r="EC9" s="620"/>
    </row>
    <row r="10" spans="2:143" ht="11.25" customHeight="1" x14ac:dyDescent="0.2">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123295</v>
      </c>
      <c r="BH10" s="611"/>
      <c r="BI10" s="611"/>
      <c r="BJ10" s="611"/>
      <c r="BK10" s="611"/>
      <c r="BL10" s="611"/>
      <c r="BM10" s="611"/>
      <c r="BN10" s="612"/>
      <c r="BO10" s="613">
        <v>2.4</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3673</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3673</v>
      </c>
      <c r="DR10" s="611"/>
      <c r="DS10" s="611"/>
      <c r="DT10" s="611"/>
      <c r="DU10" s="611"/>
      <c r="DV10" s="611"/>
      <c r="DW10" s="611"/>
      <c r="DX10" s="611"/>
      <c r="DY10" s="611"/>
      <c r="DZ10" s="611"/>
      <c r="EA10" s="611"/>
      <c r="EB10" s="611"/>
      <c r="EC10" s="620"/>
    </row>
    <row r="11" spans="2:143" ht="11.25" customHeight="1" x14ac:dyDescent="0.2">
      <c r="B11" s="607" t="s">
        <v>236</v>
      </c>
      <c r="C11" s="608"/>
      <c r="D11" s="608"/>
      <c r="E11" s="608"/>
      <c r="F11" s="608"/>
      <c r="G11" s="608"/>
      <c r="H11" s="608"/>
      <c r="I11" s="608"/>
      <c r="J11" s="608"/>
      <c r="K11" s="608"/>
      <c r="L11" s="608"/>
      <c r="M11" s="608"/>
      <c r="N11" s="608"/>
      <c r="O11" s="608"/>
      <c r="P11" s="608"/>
      <c r="Q11" s="609"/>
      <c r="R11" s="610">
        <v>882077</v>
      </c>
      <c r="S11" s="611"/>
      <c r="T11" s="611"/>
      <c r="U11" s="611"/>
      <c r="V11" s="611"/>
      <c r="W11" s="611"/>
      <c r="X11" s="611"/>
      <c r="Y11" s="612"/>
      <c r="Z11" s="615">
        <v>5</v>
      </c>
      <c r="AA11" s="616"/>
      <c r="AB11" s="616"/>
      <c r="AC11" s="622"/>
      <c r="AD11" s="619">
        <v>882077</v>
      </c>
      <c r="AE11" s="611"/>
      <c r="AF11" s="611"/>
      <c r="AG11" s="611"/>
      <c r="AH11" s="611"/>
      <c r="AI11" s="611"/>
      <c r="AJ11" s="611"/>
      <c r="AK11" s="612"/>
      <c r="AL11" s="615">
        <v>9.8000000000000007</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305728</v>
      </c>
      <c r="BH11" s="611"/>
      <c r="BI11" s="611"/>
      <c r="BJ11" s="611"/>
      <c r="BK11" s="611"/>
      <c r="BL11" s="611"/>
      <c r="BM11" s="611"/>
      <c r="BN11" s="612"/>
      <c r="BO11" s="613">
        <v>6</v>
      </c>
      <c r="BP11" s="613"/>
      <c r="BQ11" s="613"/>
      <c r="BR11" s="613"/>
      <c r="BS11" s="614" t="s">
        <v>122</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904457</v>
      </c>
      <c r="CS11" s="611"/>
      <c r="CT11" s="611"/>
      <c r="CU11" s="611"/>
      <c r="CV11" s="611"/>
      <c r="CW11" s="611"/>
      <c r="CX11" s="611"/>
      <c r="CY11" s="612"/>
      <c r="CZ11" s="613">
        <v>5.7</v>
      </c>
      <c r="DA11" s="613"/>
      <c r="DB11" s="613"/>
      <c r="DC11" s="613"/>
      <c r="DD11" s="619">
        <v>140718</v>
      </c>
      <c r="DE11" s="611"/>
      <c r="DF11" s="611"/>
      <c r="DG11" s="611"/>
      <c r="DH11" s="611"/>
      <c r="DI11" s="611"/>
      <c r="DJ11" s="611"/>
      <c r="DK11" s="611"/>
      <c r="DL11" s="611"/>
      <c r="DM11" s="611"/>
      <c r="DN11" s="611"/>
      <c r="DO11" s="611"/>
      <c r="DP11" s="612"/>
      <c r="DQ11" s="619">
        <v>433415</v>
      </c>
      <c r="DR11" s="611"/>
      <c r="DS11" s="611"/>
      <c r="DT11" s="611"/>
      <c r="DU11" s="611"/>
      <c r="DV11" s="611"/>
      <c r="DW11" s="611"/>
      <c r="DX11" s="611"/>
      <c r="DY11" s="611"/>
      <c r="DZ11" s="611"/>
      <c r="EA11" s="611"/>
      <c r="EB11" s="611"/>
      <c r="EC11" s="620"/>
    </row>
    <row r="12" spans="2:143" ht="11.25" customHeight="1" x14ac:dyDescent="0.2">
      <c r="B12" s="607" t="s">
        <v>239</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2624304</v>
      </c>
      <c r="BH12" s="611"/>
      <c r="BI12" s="611"/>
      <c r="BJ12" s="611"/>
      <c r="BK12" s="611"/>
      <c r="BL12" s="611"/>
      <c r="BM12" s="611"/>
      <c r="BN12" s="612"/>
      <c r="BO12" s="613">
        <v>51.1</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404651</v>
      </c>
      <c r="CS12" s="611"/>
      <c r="CT12" s="611"/>
      <c r="CU12" s="611"/>
      <c r="CV12" s="611"/>
      <c r="CW12" s="611"/>
      <c r="CX12" s="611"/>
      <c r="CY12" s="612"/>
      <c r="CZ12" s="613">
        <v>2.6</v>
      </c>
      <c r="DA12" s="613"/>
      <c r="DB12" s="613"/>
      <c r="DC12" s="613"/>
      <c r="DD12" s="619">
        <v>198303</v>
      </c>
      <c r="DE12" s="611"/>
      <c r="DF12" s="611"/>
      <c r="DG12" s="611"/>
      <c r="DH12" s="611"/>
      <c r="DI12" s="611"/>
      <c r="DJ12" s="611"/>
      <c r="DK12" s="611"/>
      <c r="DL12" s="611"/>
      <c r="DM12" s="611"/>
      <c r="DN12" s="611"/>
      <c r="DO12" s="611"/>
      <c r="DP12" s="612"/>
      <c r="DQ12" s="619">
        <v>75697</v>
      </c>
      <c r="DR12" s="611"/>
      <c r="DS12" s="611"/>
      <c r="DT12" s="611"/>
      <c r="DU12" s="611"/>
      <c r="DV12" s="611"/>
      <c r="DW12" s="611"/>
      <c r="DX12" s="611"/>
      <c r="DY12" s="611"/>
      <c r="DZ12" s="611"/>
      <c r="EA12" s="611"/>
      <c r="EB12" s="611"/>
      <c r="EC12" s="620"/>
    </row>
    <row r="13" spans="2:143" ht="11.25" customHeight="1" x14ac:dyDescent="0.2">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2620352</v>
      </c>
      <c r="BH13" s="611"/>
      <c r="BI13" s="611"/>
      <c r="BJ13" s="611"/>
      <c r="BK13" s="611"/>
      <c r="BL13" s="611"/>
      <c r="BM13" s="611"/>
      <c r="BN13" s="612"/>
      <c r="BO13" s="613">
        <v>51.1</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915172</v>
      </c>
      <c r="CS13" s="611"/>
      <c r="CT13" s="611"/>
      <c r="CU13" s="611"/>
      <c r="CV13" s="611"/>
      <c r="CW13" s="611"/>
      <c r="CX13" s="611"/>
      <c r="CY13" s="612"/>
      <c r="CZ13" s="613">
        <v>5.8</v>
      </c>
      <c r="DA13" s="613"/>
      <c r="DB13" s="613"/>
      <c r="DC13" s="613"/>
      <c r="DD13" s="619">
        <v>225316</v>
      </c>
      <c r="DE13" s="611"/>
      <c r="DF13" s="611"/>
      <c r="DG13" s="611"/>
      <c r="DH13" s="611"/>
      <c r="DI13" s="611"/>
      <c r="DJ13" s="611"/>
      <c r="DK13" s="611"/>
      <c r="DL13" s="611"/>
      <c r="DM13" s="611"/>
      <c r="DN13" s="611"/>
      <c r="DO13" s="611"/>
      <c r="DP13" s="612"/>
      <c r="DQ13" s="619">
        <v>728153</v>
      </c>
      <c r="DR13" s="611"/>
      <c r="DS13" s="611"/>
      <c r="DT13" s="611"/>
      <c r="DU13" s="611"/>
      <c r="DV13" s="611"/>
      <c r="DW13" s="611"/>
      <c r="DX13" s="611"/>
      <c r="DY13" s="611"/>
      <c r="DZ13" s="611"/>
      <c r="EA13" s="611"/>
      <c r="EB13" s="611"/>
      <c r="EC13" s="620"/>
    </row>
    <row r="14" spans="2:143" ht="11.25" customHeight="1" x14ac:dyDescent="0.2">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137941</v>
      </c>
      <c r="BH14" s="611"/>
      <c r="BI14" s="611"/>
      <c r="BJ14" s="611"/>
      <c r="BK14" s="611"/>
      <c r="BL14" s="611"/>
      <c r="BM14" s="611"/>
      <c r="BN14" s="612"/>
      <c r="BO14" s="613">
        <v>2.7</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717164</v>
      </c>
      <c r="CS14" s="611"/>
      <c r="CT14" s="611"/>
      <c r="CU14" s="611"/>
      <c r="CV14" s="611"/>
      <c r="CW14" s="611"/>
      <c r="CX14" s="611"/>
      <c r="CY14" s="612"/>
      <c r="CZ14" s="613">
        <v>4.5999999999999996</v>
      </c>
      <c r="DA14" s="613"/>
      <c r="DB14" s="613"/>
      <c r="DC14" s="613"/>
      <c r="DD14" s="619">
        <v>102364</v>
      </c>
      <c r="DE14" s="611"/>
      <c r="DF14" s="611"/>
      <c r="DG14" s="611"/>
      <c r="DH14" s="611"/>
      <c r="DI14" s="611"/>
      <c r="DJ14" s="611"/>
      <c r="DK14" s="611"/>
      <c r="DL14" s="611"/>
      <c r="DM14" s="611"/>
      <c r="DN14" s="611"/>
      <c r="DO14" s="611"/>
      <c r="DP14" s="612"/>
      <c r="DQ14" s="619">
        <v>604054</v>
      </c>
      <c r="DR14" s="611"/>
      <c r="DS14" s="611"/>
      <c r="DT14" s="611"/>
      <c r="DU14" s="611"/>
      <c r="DV14" s="611"/>
      <c r="DW14" s="611"/>
      <c r="DX14" s="611"/>
      <c r="DY14" s="611"/>
      <c r="DZ14" s="611"/>
      <c r="EA14" s="611"/>
      <c r="EB14" s="611"/>
      <c r="EC14" s="620"/>
    </row>
    <row r="15" spans="2:143" ht="11.25" customHeight="1" x14ac:dyDescent="0.2">
      <c r="B15" s="607" t="s">
        <v>248</v>
      </c>
      <c r="C15" s="608"/>
      <c r="D15" s="608"/>
      <c r="E15" s="608"/>
      <c r="F15" s="608"/>
      <c r="G15" s="608"/>
      <c r="H15" s="608"/>
      <c r="I15" s="608"/>
      <c r="J15" s="608"/>
      <c r="K15" s="608"/>
      <c r="L15" s="608"/>
      <c r="M15" s="608"/>
      <c r="N15" s="608"/>
      <c r="O15" s="608"/>
      <c r="P15" s="608"/>
      <c r="Q15" s="609"/>
      <c r="R15" s="610">
        <v>18950</v>
      </c>
      <c r="S15" s="611"/>
      <c r="T15" s="611"/>
      <c r="U15" s="611"/>
      <c r="V15" s="611"/>
      <c r="W15" s="611"/>
      <c r="X15" s="611"/>
      <c r="Y15" s="612"/>
      <c r="Z15" s="613">
        <v>0.1</v>
      </c>
      <c r="AA15" s="613"/>
      <c r="AB15" s="613"/>
      <c r="AC15" s="613"/>
      <c r="AD15" s="614">
        <v>18950</v>
      </c>
      <c r="AE15" s="614"/>
      <c r="AF15" s="614"/>
      <c r="AG15" s="614"/>
      <c r="AH15" s="614"/>
      <c r="AI15" s="614"/>
      <c r="AJ15" s="614"/>
      <c r="AK15" s="614"/>
      <c r="AL15" s="615">
        <v>0.2</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243381</v>
      </c>
      <c r="BH15" s="611"/>
      <c r="BI15" s="611"/>
      <c r="BJ15" s="611"/>
      <c r="BK15" s="611"/>
      <c r="BL15" s="611"/>
      <c r="BM15" s="611"/>
      <c r="BN15" s="612"/>
      <c r="BO15" s="613">
        <v>4.7</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2797141</v>
      </c>
      <c r="CS15" s="611"/>
      <c r="CT15" s="611"/>
      <c r="CU15" s="611"/>
      <c r="CV15" s="611"/>
      <c r="CW15" s="611"/>
      <c r="CX15" s="611"/>
      <c r="CY15" s="612"/>
      <c r="CZ15" s="613">
        <v>17.8</v>
      </c>
      <c r="DA15" s="613"/>
      <c r="DB15" s="613"/>
      <c r="DC15" s="613"/>
      <c r="DD15" s="619">
        <v>1412273</v>
      </c>
      <c r="DE15" s="611"/>
      <c r="DF15" s="611"/>
      <c r="DG15" s="611"/>
      <c r="DH15" s="611"/>
      <c r="DI15" s="611"/>
      <c r="DJ15" s="611"/>
      <c r="DK15" s="611"/>
      <c r="DL15" s="611"/>
      <c r="DM15" s="611"/>
      <c r="DN15" s="611"/>
      <c r="DO15" s="611"/>
      <c r="DP15" s="612"/>
      <c r="DQ15" s="619">
        <v>1270510</v>
      </c>
      <c r="DR15" s="611"/>
      <c r="DS15" s="611"/>
      <c r="DT15" s="611"/>
      <c r="DU15" s="611"/>
      <c r="DV15" s="611"/>
      <c r="DW15" s="611"/>
      <c r="DX15" s="611"/>
      <c r="DY15" s="611"/>
      <c r="DZ15" s="611"/>
      <c r="EA15" s="611"/>
      <c r="EB15" s="611"/>
      <c r="EC15" s="620"/>
    </row>
    <row r="16" spans="2:143" ht="11.25" customHeight="1" x14ac:dyDescent="0.2">
      <c r="B16" s="607" t="s">
        <v>251</v>
      </c>
      <c r="C16" s="608"/>
      <c r="D16" s="608"/>
      <c r="E16" s="608"/>
      <c r="F16" s="608"/>
      <c r="G16" s="608"/>
      <c r="H16" s="608"/>
      <c r="I16" s="608"/>
      <c r="J16" s="608"/>
      <c r="K16" s="608"/>
      <c r="L16" s="608"/>
      <c r="M16" s="608"/>
      <c r="N16" s="608"/>
      <c r="O16" s="608"/>
      <c r="P16" s="608"/>
      <c r="Q16" s="609"/>
      <c r="R16" s="610">
        <v>99194</v>
      </c>
      <c r="S16" s="611"/>
      <c r="T16" s="611"/>
      <c r="U16" s="611"/>
      <c r="V16" s="611"/>
      <c r="W16" s="611"/>
      <c r="X16" s="611"/>
      <c r="Y16" s="612"/>
      <c r="Z16" s="613">
        <v>0.6</v>
      </c>
      <c r="AA16" s="613"/>
      <c r="AB16" s="613"/>
      <c r="AC16" s="613"/>
      <c r="AD16" s="614">
        <v>99194</v>
      </c>
      <c r="AE16" s="614"/>
      <c r="AF16" s="614"/>
      <c r="AG16" s="614"/>
      <c r="AH16" s="614"/>
      <c r="AI16" s="614"/>
      <c r="AJ16" s="614"/>
      <c r="AK16" s="614"/>
      <c r="AL16" s="615">
        <v>1.1000000000000001</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254</v>
      </c>
      <c r="C17" s="608"/>
      <c r="D17" s="608"/>
      <c r="E17" s="608"/>
      <c r="F17" s="608"/>
      <c r="G17" s="608"/>
      <c r="H17" s="608"/>
      <c r="I17" s="608"/>
      <c r="J17" s="608"/>
      <c r="K17" s="608"/>
      <c r="L17" s="608"/>
      <c r="M17" s="608"/>
      <c r="N17" s="608"/>
      <c r="O17" s="608"/>
      <c r="P17" s="608"/>
      <c r="Q17" s="609"/>
      <c r="R17" s="610">
        <v>172208</v>
      </c>
      <c r="S17" s="611"/>
      <c r="T17" s="611"/>
      <c r="U17" s="611"/>
      <c r="V17" s="611"/>
      <c r="W17" s="611"/>
      <c r="X17" s="611"/>
      <c r="Y17" s="612"/>
      <c r="Z17" s="613">
        <v>1</v>
      </c>
      <c r="AA17" s="613"/>
      <c r="AB17" s="613"/>
      <c r="AC17" s="613"/>
      <c r="AD17" s="614">
        <v>172208</v>
      </c>
      <c r="AE17" s="614"/>
      <c r="AF17" s="614"/>
      <c r="AG17" s="614"/>
      <c r="AH17" s="614"/>
      <c r="AI17" s="614"/>
      <c r="AJ17" s="614"/>
      <c r="AK17" s="614"/>
      <c r="AL17" s="615">
        <v>1.9</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1402364</v>
      </c>
      <c r="CS17" s="611"/>
      <c r="CT17" s="611"/>
      <c r="CU17" s="611"/>
      <c r="CV17" s="611"/>
      <c r="CW17" s="611"/>
      <c r="CX17" s="611"/>
      <c r="CY17" s="612"/>
      <c r="CZ17" s="613">
        <v>8.9</v>
      </c>
      <c r="DA17" s="613"/>
      <c r="DB17" s="613"/>
      <c r="DC17" s="613"/>
      <c r="DD17" s="619" t="s">
        <v>122</v>
      </c>
      <c r="DE17" s="611"/>
      <c r="DF17" s="611"/>
      <c r="DG17" s="611"/>
      <c r="DH17" s="611"/>
      <c r="DI17" s="611"/>
      <c r="DJ17" s="611"/>
      <c r="DK17" s="611"/>
      <c r="DL17" s="611"/>
      <c r="DM17" s="611"/>
      <c r="DN17" s="611"/>
      <c r="DO17" s="611"/>
      <c r="DP17" s="612"/>
      <c r="DQ17" s="619">
        <v>1358129</v>
      </c>
      <c r="DR17" s="611"/>
      <c r="DS17" s="611"/>
      <c r="DT17" s="611"/>
      <c r="DU17" s="611"/>
      <c r="DV17" s="611"/>
      <c r="DW17" s="611"/>
      <c r="DX17" s="611"/>
      <c r="DY17" s="611"/>
      <c r="DZ17" s="611"/>
      <c r="EA17" s="611"/>
      <c r="EB17" s="611"/>
      <c r="EC17" s="620"/>
    </row>
    <row r="18" spans="2:133" ht="11.25" customHeight="1" x14ac:dyDescent="0.2">
      <c r="B18" s="607" t="s">
        <v>257</v>
      </c>
      <c r="C18" s="608"/>
      <c r="D18" s="608"/>
      <c r="E18" s="608"/>
      <c r="F18" s="608"/>
      <c r="G18" s="608"/>
      <c r="H18" s="608"/>
      <c r="I18" s="608"/>
      <c r="J18" s="608"/>
      <c r="K18" s="608"/>
      <c r="L18" s="608"/>
      <c r="M18" s="608"/>
      <c r="N18" s="608"/>
      <c r="O18" s="608"/>
      <c r="P18" s="608"/>
      <c r="Q18" s="609"/>
      <c r="R18" s="610">
        <v>30625</v>
      </c>
      <c r="S18" s="611"/>
      <c r="T18" s="611"/>
      <c r="U18" s="611"/>
      <c r="V18" s="611"/>
      <c r="W18" s="611"/>
      <c r="X18" s="611"/>
      <c r="Y18" s="612"/>
      <c r="Z18" s="613">
        <v>0.2</v>
      </c>
      <c r="AA18" s="613"/>
      <c r="AB18" s="613"/>
      <c r="AC18" s="613"/>
      <c r="AD18" s="614">
        <v>30625</v>
      </c>
      <c r="AE18" s="614"/>
      <c r="AF18" s="614"/>
      <c r="AG18" s="614"/>
      <c r="AH18" s="614"/>
      <c r="AI18" s="614"/>
      <c r="AJ18" s="614"/>
      <c r="AK18" s="614"/>
      <c r="AL18" s="615">
        <v>0.3</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260</v>
      </c>
      <c r="C19" s="608"/>
      <c r="D19" s="608"/>
      <c r="E19" s="608"/>
      <c r="F19" s="608"/>
      <c r="G19" s="608"/>
      <c r="H19" s="608"/>
      <c r="I19" s="608"/>
      <c r="J19" s="608"/>
      <c r="K19" s="608"/>
      <c r="L19" s="608"/>
      <c r="M19" s="608"/>
      <c r="N19" s="608"/>
      <c r="O19" s="608"/>
      <c r="P19" s="608"/>
      <c r="Q19" s="609"/>
      <c r="R19" s="610">
        <v>140064</v>
      </c>
      <c r="S19" s="611"/>
      <c r="T19" s="611"/>
      <c r="U19" s="611"/>
      <c r="V19" s="611"/>
      <c r="W19" s="611"/>
      <c r="X19" s="611"/>
      <c r="Y19" s="612"/>
      <c r="Z19" s="613">
        <v>0.8</v>
      </c>
      <c r="AA19" s="613"/>
      <c r="AB19" s="613"/>
      <c r="AC19" s="613"/>
      <c r="AD19" s="614">
        <v>140064</v>
      </c>
      <c r="AE19" s="614"/>
      <c r="AF19" s="614"/>
      <c r="AG19" s="614"/>
      <c r="AH19" s="614"/>
      <c r="AI19" s="614"/>
      <c r="AJ19" s="614"/>
      <c r="AK19" s="614"/>
      <c r="AL19" s="615">
        <v>1.6</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263</v>
      </c>
      <c r="C20" s="624"/>
      <c r="D20" s="624"/>
      <c r="E20" s="624"/>
      <c r="F20" s="624"/>
      <c r="G20" s="624"/>
      <c r="H20" s="624"/>
      <c r="I20" s="624"/>
      <c r="J20" s="624"/>
      <c r="K20" s="624"/>
      <c r="L20" s="624"/>
      <c r="M20" s="624"/>
      <c r="N20" s="624"/>
      <c r="O20" s="624"/>
      <c r="P20" s="624"/>
      <c r="Q20" s="625"/>
      <c r="R20" s="610">
        <v>1519</v>
      </c>
      <c r="S20" s="611"/>
      <c r="T20" s="611"/>
      <c r="U20" s="611"/>
      <c r="V20" s="611"/>
      <c r="W20" s="611"/>
      <c r="X20" s="611"/>
      <c r="Y20" s="612"/>
      <c r="Z20" s="613">
        <v>0</v>
      </c>
      <c r="AA20" s="613"/>
      <c r="AB20" s="613"/>
      <c r="AC20" s="613"/>
      <c r="AD20" s="614">
        <v>1519</v>
      </c>
      <c r="AE20" s="614"/>
      <c r="AF20" s="614"/>
      <c r="AG20" s="614"/>
      <c r="AH20" s="614"/>
      <c r="AI20" s="614"/>
      <c r="AJ20" s="614"/>
      <c r="AK20" s="614"/>
      <c r="AL20" s="615">
        <v>0</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15739554</v>
      </c>
      <c r="CS20" s="611"/>
      <c r="CT20" s="611"/>
      <c r="CU20" s="611"/>
      <c r="CV20" s="611"/>
      <c r="CW20" s="611"/>
      <c r="CX20" s="611"/>
      <c r="CY20" s="612"/>
      <c r="CZ20" s="613">
        <v>100</v>
      </c>
      <c r="DA20" s="613"/>
      <c r="DB20" s="613"/>
      <c r="DC20" s="613"/>
      <c r="DD20" s="619">
        <v>2323202</v>
      </c>
      <c r="DE20" s="611"/>
      <c r="DF20" s="611"/>
      <c r="DG20" s="611"/>
      <c r="DH20" s="611"/>
      <c r="DI20" s="611"/>
      <c r="DJ20" s="611"/>
      <c r="DK20" s="611"/>
      <c r="DL20" s="611"/>
      <c r="DM20" s="611"/>
      <c r="DN20" s="611"/>
      <c r="DO20" s="611"/>
      <c r="DP20" s="612"/>
      <c r="DQ20" s="619">
        <v>9975371</v>
      </c>
      <c r="DR20" s="611"/>
      <c r="DS20" s="611"/>
      <c r="DT20" s="611"/>
      <c r="DU20" s="611"/>
      <c r="DV20" s="611"/>
      <c r="DW20" s="611"/>
      <c r="DX20" s="611"/>
      <c r="DY20" s="611"/>
      <c r="DZ20" s="611"/>
      <c r="EA20" s="611"/>
      <c r="EB20" s="611"/>
      <c r="EC20" s="620"/>
    </row>
    <row r="21" spans="2:133" ht="11.25" customHeight="1" x14ac:dyDescent="0.2">
      <c r="B21" s="607" t="s">
        <v>266</v>
      </c>
      <c r="C21" s="608"/>
      <c r="D21" s="608"/>
      <c r="E21" s="608"/>
      <c r="F21" s="608"/>
      <c r="G21" s="608"/>
      <c r="H21" s="608"/>
      <c r="I21" s="608"/>
      <c r="J21" s="608"/>
      <c r="K21" s="608"/>
      <c r="L21" s="608"/>
      <c r="M21" s="608"/>
      <c r="N21" s="608"/>
      <c r="O21" s="608"/>
      <c r="P21" s="608"/>
      <c r="Q21" s="609"/>
      <c r="R21" s="610">
        <v>2840884</v>
      </c>
      <c r="S21" s="611"/>
      <c r="T21" s="611"/>
      <c r="U21" s="611"/>
      <c r="V21" s="611"/>
      <c r="W21" s="611"/>
      <c r="X21" s="611"/>
      <c r="Y21" s="612"/>
      <c r="Z21" s="613">
        <v>16.2</v>
      </c>
      <c r="AA21" s="613"/>
      <c r="AB21" s="613"/>
      <c r="AC21" s="613"/>
      <c r="AD21" s="614">
        <v>2494859</v>
      </c>
      <c r="AE21" s="614"/>
      <c r="AF21" s="614"/>
      <c r="AG21" s="614"/>
      <c r="AH21" s="614"/>
      <c r="AI21" s="614"/>
      <c r="AJ21" s="614"/>
      <c r="AK21" s="614"/>
      <c r="AL21" s="615">
        <v>27.7</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268</v>
      </c>
      <c r="C22" s="608"/>
      <c r="D22" s="608"/>
      <c r="E22" s="608"/>
      <c r="F22" s="608"/>
      <c r="G22" s="608"/>
      <c r="H22" s="608"/>
      <c r="I22" s="608"/>
      <c r="J22" s="608"/>
      <c r="K22" s="608"/>
      <c r="L22" s="608"/>
      <c r="M22" s="608"/>
      <c r="N22" s="608"/>
      <c r="O22" s="608"/>
      <c r="P22" s="608"/>
      <c r="Q22" s="609"/>
      <c r="R22" s="610">
        <v>2494859</v>
      </c>
      <c r="S22" s="611"/>
      <c r="T22" s="611"/>
      <c r="U22" s="611"/>
      <c r="V22" s="611"/>
      <c r="W22" s="611"/>
      <c r="X22" s="611"/>
      <c r="Y22" s="612"/>
      <c r="Z22" s="613">
        <v>14.3</v>
      </c>
      <c r="AA22" s="613"/>
      <c r="AB22" s="613"/>
      <c r="AC22" s="613"/>
      <c r="AD22" s="614">
        <v>2494859</v>
      </c>
      <c r="AE22" s="614"/>
      <c r="AF22" s="614"/>
      <c r="AG22" s="614"/>
      <c r="AH22" s="614"/>
      <c r="AI22" s="614"/>
      <c r="AJ22" s="614"/>
      <c r="AK22" s="614"/>
      <c r="AL22" s="615">
        <v>27.7</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271</v>
      </c>
      <c r="C23" s="608"/>
      <c r="D23" s="608"/>
      <c r="E23" s="608"/>
      <c r="F23" s="608"/>
      <c r="G23" s="608"/>
      <c r="H23" s="608"/>
      <c r="I23" s="608"/>
      <c r="J23" s="608"/>
      <c r="K23" s="608"/>
      <c r="L23" s="608"/>
      <c r="M23" s="608"/>
      <c r="N23" s="608"/>
      <c r="O23" s="608"/>
      <c r="P23" s="608"/>
      <c r="Q23" s="609"/>
      <c r="R23" s="610">
        <v>346025</v>
      </c>
      <c r="S23" s="611"/>
      <c r="T23" s="611"/>
      <c r="U23" s="611"/>
      <c r="V23" s="611"/>
      <c r="W23" s="611"/>
      <c r="X23" s="611"/>
      <c r="Y23" s="612"/>
      <c r="Z23" s="613">
        <v>2</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2">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7120309</v>
      </c>
      <c r="CS24" s="600"/>
      <c r="CT24" s="600"/>
      <c r="CU24" s="600"/>
      <c r="CV24" s="600"/>
      <c r="CW24" s="600"/>
      <c r="CX24" s="600"/>
      <c r="CY24" s="601"/>
      <c r="CZ24" s="604">
        <v>45.2</v>
      </c>
      <c r="DA24" s="605"/>
      <c r="DB24" s="605"/>
      <c r="DC24" s="621"/>
      <c r="DD24" s="645">
        <v>4763214</v>
      </c>
      <c r="DE24" s="600"/>
      <c r="DF24" s="600"/>
      <c r="DG24" s="600"/>
      <c r="DH24" s="600"/>
      <c r="DI24" s="600"/>
      <c r="DJ24" s="600"/>
      <c r="DK24" s="601"/>
      <c r="DL24" s="645">
        <v>3907628</v>
      </c>
      <c r="DM24" s="600"/>
      <c r="DN24" s="600"/>
      <c r="DO24" s="600"/>
      <c r="DP24" s="600"/>
      <c r="DQ24" s="600"/>
      <c r="DR24" s="600"/>
      <c r="DS24" s="600"/>
      <c r="DT24" s="600"/>
      <c r="DU24" s="600"/>
      <c r="DV24" s="601"/>
      <c r="DW24" s="604">
        <v>43.1</v>
      </c>
      <c r="DX24" s="605"/>
      <c r="DY24" s="605"/>
      <c r="DZ24" s="605"/>
      <c r="EA24" s="605"/>
      <c r="EB24" s="605"/>
      <c r="EC24" s="606"/>
    </row>
    <row r="25" spans="2:133" ht="11.25" customHeight="1" x14ac:dyDescent="0.2">
      <c r="B25" s="607" t="s">
        <v>281</v>
      </c>
      <c r="C25" s="608"/>
      <c r="D25" s="608"/>
      <c r="E25" s="608"/>
      <c r="F25" s="608"/>
      <c r="G25" s="608"/>
      <c r="H25" s="608"/>
      <c r="I25" s="608"/>
      <c r="J25" s="608"/>
      <c r="K25" s="608"/>
      <c r="L25" s="608"/>
      <c r="M25" s="608"/>
      <c r="N25" s="608"/>
      <c r="O25" s="608"/>
      <c r="P25" s="608"/>
      <c r="Q25" s="609"/>
      <c r="R25" s="610">
        <v>9358155</v>
      </c>
      <c r="S25" s="611"/>
      <c r="T25" s="611"/>
      <c r="U25" s="611"/>
      <c r="V25" s="611"/>
      <c r="W25" s="611"/>
      <c r="X25" s="611"/>
      <c r="Y25" s="612"/>
      <c r="Z25" s="613">
        <v>53.5</v>
      </c>
      <c r="AA25" s="613"/>
      <c r="AB25" s="613"/>
      <c r="AC25" s="613"/>
      <c r="AD25" s="614">
        <v>9012130</v>
      </c>
      <c r="AE25" s="614"/>
      <c r="AF25" s="614"/>
      <c r="AG25" s="614"/>
      <c r="AH25" s="614"/>
      <c r="AI25" s="614"/>
      <c r="AJ25" s="614"/>
      <c r="AK25" s="614"/>
      <c r="AL25" s="615">
        <v>99.9</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2397575</v>
      </c>
      <c r="CS25" s="642"/>
      <c r="CT25" s="642"/>
      <c r="CU25" s="642"/>
      <c r="CV25" s="642"/>
      <c r="CW25" s="642"/>
      <c r="CX25" s="642"/>
      <c r="CY25" s="643"/>
      <c r="CZ25" s="615">
        <v>15.2</v>
      </c>
      <c r="DA25" s="640"/>
      <c r="DB25" s="640"/>
      <c r="DC25" s="644"/>
      <c r="DD25" s="619">
        <v>2248541</v>
      </c>
      <c r="DE25" s="642"/>
      <c r="DF25" s="642"/>
      <c r="DG25" s="642"/>
      <c r="DH25" s="642"/>
      <c r="DI25" s="642"/>
      <c r="DJ25" s="642"/>
      <c r="DK25" s="643"/>
      <c r="DL25" s="619">
        <v>1756819</v>
      </c>
      <c r="DM25" s="642"/>
      <c r="DN25" s="642"/>
      <c r="DO25" s="642"/>
      <c r="DP25" s="642"/>
      <c r="DQ25" s="642"/>
      <c r="DR25" s="642"/>
      <c r="DS25" s="642"/>
      <c r="DT25" s="642"/>
      <c r="DU25" s="642"/>
      <c r="DV25" s="643"/>
      <c r="DW25" s="615">
        <v>19.399999999999999</v>
      </c>
      <c r="DX25" s="640"/>
      <c r="DY25" s="640"/>
      <c r="DZ25" s="640"/>
      <c r="EA25" s="640"/>
      <c r="EB25" s="640"/>
      <c r="EC25" s="641"/>
    </row>
    <row r="26" spans="2:133" ht="11.25" customHeight="1" x14ac:dyDescent="0.2">
      <c r="B26" s="607" t="s">
        <v>284</v>
      </c>
      <c r="C26" s="608"/>
      <c r="D26" s="608"/>
      <c r="E26" s="608"/>
      <c r="F26" s="608"/>
      <c r="G26" s="608"/>
      <c r="H26" s="608"/>
      <c r="I26" s="608"/>
      <c r="J26" s="608"/>
      <c r="K26" s="608"/>
      <c r="L26" s="608"/>
      <c r="M26" s="608"/>
      <c r="N26" s="608"/>
      <c r="O26" s="608"/>
      <c r="P26" s="608"/>
      <c r="Q26" s="609"/>
      <c r="R26" s="610">
        <v>2988</v>
      </c>
      <c r="S26" s="611"/>
      <c r="T26" s="611"/>
      <c r="U26" s="611"/>
      <c r="V26" s="611"/>
      <c r="W26" s="611"/>
      <c r="X26" s="611"/>
      <c r="Y26" s="612"/>
      <c r="Z26" s="613">
        <v>0</v>
      </c>
      <c r="AA26" s="613"/>
      <c r="AB26" s="613"/>
      <c r="AC26" s="613"/>
      <c r="AD26" s="614">
        <v>2988</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1261448</v>
      </c>
      <c r="CS26" s="611"/>
      <c r="CT26" s="611"/>
      <c r="CU26" s="611"/>
      <c r="CV26" s="611"/>
      <c r="CW26" s="611"/>
      <c r="CX26" s="611"/>
      <c r="CY26" s="612"/>
      <c r="CZ26" s="615">
        <v>8</v>
      </c>
      <c r="DA26" s="640"/>
      <c r="DB26" s="640"/>
      <c r="DC26" s="644"/>
      <c r="DD26" s="619">
        <v>1197068</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287</v>
      </c>
      <c r="C27" s="608"/>
      <c r="D27" s="608"/>
      <c r="E27" s="608"/>
      <c r="F27" s="608"/>
      <c r="G27" s="608"/>
      <c r="H27" s="608"/>
      <c r="I27" s="608"/>
      <c r="J27" s="608"/>
      <c r="K27" s="608"/>
      <c r="L27" s="608"/>
      <c r="M27" s="608"/>
      <c r="N27" s="608"/>
      <c r="O27" s="608"/>
      <c r="P27" s="608"/>
      <c r="Q27" s="609"/>
      <c r="R27" s="610">
        <v>34707</v>
      </c>
      <c r="S27" s="611"/>
      <c r="T27" s="611"/>
      <c r="U27" s="611"/>
      <c r="V27" s="611"/>
      <c r="W27" s="611"/>
      <c r="X27" s="611"/>
      <c r="Y27" s="612"/>
      <c r="Z27" s="613">
        <v>0.2</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5131665</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3320370</v>
      </c>
      <c r="CS27" s="642"/>
      <c r="CT27" s="642"/>
      <c r="CU27" s="642"/>
      <c r="CV27" s="642"/>
      <c r="CW27" s="642"/>
      <c r="CX27" s="642"/>
      <c r="CY27" s="643"/>
      <c r="CZ27" s="615">
        <v>21.1</v>
      </c>
      <c r="DA27" s="640"/>
      <c r="DB27" s="640"/>
      <c r="DC27" s="644"/>
      <c r="DD27" s="619">
        <v>1156544</v>
      </c>
      <c r="DE27" s="642"/>
      <c r="DF27" s="642"/>
      <c r="DG27" s="642"/>
      <c r="DH27" s="642"/>
      <c r="DI27" s="642"/>
      <c r="DJ27" s="642"/>
      <c r="DK27" s="643"/>
      <c r="DL27" s="619">
        <v>792680</v>
      </c>
      <c r="DM27" s="642"/>
      <c r="DN27" s="642"/>
      <c r="DO27" s="642"/>
      <c r="DP27" s="642"/>
      <c r="DQ27" s="642"/>
      <c r="DR27" s="642"/>
      <c r="DS27" s="642"/>
      <c r="DT27" s="642"/>
      <c r="DU27" s="642"/>
      <c r="DV27" s="643"/>
      <c r="DW27" s="615">
        <v>8.8000000000000007</v>
      </c>
      <c r="DX27" s="640"/>
      <c r="DY27" s="640"/>
      <c r="DZ27" s="640"/>
      <c r="EA27" s="640"/>
      <c r="EB27" s="640"/>
      <c r="EC27" s="641"/>
    </row>
    <row r="28" spans="2:133" ht="11.25" customHeight="1" x14ac:dyDescent="0.2">
      <c r="B28" s="607" t="s">
        <v>290</v>
      </c>
      <c r="C28" s="608"/>
      <c r="D28" s="608"/>
      <c r="E28" s="608"/>
      <c r="F28" s="608"/>
      <c r="G28" s="608"/>
      <c r="H28" s="608"/>
      <c r="I28" s="608"/>
      <c r="J28" s="608"/>
      <c r="K28" s="608"/>
      <c r="L28" s="608"/>
      <c r="M28" s="608"/>
      <c r="N28" s="608"/>
      <c r="O28" s="608"/>
      <c r="P28" s="608"/>
      <c r="Q28" s="609"/>
      <c r="R28" s="610">
        <v>68251</v>
      </c>
      <c r="S28" s="611"/>
      <c r="T28" s="611"/>
      <c r="U28" s="611"/>
      <c r="V28" s="611"/>
      <c r="W28" s="611"/>
      <c r="X28" s="611"/>
      <c r="Y28" s="612"/>
      <c r="Z28" s="613">
        <v>0.4</v>
      </c>
      <c r="AA28" s="613"/>
      <c r="AB28" s="613"/>
      <c r="AC28" s="613"/>
      <c r="AD28" s="614" t="s">
        <v>122</v>
      </c>
      <c r="AE28" s="614"/>
      <c r="AF28" s="614"/>
      <c r="AG28" s="614"/>
      <c r="AH28" s="614"/>
      <c r="AI28" s="614"/>
      <c r="AJ28" s="614"/>
      <c r="AK28" s="614"/>
      <c r="AL28" s="615" t="s">
        <v>122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1402364</v>
      </c>
      <c r="CS28" s="611"/>
      <c r="CT28" s="611"/>
      <c r="CU28" s="611"/>
      <c r="CV28" s="611"/>
      <c r="CW28" s="611"/>
      <c r="CX28" s="611"/>
      <c r="CY28" s="612"/>
      <c r="CZ28" s="615">
        <v>8.9</v>
      </c>
      <c r="DA28" s="640"/>
      <c r="DB28" s="640"/>
      <c r="DC28" s="644"/>
      <c r="DD28" s="619">
        <v>1358129</v>
      </c>
      <c r="DE28" s="611"/>
      <c r="DF28" s="611"/>
      <c r="DG28" s="611"/>
      <c r="DH28" s="611"/>
      <c r="DI28" s="611"/>
      <c r="DJ28" s="611"/>
      <c r="DK28" s="612"/>
      <c r="DL28" s="619">
        <v>1358129</v>
      </c>
      <c r="DM28" s="611"/>
      <c r="DN28" s="611"/>
      <c r="DO28" s="611"/>
      <c r="DP28" s="611"/>
      <c r="DQ28" s="611"/>
      <c r="DR28" s="611"/>
      <c r="DS28" s="611"/>
      <c r="DT28" s="611"/>
      <c r="DU28" s="611"/>
      <c r="DV28" s="612"/>
      <c r="DW28" s="615">
        <v>15</v>
      </c>
      <c r="DX28" s="640"/>
      <c r="DY28" s="640"/>
      <c r="DZ28" s="640"/>
      <c r="EA28" s="640"/>
      <c r="EB28" s="640"/>
      <c r="EC28" s="641"/>
    </row>
    <row r="29" spans="2:133" ht="11.25" customHeight="1" x14ac:dyDescent="0.2">
      <c r="B29" s="607" t="s">
        <v>292</v>
      </c>
      <c r="C29" s="608"/>
      <c r="D29" s="608"/>
      <c r="E29" s="608"/>
      <c r="F29" s="608"/>
      <c r="G29" s="608"/>
      <c r="H29" s="608"/>
      <c r="I29" s="608"/>
      <c r="J29" s="608"/>
      <c r="K29" s="608"/>
      <c r="L29" s="608"/>
      <c r="M29" s="608"/>
      <c r="N29" s="608"/>
      <c r="O29" s="608"/>
      <c r="P29" s="608"/>
      <c r="Q29" s="609"/>
      <c r="R29" s="610">
        <v>21018</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293</v>
      </c>
      <c r="CE29" s="647"/>
      <c r="CF29" s="607" t="s">
        <v>66</v>
      </c>
      <c r="CG29" s="608"/>
      <c r="CH29" s="608"/>
      <c r="CI29" s="608"/>
      <c r="CJ29" s="608"/>
      <c r="CK29" s="608"/>
      <c r="CL29" s="608"/>
      <c r="CM29" s="608"/>
      <c r="CN29" s="608"/>
      <c r="CO29" s="608"/>
      <c r="CP29" s="608"/>
      <c r="CQ29" s="609"/>
      <c r="CR29" s="610">
        <v>1402364</v>
      </c>
      <c r="CS29" s="642"/>
      <c r="CT29" s="642"/>
      <c r="CU29" s="642"/>
      <c r="CV29" s="642"/>
      <c r="CW29" s="642"/>
      <c r="CX29" s="642"/>
      <c r="CY29" s="643"/>
      <c r="CZ29" s="615">
        <v>8.9</v>
      </c>
      <c r="DA29" s="640"/>
      <c r="DB29" s="640"/>
      <c r="DC29" s="644"/>
      <c r="DD29" s="619">
        <v>1358129</v>
      </c>
      <c r="DE29" s="642"/>
      <c r="DF29" s="642"/>
      <c r="DG29" s="642"/>
      <c r="DH29" s="642"/>
      <c r="DI29" s="642"/>
      <c r="DJ29" s="642"/>
      <c r="DK29" s="643"/>
      <c r="DL29" s="619">
        <v>1358129</v>
      </c>
      <c r="DM29" s="642"/>
      <c r="DN29" s="642"/>
      <c r="DO29" s="642"/>
      <c r="DP29" s="642"/>
      <c r="DQ29" s="642"/>
      <c r="DR29" s="642"/>
      <c r="DS29" s="642"/>
      <c r="DT29" s="642"/>
      <c r="DU29" s="642"/>
      <c r="DV29" s="643"/>
      <c r="DW29" s="615">
        <v>15</v>
      </c>
      <c r="DX29" s="640"/>
      <c r="DY29" s="640"/>
      <c r="DZ29" s="640"/>
      <c r="EA29" s="640"/>
      <c r="EB29" s="640"/>
      <c r="EC29" s="641"/>
    </row>
    <row r="30" spans="2:133" ht="11.25" customHeight="1" x14ac:dyDescent="0.2">
      <c r="B30" s="607" t="s">
        <v>294</v>
      </c>
      <c r="C30" s="608"/>
      <c r="D30" s="608"/>
      <c r="E30" s="608"/>
      <c r="F30" s="608"/>
      <c r="G30" s="608"/>
      <c r="H30" s="608"/>
      <c r="I30" s="608"/>
      <c r="J30" s="608"/>
      <c r="K30" s="608"/>
      <c r="L30" s="608"/>
      <c r="M30" s="608"/>
      <c r="N30" s="608"/>
      <c r="O30" s="608"/>
      <c r="P30" s="608"/>
      <c r="Q30" s="609"/>
      <c r="R30" s="610">
        <v>2423972</v>
      </c>
      <c r="S30" s="611"/>
      <c r="T30" s="611"/>
      <c r="U30" s="611"/>
      <c r="V30" s="611"/>
      <c r="W30" s="611"/>
      <c r="X30" s="611"/>
      <c r="Y30" s="612"/>
      <c r="Z30" s="613">
        <v>13.8</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52"/>
      <c r="BI30" s="652"/>
      <c r="BJ30" s="652"/>
      <c r="BK30" s="652"/>
      <c r="BL30" s="652"/>
      <c r="BM30" s="652"/>
      <c r="BN30" s="652"/>
      <c r="BO30" s="652"/>
      <c r="BP30" s="652"/>
      <c r="BQ30" s="653"/>
      <c r="BR30" s="592" t="s">
        <v>296</v>
      </c>
      <c r="BS30" s="652"/>
      <c r="BT30" s="652"/>
      <c r="BU30" s="652"/>
      <c r="BV30" s="652"/>
      <c r="BW30" s="652"/>
      <c r="BX30" s="652"/>
      <c r="BY30" s="652"/>
      <c r="BZ30" s="652"/>
      <c r="CA30" s="652"/>
      <c r="CB30" s="653"/>
      <c r="CD30" s="648"/>
      <c r="CE30" s="649"/>
      <c r="CF30" s="607" t="s">
        <v>297</v>
      </c>
      <c r="CG30" s="608"/>
      <c r="CH30" s="608"/>
      <c r="CI30" s="608"/>
      <c r="CJ30" s="608"/>
      <c r="CK30" s="608"/>
      <c r="CL30" s="608"/>
      <c r="CM30" s="608"/>
      <c r="CN30" s="608"/>
      <c r="CO30" s="608"/>
      <c r="CP30" s="608"/>
      <c r="CQ30" s="609"/>
      <c r="CR30" s="610">
        <v>1345036</v>
      </c>
      <c r="CS30" s="611"/>
      <c r="CT30" s="611"/>
      <c r="CU30" s="611"/>
      <c r="CV30" s="611"/>
      <c r="CW30" s="611"/>
      <c r="CX30" s="611"/>
      <c r="CY30" s="612"/>
      <c r="CZ30" s="615">
        <v>8.5</v>
      </c>
      <c r="DA30" s="640"/>
      <c r="DB30" s="640"/>
      <c r="DC30" s="644"/>
      <c r="DD30" s="619">
        <v>1301549</v>
      </c>
      <c r="DE30" s="611"/>
      <c r="DF30" s="611"/>
      <c r="DG30" s="611"/>
      <c r="DH30" s="611"/>
      <c r="DI30" s="611"/>
      <c r="DJ30" s="611"/>
      <c r="DK30" s="612"/>
      <c r="DL30" s="619">
        <v>1301549</v>
      </c>
      <c r="DM30" s="611"/>
      <c r="DN30" s="611"/>
      <c r="DO30" s="611"/>
      <c r="DP30" s="611"/>
      <c r="DQ30" s="611"/>
      <c r="DR30" s="611"/>
      <c r="DS30" s="611"/>
      <c r="DT30" s="611"/>
      <c r="DU30" s="611"/>
      <c r="DV30" s="612"/>
      <c r="DW30" s="615">
        <v>14.4</v>
      </c>
      <c r="DX30" s="640"/>
      <c r="DY30" s="640"/>
      <c r="DZ30" s="640"/>
      <c r="EA30" s="640"/>
      <c r="EB30" s="640"/>
      <c r="EC30" s="641"/>
    </row>
    <row r="31" spans="2:133" ht="11.25" customHeight="1" x14ac:dyDescent="0.2">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299</v>
      </c>
      <c r="AQ31" s="657"/>
      <c r="AR31" s="657"/>
      <c r="AS31" s="657"/>
      <c r="AT31" s="662" t="s">
        <v>300</v>
      </c>
      <c r="AU31" s="200"/>
      <c r="AV31" s="200"/>
      <c r="AW31" s="200"/>
      <c r="AX31" s="596" t="s">
        <v>178</v>
      </c>
      <c r="AY31" s="597"/>
      <c r="AZ31" s="597"/>
      <c r="BA31" s="597"/>
      <c r="BB31" s="597"/>
      <c r="BC31" s="597"/>
      <c r="BD31" s="597"/>
      <c r="BE31" s="597"/>
      <c r="BF31" s="598"/>
      <c r="BG31" s="666">
        <v>99.5</v>
      </c>
      <c r="BH31" s="654"/>
      <c r="BI31" s="654"/>
      <c r="BJ31" s="654"/>
      <c r="BK31" s="654"/>
      <c r="BL31" s="654"/>
      <c r="BM31" s="605">
        <v>98.4</v>
      </c>
      <c r="BN31" s="654"/>
      <c r="BO31" s="654"/>
      <c r="BP31" s="654"/>
      <c r="BQ31" s="655"/>
      <c r="BR31" s="666">
        <v>99.4</v>
      </c>
      <c r="BS31" s="654"/>
      <c r="BT31" s="654"/>
      <c r="BU31" s="654"/>
      <c r="BV31" s="654"/>
      <c r="BW31" s="654"/>
      <c r="BX31" s="605">
        <v>98.3</v>
      </c>
      <c r="BY31" s="654"/>
      <c r="BZ31" s="654"/>
      <c r="CA31" s="654"/>
      <c r="CB31" s="655"/>
      <c r="CD31" s="648"/>
      <c r="CE31" s="649"/>
      <c r="CF31" s="607" t="s">
        <v>301</v>
      </c>
      <c r="CG31" s="608"/>
      <c r="CH31" s="608"/>
      <c r="CI31" s="608"/>
      <c r="CJ31" s="608"/>
      <c r="CK31" s="608"/>
      <c r="CL31" s="608"/>
      <c r="CM31" s="608"/>
      <c r="CN31" s="608"/>
      <c r="CO31" s="608"/>
      <c r="CP31" s="608"/>
      <c r="CQ31" s="609"/>
      <c r="CR31" s="610">
        <v>57328</v>
      </c>
      <c r="CS31" s="642"/>
      <c r="CT31" s="642"/>
      <c r="CU31" s="642"/>
      <c r="CV31" s="642"/>
      <c r="CW31" s="642"/>
      <c r="CX31" s="642"/>
      <c r="CY31" s="643"/>
      <c r="CZ31" s="615">
        <v>0.4</v>
      </c>
      <c r="DA31" s="640"/>
      <c r="DB31" s="640"/>
      <c r="DC31" s="644"/>
      <c r="DD31" s="619">
        <v>56580</v>
      </c>
      <c r="DE31" s="642"/>
      <c r="DF31" s="642"/>
      <c r="DG31" s="642"/>
      <c r="DH31" s="642"/>
      <c r="DI31" s="642"/>
      <c r="DJ31" s="642"/>
      <c r="DK31" s="643"/>
      <c r="DL31" s="619">
        <v>56580</v>
      </c>
      <c r="DM31" s="642"/>
      <c r="DN31" s="642"/>
      <c r="DO31" s="642"/>
      <c r="DP31" s="642"/>
      <c r="DQ31" s="642"/>
      <c r="DR31" s="642"/>
      <c r="DS31" s="642"/>
      <c r="DT31" s="642"/>
      <c r="DU31" s="642"/>
      <c r="DV31" s="643"/>
      <c r="DW31" s="615">
        <v>0.6</v>
      </c>
      <c r="DX31" s="640"/>
      <c r="DY31" s="640"/>
      <c r="DZ31" s="640"/>
      <c r="EA31" s="640"/>
      <c r="EB31" s="640"/>
      <c r="EC31" s="641"/>
    </row>
    <row r="32" spans="2:133" ht="11.25" customHeight="1" x14ac:dyDescent="0.2">
      <c r="B32" s="607" t="s">
        <v>302</v>
      </c>
      <c r="C32" s="608"/>
      <c r="D32" s="608"/>
      <c r="E32" s="608"/>
      <c r="F32" s="608"/>
      <c r="G32" s="608"/>
      <c r="H32" s="608"/>
      <c r="I32" s="608"/>
      <c r="J32" s="608"/>
      <c r="K32" s="608"/>
      <c r="L32" s="608"/>
      <c r="M32" s="608"/>
      <c r="N32" s="608"/>
      <c r="O32" s="608"/>
      <c r="P32" s="608"/>
      <c r="Q32" s="609"/>
      <c r="R32" s="610">
        <v>1312686</v>
      </c>
      <c r="S32" s="611"/>
      <c r="T32" s="611"/>
      <c r="U32" s="611"/>
      <c r="V32" s="611"/>
      <c r="W32" s="611"/>
      <c r="X32" s="611"/>
      <c r="Y32" s="612"/>
      <c r="Z32" s="613">
        <v>7.5</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303</v>
      </c>
      <c r="AX32" s="607" t="s">
        <v>304</v>
      </c>
      <c r="AY32" s="608"/>
      <c r="AZ32" s="608"/>
      <c r="BA32" s="608"/>
      <c r="BB32" s="608"/>
      <c r="BC32" s="608"/>
      <c r="BD32" s="608"/>
      <c r="BE32" s="608"/>
      <c r="BF32" s="609"/>
      <c r="BG32" s="667">
        <v>99.4</v>
      </c>
      <c r="BH32" s="642"/>
      <c r="BI32" s="642"/>
      <c r="BJ32" s="642"/>
      <c r="BK32" s="642"/>
      <c r="BL32" s="642"/>
      <c r="BM32" s="616">
        <v>98.3</v>
      </c>
      <c r="BN32" s="642"/>
      <c r="BO32" s="642"/>
      <c r="BP32" s="642"/>
      <c r="BQ32" s="665"/>
      <c r="BR32" s="667">
        <v>99.2</v>
      </c>
      <c r="BS32" s="642"/>
      <c r="BT32" s="642"/>
      <c r="BU32" s="642"/>
      <c r="BV32" s="642"/>
      <c r="BW32" s="642"/>
      <c r="BX32" s="616">
        <v>98.4</v>
      </c>
      <c r="BY32" s="642"/>
      <c r="BZ32" s="642"/>
      <c r="CA32" s="642"/>
      <c r="CB32" s="665"/>
      <c r="CD32" s="650"/>
      <c r="CE32" s="651"/>
      <c r="CF32" s="607" t="s">
        <v>305</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306</v>
      </c>
      <c r="C33" s="608"/>
      <c r="D33" s="608"/>
      <c r="E33" s="608"/>
      <c r="F33" s="608"/>
      <c r="G33" s="608"/>
      <c r="H33" s="608"/>
      <c r="I33" s="608"/>
      <c r="J33" s="608"/>
      <c r="K33" s="608"/>
      <c r="L33" s="608"/>
      <c r="M33" s="608"/>
      <c r="N33" s="608"/>
      <c r="O33" s="608"/>
      <c r="P33" s="608"/>
      <c r="Q33" s="609"/>
      <c r="R33" s="610">
        <v>75429</v>
      </c>
      <c r="S33" s="611"/>
      <c r="T33" s="611"/>
      <c r="U33" s="611"/>
      <c r="V33" s="611"/>
      <c r="W33" s="611"/>
      <c r="X33" s="611"/>
      <c r="Y33" s="612"/>
      <c r="Z33" s="613">
        <v>0.4</v>
      </c>
      <c r="AA33" s="613"/>
      <c r="AB33" s="613"/>
      <c r="AC33" s="613"/>
      <c r="AD33" s="614" t="s">
        <v>122</v>
      </c>
      <c r="AE33" s="614"/>
      <c r="AF33" s="614"/>
      <c r="AG33" s="614"/>
      <c r="AH33" s="614"/>
      <c r="AI33" s="614"/>
      <c r="AJ33" s="614"/>
      <c r="AK33" s="614"/>
      <c r="AL33" s="615" t="s">
        <v>122</v>
      </c>
      <c r="AM33" s="616"/>
      <c r="AN33" s="616"/>
      <c r="AO33" s="617"/>
      <c r="AP33" s="660"/>
      <c r="AQ33" s="661"/>
      <c r="AR33" s="661"/>
      <c r="AS33" s="661"/>
      <c r="AT33" s="664"/>
      <c r="AU33" s="201"/>
      <c r="AV33" s="201"/>
      <c r="AW33" s="201"/>
      <c r="AX33" s="631" t="s">
        <v>307</v>
      </c>
      <c r="AY33" s="632"/>
      <c r="AZ33" s="632"/>
      <c r="BA33" s="632"/>
      <c r="BB33" s="632"/>
      <c r="BC33" s="632"/>
      <c r="BD33" s="632"/>
      <c r="BE33" s="632"/>
      <c r="BF33" s="633"/>
      <c r="BG33" s="668">
        <v>99.5</v>
      </c>
      <c r="BH33" s="669"/>
      <c r="BI33" s="669"/>
      <c r="BJ33" s="669"/>
      <c r="BK33" s="669"/>
      <c r="BL33" s="669"/>
      <c r="BM33" s="670">
        <v>98.3</v>
      </c>
      <c r="BN33" s="669"/>
      <c r="BO33" s="669"/>
      <c r="BP33" s="669"/>
      <c r="BQ33" s="671"/>
      <c r="BR33" s="668">
        <v>99.5</v>
      </c>
      <c r="BS33" s="669"/>
      <c r="BT33" s="669"/>
      <c r="BU33" s="669"/>
      <c r="BV33" s="669"/>
      <c r="BW33" s="669"/>
      <c r="BX33" s="670">
        <v>97.9</v>
      </c>
      <c r="BY33" s="669"/>
      <c r="BZ33" s="669"/>
      <c r="CA33" s="669"/>
      <c r="CB33" s="671"/>
      <c r="CD33" s="607" t="s">
        <v>308</v>
      </c>
      <c r="CE33" s="608"/>
      <c r="CF33" s="608"/>
      <c r="CG33" s="608"/>
      <c r="CH33" s="608"/>
      <c r="CI33" s="608"/>
      <c r="CJ33" s="608"/>
      <c r="CK33" s="608"/>
      <c r="CL33" s="608"/>
      <c r="CM33" s="608"/>
      <c r="CN33" s="608"/>
      <c r="CO33" s="608"/>
      <c r="CP33" s="608"/>
      <c r="CQ33" s="609"/>
      <c r="CR33" s="610">
        <v>6296043</v>
      </c>
      <c r="CS33" s="642"/>
      <c r="CT33" s="642"/>
      <c r="CU33" s="642"/>
      <c r="CV33" s="642"/>
      <c r="CW33" s="642"/>
      <c r="CX33" s="642"/>
      <c r="CY33" s="643"/>
      <c r="CZ33" s="615">
        <v>40</v>
      </c>
      <c r="DA33" s="640"/>
      <c r="DB33" s="640"/>
      <c r="DC33" s="644"/>
      <c r="DD33" s="619">
        <v>4899379</v>
      </c>
      <c r="DE33" s="642"/>
      <c r="DF33" s="642"/>
      <c r="DG33" s="642"/>
      <c r="DH33" s="642"/>
      <c r="DI33" s="642"/>
      <c r="DJ33" s="642"/>
      <c r="DK33" s="643"/>
      <c r="DL33" s="619">
        <v>4417872</v>
      </c>
      <c r="DM33" s="642"/>
      <c r="DN33" s="642"/>
      <c r="DO33" s="642"/>
      <c r="DP33" s="642"/>
      <c r="DQ33" s="642"/>
      <c r="DR33" s="642"/>
      <c r="DS33" s="642"/>
      <c r="DT33" s="642"/>
      <c r="DU33" s="642"/>
      <c r="DV33" s="643"/>
      <c r="DW33" s="615">
        <v>48.8</v>
      </c>
      <c r="DX33" s="640"/>
      <c r="DY33" s="640"/>
      <c r="DZ33" s="640"/>
      <c r="EA33" s="640"/>
      <c r="EB33" s="640"/>
      <c r="EC33" s="641"/>
    </row>
    <row r="34" spans="2:133" ht="11.25" customHeight="1" x14ac:dyDescent="0.2">
      <c r="B34" s="607" t="s">
        <v>309</v>
      </c>
      <c r="C34" s="608"/>
      <c r="D34" s="608"/>
      <c r="E34" s="608"/>
      <c r="F34" s="608"/>
      <c r="G34" s="608"/>
      <c r="H34" s="608"/>
      <c r="I34" s="608"/>
      <c r="J34" s="608"/>
      <c r="K34" s="608"/>
      <c r="L34" s="608"/>
      <c r="M34" s="608"/>
      <c r="N34" s="608"/>
      <c r="O34" s="608"/>
      <c r="P34" s="608"/>
      <c r="Q34" s="609"/>
      <c r="R34" s="610">
        <v>151162</v>
      </c>
      <c r="S34" s="611"/>
      <c r="T34" s="611"/>
      <c r="U34" s="611"/>
      <c r="V34" s="611"/>
      <c r="W34" s="611"/>
      <c r="X34" s="611"/>
      <c r="Y34" s="612"/>
      <c r="Z34" s="613">
        <v>0.9</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310</v>
      </c>
      <c r="CE34" s="608"/>
      <c r="CF34" s="608"/>
      <c r="CG34" s="608"/>
      <c r="CH34" s="608"/>
      <c r="CI34" s="608"/>
      <c r="CJ34" s="608"/>
      <c r="CK34" s="608"/>
      <c r="CL34" s="608"/>
      <c r="CM34" s="608"/>
      <c r="CN34" s="608"/>
      <c r="CO34" s="608"/>
      <c r="CP34" s="608"/>
      <c r="CQ34" s="609"/>
      <c r="CR34" s="610">
        <v>2432087</v>
      </c>
      <c r="CS34" s="611"/>
      <c r="CT34" s="611"/>
      <c r="CU34" s="611"/>
      <c r="CV34" s="611"/>
      <c r="CW34" s="611"/>
      <c r="CX34" s="611"/>
      <c r="CY34" s="612"/>
      <c r="CZ34" s="615">
        <v>15.5</v>
      </c>
      <c r="DA34" s="640"/>
      <c r="DB34" s="640"/>
      <c r="DC34" s="644"/>
      <c r="DD34" s="619">
        <v>1981879</v>
      </c>
      <c r="DE34" s="611"/>
      <c r="DF34" s="611"/>
      <c r="DG34" s="611"/>
      <c r="DH34" s="611"/>
      <c r="DI34" s="611"/>
      <c r="DJ34" s="611"/>
      <c r="DK34" s="612"/>
      <c r="DL34" s="619">
        <v>1869379</v>
      </c>
      <c r="DM34" s="611"/>
      <c r="DN34" s="611"/>
      <c r="DO34" s="611"/>
      <c r="DP34" s="611"/>
      <c r="DQ34" s="611"/>
      <c r="DR34" s="611"/>
      <c r="DS34" s="611"/>
      <c r="DT34" s="611"/>
      <c r="DU34" s="611"/>
      <c r="DV34" s="612"/>
      <c r="DW34" s="615">
        <v>20.6</v>
      </c>
      <c r="DX34" s="640"/>
      <c r="DY34" s="640"/>
      <c r="DZ34" s="640"/>
      <c r="EA34" s="640"/>
      <c r="EB34" s="640"/>
      <c r="EC34" s="641"/>
    </row>
    <row r="35" spans="2:133" ht="11.25" customHeight="1" x14ac:dyDescent="0.2">
      <c r="B35" s="607" t="s">
        <v>311</v>
      </c>
      <c r="C35" s="608"/>
      <c r="D35" s="608"/>
      <c r="E35" s="608"/>
      <c r="F35" s="608"/>
      <c r="G35" s="608"/>
      <c r="H35" s="608"/>
      <c r="I35" s="608"/>
      <c r="J35" s="608"/>
      <c r="K35" s="608"/>
      <c r="L35" s="608"/>
      <c r="M35" s="608"/>
      <c r="N35" s="608"/>
      <c r="O35" s="608"/>
      <c r="P35" s="608"/>
      <c r="Q35" s="609"/>
      <c r="R35" s="610">
        <v>772162</v>
      </c>
      <c r="S35" s="611"/>
      <c r="T35" s="611"/>
      <c r="U35" s="611"/>
      <c r="V35" s="611"/>
      <c r="W35" s="611"/>
      <c r="X35" s="611"/>
      <c r="Y35" s="612"/>
      <c r="Z35" s="613">
        <v>4.4000000000000004</v>
      </c>
      <c r="AA35" s="613"/>
      <c r="AB35" s="613"/>
      <c r="AC35" s="613"/>
      <c r="AD35" s="614" t="s">
        <v>122</v>
      </c>
      <c r="AE35" s="614"/>
      <c r="AF35" s="614"/>
      <c r="AG35" s="614"/>
      <c r="AH35" s="614"/>
      <c r="AI35" s="614"/>
      <c r="AJ35" s="614"/>
      <c r="AK35" s="614"/>
      <c r="AL35" s="615" t="s">
        <v>122</v>
      </c>
      <c r="AM35" s="616"/>
      <c r="AN35" s="616"/>
      <c r="AO35" s="617"/>
      <c r="AP35" s="204"/>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55886</v>
      </c>
      <c r="CS35" s="642"/>
      <c r="CT35" s="642"/>
      <c r="CU35" s="642"/>
      <c r="CV35" s="642"/>
      <c r="CW35" s="642"/>
      <c r="CX35" s="642"/>
      <c r="CY35" s="643"/>
      <c r="CZ35" s="615">
        <v>0.4</v>
      </c>
      <c r="DA35" s="640"/>
      <c r="DB35" s="640"/>
      <c r="DC35" s="644"/>
      <c r="DD35" s="619">
        <v>40235</v>
      </c>
      <c r="DE35" s="642"/>
      <c r="DF35" s="642"/>
      <c r="DG35" s="642"/>
      <c r="DH35" s="642"/>
      <c r="DI35" s="642"/>
      <c r="DJ35" s="642"/>
      <c r="DK35" s="643"/>
      <c r="DL35" s="619">
        <v>36858</v>
      </c>
      <c r="DM35" s="642"/>
      <c r="DN35" s="642"/>
      <c r="DO35" s="642"/>
      <c r="DP35" s="642"/>
      <c r="DQ35" s="642"/>
      <c r="DR35" s="642"/>
      <c r="DS35" s="642"/>
      <c r="DT35" s="642"/>
      <c r="DU35" s="642"/>
      <c r="DV35" s="643"/>
      <c r="DW35" s="615">
        <v>0.4</v>
      </c>
      <c r="DX35" s="640"/>
      <c r="DY35" s="640"/>
      <c r="DZ35" s="640"/>
      <c r="EA35" s="640"/>
      <c r="EB35" s="640"/>
      <c r="EC35" s="641"/>
    </row>
    <row r="36" spans="2:133" ht="11.25" customHeight="1" x14ac:dyDescent="0.2">
      <c r="B36" s="607" t="s">
        <v>315</v>
      </c>
      <c r="C36" s="608"/>
      <c r="D36" s="608"/>
      <c r="E36" s="608"/>
      <c r="F36" s="608"/>
      <c r="G36" s="608"/>
      <c r="H36" s="608"/>
      <c r="I36" s="608"/>
      <c r="J36" s="608"/>
      <c r="K36" s="608"/>
      <c r="L36" s="608"/>
      <c r="M36" s="608"/>
      <c r="N36" s="608"/>
      <c r="O36" s="608"/>
      <c r="P36" s="608"/>
      <c r="Q36" s="609"/>
      <c r="R36" s="610">
        <v>1739078</v>
      </c>
      <c r="S36" s="611"/>
      <c r="T36" s="611"/>
      <c r="U36" s="611"/>
      <c r="V36" s="611"/>
      <c r="W36" s="611"/>
      <c r="X36" s="611"/>
      <c r="Y36" s="612"/>
      <c r="Z36" s="613">
        <v>9.9</v>
      </c>
      <c r="AA36" s="613"/>
      <c r="AB36" s="613"/>
      <c r="AC36" s="613"/>
      <c r="AD36" s="614" t="s">
        <v>122</v>
      </c>
      <c r="AE36" s="614"/>
      <c r="AF36" s="614"/>
      <c r="AG36" s="614"/>
      <c r="AH36" s="614"/>
      <c r="AI36" s="614"/>
      <c r="AJ36" s="614"/>
      <c r="AK36" s="614"/>
      <c r="AL36" s="615" t="s">
        <v>122</v>
      </c>
      <c r="AM36" s="616"/>
      <c r="AN36" s="616"/>
      <c r="AO36" s="617"/>
      <c r="AP36" s="204"/>
      <c r="AQ36" s="676" t="s">
        <v>316</v>
      </c>
      <c r="AR36" s="677"/>
      <c r="AS36" s="677"/>
      <c r="AT36" s="677"/>
      <c r="AU36" s="677"/>
      <c r="AV36" s="677"/>
      <c r="AW36" s="677"/>
      <c r="AX36" s="677"/>
      <c r="AY36" s="678"/>
      <c r="AZ36" s="599">
        <v>1569133</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45402</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2421560</v>
      </c>
      <c r="CS36" s="611"/>
      <c r="CT36" s="611"/>
      <c r="CU36" s="611"/>
      <c r="CV36" s="611"/>
      <c r="CW36" s="611"/>
      <c r="CX36" s="611"/>
      <c r="CY36" s="612"/>
      <c r="CZ36" s="615">
        <v>15.4</v>
      </c>
      <c r="DA36" s="640"/>
      <c r="DB36" s="640"/>
      <c r="DC36" s="644"/>
      <c r="DD36" s="619">
        <v>1875723</v>
      </c>
      <c r="DE36" s="611"/>
      <c r="DF36" s="611"/>
      <c r="DG36" s="611"/>
      <c r="DH36" s="611"/>
      <c r="DI36" s="611"/>
      <c r="DJ36" s="611"/>
      <c r="DK36" s="612"/>
      <c r="DL36" s="619">
        <v>1733924</v>
      </c>
      <c r="DM36" s="611"/>
      <c r="DN36" s="611"/>
      <c r="DO36" s="611"/>
      <c r="DP36" s="611"/>
      <c r="DQ36" s="611"/>
      <c r="DR36" s="611"/>
      <c r="DS36" s="611"/>
      <c r="DT36" s="611"/>
      <c r="DU36" s="611"/>
      <c r="DV36" s="612"/>
      <c r="DW36" s="615">
        <v>19.100000000000001</v>
      </c>
      <c r="DX36" s="640"/>
      <c r="DY36" s="640"/>
      <c r="DZ36" s="640"/>
      <c r="EA36" s="640"/>
      <c r="EB36" s="640"/>
      <c r="EC36" s="641"/>
    </row>
    <row r="37" spans="2:133" ht="11.25" customHeight="1" x14ac:dyDescent="0.2">
      <c r="B37" s="607" t="s">
        <v>319</v>
      </c>
      <c r="C37" s="608"/>
      <c r="D37" s="608"/>
      <c r="E37" s="608"/>
      <c r="F37" s="608"/>
      <c r="G37" s="608"/>
      <c r="H37" s="608"/>
      <c r="I37" s="608"/>
      <c r="J37" s="608"/>
      <c r="K37" s="608"/>
      <c r="L37" s="608"/>
      <c r="M37" s="608"/>
      <c r="N37" s="608"/>
      <c r="O37" s="608"/>
      <c r="P37" s="608"/>
      <c r="Q37" s="609"/>
      <c r="R37" s="610">
        <v>252585</v>
      </c>
      <c r="S37" s="611"/>
      <c r="T37" s="611"/>
      <c r="U37" s="611"/>
      <c r="V37" s="611"/>
      <c r="W37" s="611"/>
      <c r="X37" s="611"/>
      <c r="Y37" s="612"/>
      <c r="Z37" s="613">
        <v>1.4</v>
      </c>
      <c r="AA37" s="613"/>
      <c r="AB37" s="613"/>
      <c r="AC37" s="613"/>
      <c r="AD37" s="614">
        <v>6192</v>
      </c>
      <c r="AE37" s="614"/>
      <c r="AF37" s="614"/>
      <c r="AG37" s="614"/>
      <c r="AH37" s="614"/>
      <c r="AI37" s="614"/>
      <c r="AJ37" s="614"/>
      <c r="AK37" s="614"/>
      <c r="AL37" s="615">
        <v>0.1</v>
      </c>
      <c r="AM37" s="616"/>
      <c r="AN37" s="616"/>
      <c r="AO37" s="617"/>
      <c r="AQ37" s="673" t="s">
        <v>320</v>
      </c>
      <c r="AR37" s="674"/>
      <c r="AS37" s="674"/>
      <c r="AT37" s="674"/>
      <c r="AU37" s="674"/>
      <c r="AV37" s="674"/>
      <c r="AW37" s="674"/>
      <c r="AX37" s="674"/>
      <c r="AY37" s="675"/>
      <c r="AZ37" s="610">
        <v>569410</v>
      </c>
      <c r="BA37" s="611"/>
      <c r="BB37" s="611"/>
      <c r="BC37" s="611"/>
      <c r="BD37" s="642"/>
      <c r="BE37" s="642"/>
      <c r="BF37" s="665"/>
      <c r="BG37" s="607" t="s">
        <v>321</v>
      </c>
      <c r="BH37" s="608"/>
      <c r="BI37" s="608"/>
      <c r="BJ37" s="608"/>
      <c r="BK37" s="608"/>
      <c r="BL37" s="608"/>
      <c r="BM37" s="608"/>
      <c r="BN37" s="608"/>
      <c r="BO37" s="608"/>
      <c r="BP37" s="608"/>
      <c r="BQ37" s="608"/>
      <c r="BR37" s="608"/>
      <c r="BS37" s="608"/>
      <c r="BT37" s="608"/>
      <c r="BU37" s="609"/>
      <c r="BV37" s="610">
        <v>36391</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863588</v>
      </c>
      <c r="CS37" s="642"/>
      <c r="CT37" s="642"/>
      <c r="CU37" s="642"/>
      <c r="CV37" s="642"/>
      <c r="CW37" s="642"/>
      <c r="CX37" s="642"/>
      <c r="CY37" s="643"/>
      <c r="CZ37" s="615">
        <v>5.5</v>
      </c>
      <c r="DA37" s="640"/>
      <c r="DB37" s="640"/>
      <c r="DC37" s="644"/>
      <c r="DD37" s="619">
        <v>863583</v>
      </c>
      <c r="DE37" s="642"/>
      <c r="DF37" s="642"/>
      <c r="DG37" s="642"/>
      <c r="DH37" s="642"/>
      <c r="DI37" s="642"/>
      <c r="DJ37" s="642"/>
      <c r="DK37" s="643"/>
      <c r="DL37" s="619">
        <v>828689</v>
      </c>
      <c r="DM37" s="642"/>
      <c r="DN37" s="642"/>
      <c r="DO37" s="642"/>
      <c r="DP37" s="642"/>
      <c r="DQ37" s="642"/>
      <c r="DR37" s="642"/>
      <c r="DS37" s="642"/>
      <c r="DT37" s="642"/>
      <c r="DU37" s="642"/>
      <c r="DV37" s="643"/>
      <c r="DW37" s="615">
        <v>9.1999999999999993</v>
      </c>
      <c r="DX37" s="640"/>
      <c r="DY37" s="640"/>
      <c r="DZ37" s="640"/>
      <c r="EA37" s="640"/>
      <c r="EB37" s="640"/>
      <c r="EC37" s="641"/>
    </row>
    <row r="38" spans="2:133" ht="11.25" customHeight="1" x14ac:dyDescent="0.2">
      <c r="B38" s="607" t="s">
        <v>323</v>
      </c>
      <c r="C38" s="608"/>
      <c r="D38" s="608"/>
      <c r="E38" s="608"/>
      <c r="F38" s="608"/>
      <c r="G38" s="608"/>
      <c r="H38" s="608"/>
      <c r="I38" s="608"/>
      <c r="J38" s="608"/>
      <c r="K38" s="608"/>
      <c r="L38" s="608"/>
      <c r="M38" s="608"/>
      <c r="N38" s="608"/>
      <c r="O38" s="608"/>
      <c r="P38" s="608"/>
      <c r="Q38" s="609"/>
      <c r="R38" s="610">
        <v>1293600</v>
      </c>
      <c r="S38" s="611"/>
      <c r="T38" s="611"/>
      <c r="U38" s="611"/>
      <c r="V38" s="611"/>
      <c r="W38" s="611"/>
      <c r="X38" s="611"/>
      <c r="Y38" s="612"/>
      <c r="Z38" s="613">
        <v>7.4</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10000</v>
      </c>
      <c r="BA38" s="611"/>
      <c r="BB38" s="611"/>
      <c r="BC38" s="611"/>
      <c r="BD38" s="642"/>
      <c r="BE38" s="642"/>
      <c r="BF38" s="665"/>
      <c r="BG38" s="607" t="s">
        <v>325</v>
      </c>
      <c r="BH38" s="608"/>
      <c r="BI38" s="608"/>
      <c r="BJ38" s="608"/>
      <c r="BK38" s="608"/>
      <c r="BL38" s="608"/>
      <c r="BM38" s="608"/>
      <c r="BN38" s="608"/>
      <c r="BO38" s="608"/>
      <c r="BP38" s="608"/>
      <c r="BQ38" s="608"/>
      <c r="BR38" s="608"/>
      <c r="BS38" s="608"/>
      <c r="BT38" s="608"/>
      <c r="BU38" s="609"/>
      <c r="BV38" s="610">
        <v>3519</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989723</v>
      </c>
      <c r="CS38" s="611"/>
      <c r="CT38" s="611"/>
      <c r="CU38" s="611"/>
      <c r="CV38" s="611"/>
      <c r="CW38" s="611"/>
      <c r="CX38" s="611"/>
      <c r="CY38" s="612"/>
      <c r="CZ38" s="615">
        <v>6.3</v>
      </c>
      <c r="DA38" s="640"/>
      <c r="DB38" s="640"/>
      <c r="DC38" s="644"/>
      <c r="DD38" s="619">
        <v>789309</v>
      </c>
      <c r="DE38" s="611"/>
      <c r="DF38" s="611"/>
      <c r="DG38" s="611"/>
      <c r="DH38" s="611"/>
      <c r="DI38" s="611"/>
      <c r="DJ38" s="611"/>
      <c r="DK38" s="612"/>
      <c r="DL38" s="619">
        <v>777711</v>
      </c>
      <c r="DM38" s="611"/>
      <c r="DN38" s="611"/>
      <c r="DO38" s="611"/>
      <c r="DP38" s="611"/>
      <c r="DQ38" s="611"/>
      <c r="DR38" s="611"/>
      <c r="DS38" s="611"/>
      <c r="DT38" s="611"/>
      <c r="DU38" s="611"/>
      <c r="DV38" s="612"/>
      <c r="DW38" s="615">
        <v>8.6</v>
      </c>
      <c r="DX38" s="640"/>
      <c r="DY38" s="640"/>
      <c r="DZ38" s="640"/>
      <c r="EA38" s="640"/>
      <c r="EB38" s="640"/>
      <c r="EC38" s="641"/>
    </row>
    <row r="39" spans="2:133" ht="11.25" customHeight="1" x14ac:dyDescent="0.2">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t="s">
        <v>122</v>
      </c>
      <c r="BA39" s="611"/>
      <c r="BB39" s="611"/>
      <c r="BC39" s="611"/>
      <c r="BD39" s="642"/>
      <c r="BE39" s="642"/>
      <c r="BF39" s="665"/>
      <c r="BG39" s="607" t="s">
        <v>329</v>
      </c>
      <c r="BH39" s="608"/>
      <c r="BI39" s="608"/>
      <c r="BJ39" s="608"/>
      <c r="BK39" s="608"/>
      <c r="BL39" s="608"/>
      <c r="BM39" s="608"/>
      <c r="BN39" s="608"/>
      <c r="BO39" s="608"/>
      <c r="BP39" s="608"/>
      <c r="BQ39" s="608"/>
      <c r="BR39" s="608"/>
      <c r="BS39" s="608"/>
      <c r="BT39" s="608"/>
      <c r="BU39" s="609"/>
      <c r="BV39" s="610">
        <v>5342</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396787</v>
      </c>
      <c r="CS39" s="642"/>
      <c r="CT39" s="642"/>
      <c r="CU39" s="642"/>
      <c r="CV39" s="642"/>
      <c r="CW39" s="642"/>
      <c r="CX39" s="642"/>
      <c r="CY39" s="643"/>
      <c r="CZ39" s="615">
        <v>2.5</v>
      </c>
      <c r="DA39" s="640"/>
      <c r="DB39" s="640"/>
      <c r="DC39" s="644"/>
      <c r="DD39" s="619">
        <v>212233</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331</v>
      </c>
      <c r="C40" s="608"/>
      <c r="D40" s="608"/>
      <c r="E40" s="608"/>
      <c r="F40" s="608"/>
      <c r="G40" s="608"/>
      <c r="H40" s="608"/>
      <c r="I40" s="608"/>
      <c r="J40" s="608"/>
      <c r="K40" s="608"/>
      <c r="L40" s="608"/>
      <c r="M40" s="608"/>
      <c r="N40" s="608"/>
      <c r="O40" s="608"/>
      <c r="P40" s="608"/>
      <c r="Q40" s="609"/>
      <c r="R40" s="610">
        <v>35000</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t="s">
        <v>122</v>
      </c>
      <c r="BA40" s="611"/>
      <c r="BB40" s="611"/>
      <c r="BC40" s="611"/>
      <c r="BD40" s="642"/>
      <c r="BE40" s="642"/>
      <c r="BF40" s="665"/>
      <c r="BG40" s="658" t="s">
        <v>333</v>
      </c>
      <c r="BH40" s="659"/>
      <c r="BI40" s="659"/>
      <c r="BJ40" s="659"/>
      <c r="BK40" s="659"/>
      <c r="BL40" s="205"/>
      <c r="BM40" s="608" t="s">
        <v>334</v>
      </c>
      <c r="BN40" s="608"/>
      <c r="BO40" s="608"/>
      <c r="BP40" s="608"/>
      <c r="BQ40" s="608"/>
      <c r="BR40" s="608"/>
      <c r="BS40" s="608"/>
      <c r="BT40" s="608"/>
      <c r="BU40" s="609"/>
      <c r="BV40" s="610">
        <v>114</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t="s">
        <v>122</v>
      </c>
      <c r="CS40" s="611"/>
      <c r="CT40" s="611"/>
      <c r="CU40" s="611"/>
      <c r="CV40" s="611"/>
      <c r="CW40" s="611"/>
      <c r="CX40" s="611"/>
      <c r="CY40" s="612"/>
      <c r="CZ40" s="615" t="s">
        <v>122</v>
      </c>
      <c r="DA40" s="640"/>
      <c r="DB40" s="640"/>
      <c r="DC40" s="644"/>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336</v>
      </c>
      <c r="C41" s="632"/>
      <c r="D41" s="632"/>
      <c r="E41" s="632"/>
      <c r="F41" s="632"/>
      <c r="G41" s="632"/>
      <c r="H41" s="632"/>
      <c r="I41" s="632"/>
      <c r="J41" s="632"/>
      <c r="K41" s="632"/>
      <c r="L41" s="632"/>
      <c r="M41" s="632"/>
      <c r="N41" s="632"/>
      <c r="O41" s="632"/>
      <c r="P41" s="632"/>
      <c r="Q41" s="633"/>
      <c r="R41" s="682">
        <v>17505793</v>
      </c>
      <c r="S41" s="683"/>
      <c r="T41" s="683"/>
      <c r="U41" s="683"/>
      <c r="V41" s="683"/>
      <c r="W41" s="683"/>
      <c r="X41" s="683"/>
      <c r="Y41" s="687"/>
      <c r="Z41" s="688">
        <v>100</v>
      </c>
      <c r="AA41" s="688"/>
      <c r="AB41" s="688"/>
      <c r="AC41" s="688"/>
      <c r="AD41" s="689">
        <v>9021310</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253891</v>
      </c>
      <c r="BA41" s="611"/>
      <c r="BB41" s="611"/>
      <c r="BC41" s="611"/>
      <c r="BD41" s="642"/>
      <c r="BE41" s="642"/>
      <c r="BF41" s="665"/>
      <c r="BG41" s="658"/>
      <c r="BH41" s="659"/>
      <c r="BI41" s="659"/>
      <c r="BJ41" s="659"/>
      <c r="BK41" s="659"/>
      <c r="BL41" s="205"/>
      <c r="BM41" s="608" t="s">
        <v>338</v>
      </c>
      <c r="BN41" s="608"/>
      <c r="BO41" s="608"/>
      <c r="BP41" s="608"/>
      <c r="BQ41" s="608"/>
      <c r="BR41" s="608"/>
      <c r="BS41" s="608"/>
      <c r="BT41" s="608"/>
      <c r="BU41" s="609"/>
      <c r="BV41" s="610" t="s">
        <v>122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340</v>
      </c>
      <c r="AR42" s="680"/>
      <c r="AS42" s="680"/>
      <c r="AT42" s="680"/>
      <c r="AU42" s="680"/>
      <c r="AV42" s="680"/>
      <c r="AW42" s="680"/>
      <c r="AX42" s="680"/>
      <c r="AY42" s="681"/>
      <c r="AZ42" s="682">
        <v>735832</v>
      </c>
      <c r="BA42" s="683"/>
      <c r="BB42" s="683"/>
      <c r="BC42" s="683"/>
      <c r="BD42" s="669"/>
      <c r="BE42" s="669"/>
      <c r="BF42" s="671"/>
      <c r="BG42" s="660"/>
      <c r="BH42" s="661"/>
      <c r="BI42" s="661"/>
      <c r="BJ42" s="661"/>
      <c r="BK42" s="661"/>
      <c r="BL42" s="206"/>
      <c r="BM42" s="632" t="s">
        <v>341</v>
      </c>
      <c r="BN42" s="632"/>
      <c r="BO42" s="632"/>
      <c r="BP42" s="632"/>
      <c r="BQ42" s="632"/>
      <c r="BR42" s="632"/>
      <c r="BS42" s="632"/>
      <c r="BT42" s="632"/>
      <c r="BU42" s="633"/>
      <c r="BV42" s="682">
        <v>375</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2323202</v>
      </c>
      <c r="CS42" s="642"/>
      <c r="CT42" s="642"/>
      <c r="CU42" s="642"/>
      <c r="CV42" s="642"/>
      <c r="CW42" s="642"/>
      <c r="CX42" s="642"/>
      <c r="CY42" s="643"/>
      <c r="CZ42" s="615">
        <v>14.8</v>
      </c>
      <c r="DA42" s="640"/>
      <c r="DB42" s="640"/>
      <c r="DC42" s="644"/>
      <c r="DD42" s="619">
        <v>312778</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343</v>
      </c>
      <c r="CD43" s="607" t="s">
        <v>344</v>
      </c>
      <c r="CE43" s="608"/>
      <c r="CF43" s="608"/>
      <c r="CG43" s="608"/>
      <c r="CH43" s="608"/>
      <c r="CI43" s="608"/>
      <c r="CJ43" s="608"/>
      <c r="CK43" s="608"/>
      <c r="CL43" s="608"/>
      <c r="CM43" s="608"/>
      <c r="CN43" s="608"/>
      <c r="CO43" s="608"/>
      <c r="CP43" s="608"/>
      <c r="CQ43" s="609"/>
      <c r="CR43" s="610">
        <v>42151</v>
      </c>
      <c r="CS43" s="642"/>
      <c r="CT43" s="642"/>
      <c r="CU43" s="642"/>
      <c r="CV43" s="642"/>
      <c r="CW43" s="642"/>
      <c r="CX43" s="642"/>
      <c r="CY43" s="643"/>
      <c r="CZ43" s="615">
        <v>0.3</v>
      </c>
      <c r="DA43" s="640"/>
      <c r="DB43" s="640"/>
      <c r="DC43" s="644"/>
      <c r="DD43" s="619">
        <v>42151</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293</v>
      </c>
      <c r="CE44" s="647"/>
      <c r="CF44" s="607" t="s">
        <v>346</v>
      </c>
      <c r="CG44" s="608"/>
      <c r="CH44" s="608"/>
      <c r="CI44" s="608"/>
      <c r="CJ44" s="608"/>
      <c r="CK44" s="608"/>
      <c r="CL44" s="608"/>
      <c r="CM44" s="608"/>
      <c r="CN44" s="608"/>
      <c r="CO44" s="608"/>
      <c r="CP44" s="608"/>
      <c r="CQ44" s="609"/>
      <c r="CR44" s="610">
        <v>2323202</v>
      </c>
      <c r="CS44" s="611"/>
      <c r="CT44" s="611"/>
      <c r="CU44" s="611"/>
      <c r="CV44" s="611"/>
      <c r="CW44" s="611"/>
      <c r="CX44" s="611"/>
      <c r="CY44" s="612"/>
      <c r="CZ44" s="615">
        <v>14.8</v>
      </c>
      <c r="DA44" s="616"/>
      <c r="DB44" s="616"/>
      <c r="DC44" s="622"/>
      <c r="DD44" s="619">
        <v>312778</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348</v>
      </c>
      <c r="CG45" s="608"/>
      <c r="CH45" s="608"/>
      <c r="CI45" s="608"/>
      <c r="CJ45" s="608"/>
      <c r="CK45" s="608"/>
      <c r="CL45" s="608"/>
      <c r="CM45" s="608"/>
      <c r="CN45" s="608"/>
      <c r="CO45" s="608"/>
      <c r="CP45" s="608"/>
      <c r="CQ45" s="609"/>
      <c r="CR45" s="610">
        <v>698728</v>
      </c>
      <c r="CS45" s="642"/>
      <c r="CT45" s="642"/>
      <c r="CU45" s="642"/>
      <c r="CV45" s="642"/>
      <c r="CW45" s="642"/>
      <c r="CX45" s="642"/>
      <c r="CY45" s="643"/>
      <c r="CZ45" s="615">
        <v>4.4000000000000004</v>
      </c>
      <c r="DA45" s="640"/>
      <c r="DB45" s="640"/>
      <c r="DC45" s="644"/>
      <c r="DD45" s="619">
        <v>14179</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349</v>
      </c>
      <c r="CG46" s="608"/>
      <c r="CH46" s="608"/>
      <c r="CI46" s="608"/>
      <c r="CJ46" s="608"/>
      <c r="CK46" s="608"/>
      <c r="CL46" s="608"/>
      <c r="CM46" s="608"/>
      <c r="CN46" s="608"/>
      <c r="CO46" s="608"/>
      <c r="CP46" s="608"/>
      <c r="CQ46" s="609"/>
      <c r="CR46" s="610">
        <v>1526974</v>
      </c>
      <c r="CS46" s="611"/>
      <c r="CT46" s="611"/>
      <c r="CU46" s="611"/>
      <c r="CV46" s="611"/>
      <c r="CW46" s="611"/>
      <c r="CX46" s="611"/>
      <c r="CY46" s="612"/>
      <c r="CZ46" s="615">
        <v>9.6999999999999993</v>
      </c>
      <c r="DA46" s="616"/>
      <c r="DB46" s="616"/>
      <c r="DC46" s="622"/>
      <c r="DD46" s="619">
        <v>269124</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350</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0"/>
      <c r="CE48" s="651"/>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352</v>
      </c>
      <c r="CE49" s="632"/>
      <c r="CF49" s="632"/>
      <c r="CG49" s="632"/>
      <c r="CH49" s="632"/>
      <c r="CI49" s="632"/>
      <c r="CJ49" s="632"/>
      <c r="CK49" s="632"/>
      <c r="CL49" s="632"/>
      <c r="CM49" s="632"/>
      <c r="CN49" s="632"/>
      <c r="CO49" s="632"/>
      <c r="CP49" s="632"/>
      <c r="CQ49" s="633"/>
      <c r="CR49" s="682">
        <v>15739554</v>
      </c>
      <c r="CS49" s="669"/>
      <c r="CT49" s="669"/>
      <c r="CU49" s="669"/>
      <c r="CV49" s="669"/>
      <c r="CW49" s="669"/>
      <c r="CX49" s="669"/>
      <c r="CY49" s="698"/>
      <c r="CZ49" s="690">
        <v>100</v>
      </c>
      <c r="DA49" s="699"/>
      <c r="DB49" s="699"/>
      <c r="DC49" s="700"/>
      <c r="DD49" s="701">
        <v>9975371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la9U+klyJl3hj44B9TUXeVuV6IVTGbF6BUFcKQ550+4N1whP1kBI5sjMsZVGmwsKKGllcSXpDnXDMzW6KOvBog==" saltValue="SaazreCtUk6MiFZ803K78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2">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6"/>
    </row>
    <row r="6" spans="1:131" s="217"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2">
      <c r="A7" s="218">
        <v>1</v>
      </c>
      <c r="B7" s="736" t="s">
        <v>375</v>
      </c>
      <c r="C7" s="737"/>
      <c r="D7" s="737"/>
      <c r="E7" s="737"/>
      <c r="F7" s="737"/>
      <c r="G7" s="737"/>
      <c r="H7" s="737"/>
      <c r="I7" s="737"/>
      <c r="J7" s="737"/>
      <c r="K7" s="737"/>
      <c r="L7" s="737"/>
      <c r="M7" s="737"/>
      <c r="N7" s="737"/>
      <c r="O7" s="737"/>
      <c r="P7" s="738"/>
      <c r="Q7" s="739">
        <v>17754</v>
      </c>
      <c r="R7" s="740"/>
      <c r="S7" s="740"/>
      <c r="T7" s="740"/>
      <c r="U7" s="740"/>
      <c r="V7" s="740">
        <v>15999</v>
      </c>
      <c r="W7" s="740"/>
      <c r="X7" s="740"/>
      <c r="Y7" s="740"/>
      <c r="Z7" s="740"/>
      <c r="AA7" s="740">
        <v>1755</v>
      </c>
      <c r="AB7" s="740"/>
      <c r="AC7" s="740"/>
      <c r="AD7" s="740"/>
      <c r="AE7" s="741"/>
      <c r="AF7" s="742">
        <v>1497</v>
      </c>
      <c r="AG7" s="743"/>
      <c r="AH7" s="743"/>
      <c r="AI7" s="743"/>
      <c r="AJ7" s="744"/>
      <c r="AK7" s="745">
        <v>750</v>
      </c>
      <c r="AL7" s="746"/>
      <c r="AM7" s="746"/>
      <c r="AN7" s="746"/>
      <c r="AO7" s="746"/>
      <c r="AP7" s="746">
        <v>16048</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570</v>
      </c>
      <c r="BT7" s="734"/>
      <c r="BU7" s="734"/>
      <c r="BV7" s="734"/>
      <c r="BW7" s="734"/>
      <c r="BX7" s="734"/>
      <c r="BY7" s="734"/>
      <c r="BZ7" s="734"/>
      <c r="CA7" s="734"/>
      <c r="CB7" s="734"/>
      <c r="CC7" s="734"/>
      <c r="CD7" s="734"/>
      <c r="CE7" s="734"/>
      <c r="CF7" s="734"/>
      <c r="CG7" s="749"/>
      <c r="CH7" s="730">
        <v>8</v>
      </c>
      <c r="CI7" s="731"/>
      <c r="CJ7" s="731"/>
      <c r="CK7" s="731"/>
      <c r="CL7" s="732"/>
      <c r="CM7" s="730">
        <v>63</v>
      </c>
      <c r="CN7" s="731"/>
      <c r="CO7" s="731"/>
      <c r="CP7" s="731"/>
      <c r="CQ7" s="732"/>
      <c r="CR7" s="730">
        <v>30</v>
      </c>
      <c r="CS7" s="731"/>
      <c r="CT7" s="731"/>
      <c r="CU7" s="731"/>
      <c r="CV7" s="732"/>
      <c r="CW7" s="730" t="s">
        <v>571</v>
      </c>
      <c r="CX7" s="731"/>
      <c r="CY7" s="731"/>
      <c r="CZ7" s="731"/>
      <c r="DA7" s="732"/>
      <c r="DB7" s="730" t="s">
        <v>571</v>
      </c>
      <c r="DC7" s="731"/>
      <c r="DD7" s="731"/>
      <c r="DE7" s="731"/>
      <c r="DF7" s="732"/>
      <c r="DG7" s="730" t="s">
        <v>571</v>
      </c>
      <c r="DH7" s="731"/>
      <c r="DI7" s="731"/>
      <c r="DJ7" s="731"/>
      <c r="DK7" s="732"/>
      <c r="DL7" s="730" t="s">
        <v>571</v>
      </c>
      <c r="DM7" s="731"/>
      <c r="DN7" s="731"/>
      <c r="DO7" s="731"/>
      <c r="DP7" s="732"/>
      <c r="DQ7" s="730" t="s">
        <v>571</v>
      </c>
      <c r="DR7" s="731"/>
      <c r="DS7" s="731"/>
      <c r="DT7" s="731"/>
      <c r="DU7" s="732"/>
      <c r="DV7" s="733"/>
      <c r="DW7" s="734"/>
      <c r="DX7" s="734"/>
      <c r="DY7" s="734"/>
      <c r="DZ7" s="735"/>
      <c r="EA7" s="216"/>
    </row>
    <row r="8" spans="1:131" s="217" customFormat="1" ht="26.25" customHeight="1" x14ac:dyDescent="0.2">
      <c r="A8" s="220">
        <v>2</v>
      </c>
      <c r="B8" s="767" t="s">
        <v>376</v>
      </c>
      <c r="C8" s="768"/>
      <c r="D8" s="768"/>
      <c r="E8" s="768"/>
      <c r="F8" s="768"/>
      <c r="G8" s="768"/>
      <c r="H8" s="768"/>
      <c r="I8" s="768"/>
      <c r="J8" s="768"/>
      <c r="K8" s="768"/>
      <c r="L8" s="768"/>
      <c r="M8" s="768"/>
      <c r="N8" s="768"/>
      <c r="O8" s="768"/>
      <c r="P8" s="769"/>
      <c r="Q8" s="770">
        <v>160</v>
      </c>
      <c r="R8" s="771"/>
      <c r="S8" s="771"/>
      <c r="T8" s="771"/>
      <c r="U8" s="771"/>
      <c r="V8" s="771">
        <v>149</v>
      </c>
      <c r="W8" s="771"/>
      <c r="X8" s="771"/>
      <c r="Y8" s="771"/>
      <c r="Z8" s="771"/>
      <c r="AA8" s="771">
        <v>11</v>
      </c>
      <c r="AB8" s="771"/>
      <c r="AC8" s="771"/>
      <c r="AD8" s="771"/>
      <c r="AE8" s="772"/>
      <c r="AF8" s="773">
        <v>11</v>
      </c>
      <c r="AG8" s="774"/>
      <c r="AH8" s="774"/>
      <c r="AI8" s="774"/>
      <c r="AJ8" s="775"/>
      <c r="AK8" s="756">
        <v>50</v>
      </c>
      <c r="AL8" s="757"/>
      <c r="AM8" s="757"/>
      <c r="AN8" s="757"/>
      <c r="AO8" s="757"/>
      <c r="AP8" s="757" t="s">
        <v>551</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6"/>
    </row>
    <row r="9" spans="1:131" s="217" customFormat="1" ht="26.25" customHeight="1" x14ac:dyDescent="0.2">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2">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2">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2">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2">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2">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2">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2">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2">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2">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2">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2">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5">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2">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377</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5">
      <c r="A23" s="222" t="s">
        <v>378</v>
      </c>
      <c r="B23" s="776" t="s">
        <v>379</v>
      </c>
      <c r="C23" s="777"/>
      <c r="D23" s="777"/>
      <c r="E23" s="777"/>
      <c r="F23" s="777"/>
      <c r="G23" s="777"/>
      <c r="H23" s="777"/>
      <c r="I23" s="777"/>
      <c r="J23" s="777"/>
      <c r="K23" s="777"/>
      <c r="L23" s="777"/>
      <c r="M23" s="777"/>
      <c r="N23" s="777"/>
      <c r="O23" s="777"/>
      <c r="P23" s="778"/>
      <c r="Q23" s="779">
        <v>17887</v>
      </c>
      <c r="R23" s="780"/>
      <c r="S23" s="780"/>
      <c r="T23" s="780"/>
      <c r="U23" s="780"/>
      <c r="V23" s="780">
        <v>16120</v>
      </c>
      <c r="W23" s="780"/>
      <c r="X23" s="780"/>
      <c r="Y23" s="780"/>
      <c r="Z23" s="780"/>
      <c r="AA23" s="780">
        <v>1766</v>
      </c>
      <c r="AB23" s="780"/>
      <c r="AC23" s="780"/>
      <c r="AD23" s="780"/>
      <c r="AE23" s="781"/>
      <c r="AF23" s="782">
        <v>1508</v>
      </c>
      <c r="AG23" s="780"/>
      <c r="AH23" s="780"/>
      <c r="AI23" s="780"/>
      <c r="AJ23" s="783"/>
      <c r="AK23" s="784"/>
      <c r="AL23" s="785"/>
      <c r="AM23" s="785"/>
      <c r="AN23" s="785"/>
      <c r="AO23" s="785"/>
      <c r="AP23" s="780">
        <v>16048</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2">
      <c r="A24" s="795" t="s">
        <v>380</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5">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358</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1" t="s">
        <v>385</v>
      </c>
      <c r="AG26" s="802"/>
      <c r="AH26" s="802"/>
      <c r="AI26" s="802"/>
      <c r="AJ26" s="803"/>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365</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4">
        <v>1</v>
      </c>
      <c r="B28" s="736" t="s">
        <v>390</v>
      </c>
      <c r="C28" s="737"/>
      <c r="D28" s="737"/>
      <c r="E28" s="737"/>
      <c r="F28" s="737"/>
      <c r="G28" s="737"/>
      <c r="H28" s="737"/>
      <c r="I28" s="737"/>
      <c r="J28" s="737"/>
      <c r="K28" s="737"/>
      <c r="L28" s="737"/>
      <c r="M28" s="737"/>
      <c r="N28" s="737"/>
      <c r="O28" s="737"/>
      <c r="P28" s="738"/>
      <c r="Q28" s="809">
        <v>2972</v>
      </c>
      <c r="R28" s="810"/>
      <c r="S28" s="810"/>
      <c r="T28" s="810"/>
      <c r="U28" s="810"/>
      <c r="V28" s="810">
        <v>2927</v>
      </c>
      <c r="W28" s="810"/>
      <c r="X28" s="810"/>
      <c r="Y28" s="810"/>
      <c r="Z28" s="810"/>
      <c r="AA28" s="810">
        <v>45</v>
      </c>
      <c r="AB28" s="810"/>
      <c r="AC28" s="810"/>
      <c r="AD28" s="810"/>
      <c r="AE28" s="811"/>
      <c r="AF28" s="812">
        <v>45</v>
      </c>
      <c r="AG28" s="810"/>
      <c r="AH28" s="810"/>
      <c r="AI28" s="810"/>
      <c r="AJ28" s="813"/>
      <c r="AK28" s="814">
        <v>254</v>
      </c>
      <c r="AL28" s="815"/>
      <c r="AM28" s="815"/>
      <c r="AN28" s="815"/>
      <c r="AO28" s="815"/>
      <c r="AP28" s="815" t="s">
        <v>551</v>
      </c>
      <c r="AQ28" s="815"/>
      <c r="AR28" s="815"/>
      <c r="AS28" s="815"/>
      <c r="AT28" s="815"/>
      <c r="AU28" s="815" t="s">
        <v>491</v>
      </c>
      <c r="AV28" s="815"/>
      <c r="AW28" s="815"/>
      <c r="AX28" s="815"/>
      <c r="AY28" s="815"/>
      <c r="AZ28" s="816"/>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4">
        <v>2</v>
      </c>
      <c r="B29" s="767" t="s">
        <v>391</v>
      </c>
      <c r="C29" s="768"/>
      <c r="D29" s="768"/>
      <c r="E29" s="768"/>
      <c r="F29" s="768"/>
      <c r="G29" s="768"/>
      <c r="H29" s="768"/>
      <c r="I29" s="768"/>
      <c r="J29" s="768"/>
      <c r="K29" s="768"/>
      <c r="L29" s="768"/>
      <c r="M29" s="768"/>
      <c r="N29" s="768"/>
      <c r="O29" s="768"/>
      <c r="P29" s="769"/>
      <c r="Q29" s="770">
        <v>497</v>
      </c>
      <c r="R29" s="771"/>
      <c r="S29" s="771"/>
      <c r="T29" s="771"/>
      <c r="U29" s="771"/>
      <c r="V29" s="771">
        <v>497</v>
      </c>
      <c r="W29" s="771"/>
      <c r="X29" s="771"/>
      <c r="Y29" s="771"/>
      <c r="Z29" s="771"/>
      <c r="AA29" s="771">
        <v>0</v>
      </c>
      <c r="AB29" s="771"/>
      <c r="AC29" s="771"/>
      <c r="AD29" s="771"/>
      <c r="AE29" s="772"/>
      <c r="AF29" s="773">
        <v>0</v>
      </c>
      <c r="AG29" s="774"/>
      <c r="AH29" s="774"/>
      <c r="AI29" s="774"/>
      <c r="AJ29" s="775"/>
      <c r="AK29" s="821">
        <v>122</v>
      </c>
      <c r="AL29" s="817"/>
      <c r="AM29" s="817"/>
      <c r="AN29" s="817"/>
      <c r="AO29" s="817"/>
      <c r="AP29" s="817" t="s">
        <v>551</v>
      </c>
      <c r="AQ29" s="817"/>
      <c r="AR29" s="817"/>
      <c r="AS29" s="817"/>
      <c r="AT29" s="817"/>
      <c r="AU29" s="817" t="s">
        <v>491</v>
      </c>
      <c r="AV29" s="817"/>
      <c r="AW29" s="817"/>
      <c r="AX29" s="817"/>
      <c r="AY29" s="817"/>
      <c r="AZ29" s="818"/>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4">
        <v>3</v>
      </c>
      <c r="B30" s="767" t="s">
        <v>392</v>
      </c>
      <c r="C30" s="768"/>
      <c r="D30" s="768"/>
      <c r="E30" s="768"/>
      <c r="F30" s="768"/>
      <c r="G30" s="768"/>
      <c r="H30" s="768"/>
      <c r="I30" s="768"/>
      <c r="J30" s="768"/>
      <c r="K30" s="768"/>
      <c r="L30" s="768"/>
      <c r="M30" s="768"/>
      <c r="N30" s="768"/>
      <c r="O30" s="768"/>
      <c r="P30" s="769"/>
      <c r="Q30" s="770">
        <v>2357</v>
      </c>
      <c r="R30" s="771"/>
      <c r="S30" s="771"/>
      <c r="T30" s="771"/>
      <c r="U30" s="771"/>
      <c r="V30" s="771">
        <v>2302</v>
      </c>
      <c r="W30" s="771"/>
      <c r="X30" s="771"/>
      <c r="Y30" s="771"/>
      <c r="Z30" s="771"/>
      <c r="AA30" s="771">
        <v>54</v>
      </c>
      <c r="AB30" s="771"/>
      <c r="AC30" s="771"/>
      <c r="AD30" s="771"/>
      <c r="AE30" s="772"/>
      <c r="AF30" s="773">
        <v>54</v>
      </c>
      <c r="AG30" s="774"/>
      <c r="AH30" s="774"/>
      <c r="AI30" s="774"/>
      <c r="AJ30" s="775"/>
      <c r="AK30" s="821">
        <v>396</v>
      </c>
      <c r="AL30" s="817"/>
      <c r="AM30" s="817"/>
      <c r="AN30" s="817"/>
      <c r="AO30" s="817"/>
      <c r="AP30" s="817" t="s">
        <v>551</v>
      </c>
      <c r="AQ30" s="817"/>
      <c r="AR30" s="817"/>
      <c r="AS30" s="817"/>
      <c r="AT30" s="817"/>
      <c r="AU30" s="817" t="s">
        <v>491</v>
      </c>
      <c r="AV30" s="817"/>
      <c r="AW30" s="817"/>
      <c r="AX30" s="817"/>
      <c r="AY30" s="817"/>
      <c r="AZ30" s="818"/>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4">
        <v>4</v>
      </c>
      <c r="B31" s="767" t="s">
        <v>393</v>
      </c>
      <c r="C31" s="768"/>
      <c r="D31" s="768"/>
      <c r="E31" s="768"/>
      <c r="F31" s="768"/>
      <c r="G31" s="768"/>
      <c r="H31" s="768"/>
      <c r="I31" s="768"/>
      <c r="J31" s="768"/>
      <c r="K31" s="768"/>
      <c r="L31" s="768"/>
      <c r="M31" s="768"/>
      <c r="N31" s="768"/>
      <c r="O31" s="768"/>
      <c r="P31" s="769"/>
      <c r="Q31" s="770">
        <v>12</v>
      </c>
      <c r="R31" s="771"/>
      <c r="S31" s="771"/>
      <c r="T31" s="771"/>
      <c r="U31" s="771"/>
      <c r="V31" s="771">
        <v>12</v>
      </c>
      <c r="W31" s="771"/>
      <c r="X31" s="771"/>
      <c r="Y31" s="771"/>
      <c r="Z31" s="771"/>
      <c r="AA31" s="771">
        <v>0</v>
      </c>
      <c r="AB31" s="771"/>
      <c r="AC31" s="771"/>
      <c r="AD31" s="771"/>
      <c r="AE31" s="772"/>
      <c r="AF31" s="773" t="s">
        <v>122</v>
      </c>
      <c r="AG31" s="774"/>
      <c r="AH31" s="774"/>
      <c r="AI31" s="774"/>
      <c r="AJ31" s="775"/>
      <c r="AK31" s="821">
        <v>10</v>
      </c>
      <c r="AL31" s="817"/>
      <c r="AM31" s="817"/>
      <c r="AN31" s="817"/>
      <c r="AO31" s="817"/>
      <c r="AP31" s="817" t="s">
        <v>551</v>
      </c>
      <c r="AQ31" s="817"/>
      <c r="AR31" s="817"/>
      <c r="AS31" s="817"/>
      <c r="AT31" s="817"/>
      <c r="AU31" s="817" t="s">
        <v>491</v>
      </c>
      <c r="AV31" s="817"/>
      <c r="AW31" s="817"/>
      <c r="AX31" s="817"/>
      <c r="AY31" s="817"/>
      <c r="AZ31" s="818"/>
      <c r="BA31" s="818"/>
      <c r="BB31" s="818"/>
      <c r="BC31" s="818"/>
      <c r="BD31" s="818"/>
      <c r="BE31" s="819"/>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4">
        <v>5</v>
      </c>
      <c r="B32" s="767" t="s">
        <v>394</v>
      </c>
      <c r="C32" s="768"/>
      <c r="D32" s="768"/>
      <c r="E32" s="768"/>
      <c r="F32" s="768"/>
      <c r="G32" s="768"/>
      <c r="H32" s="768"/>
      <c r="I32" s="768"/>
      <c r="J32" s="768"/>
      <c r="K32" s="768"/>
      <c r="L32" s="768"/>
      <c r="M32" s="768"/>
      <c r="N32" s="768"/>
      <c r="O32" s="768"/>
      <c r="P32" s="769"/>
      <c r="Q32" s="770">
        <v>255</v>
      </c>
      <c r="R32" s="771"/>
      <c r="S32" s="771"/>
      <c r="T32" s="771"/>
      <c r="U32" s="771"/>
      <c r="V32" s="771">
        <v>237</v>
      </c>
      <c r="W32" s="771"/>
      <c r="X32" s="771"/>
      <c r="Y32" s="771"/>
      <c r="Z32" s="771"/>
      <c r="AA32" s="771">
        <v>19</v>
      </c>
      <c r="AB32" s="771"/>
      <c r="AC32" s="771"/>
      <c r="AD32" s="771"/>
      <c r="AE32" s="772"/>
      <c r="AF32" s="773">
        <v>314</v>
      </c>
      <c r="AG32" s="774"/>
      <c r="AH32" s="774"/>
      <c r="AI32" s="774"/>
      <c r="AJ32" s="775"/>
      <c r="AK32" s="821" t="s">
        <v>551</v>
      </c>
      <c r="AL32" s="817"/>
      <c r="AM32" s="817"/>
      <c r="AN32" s="817"/>
      <c r="AO32" s="817"/>
      <c r="AP32" s="817">
        <v>2341</v>
      </c>
      <c r="AQ32" s="817"/>
      <c r="AR32" s="817"/>
      <c r="AS32" s="817"/>
      <c r="AT32" s="817"/>
      <c r="AU32" s="817" t="s">
        <v>491</v>
      </c>
      <c r="AV32" s="817"/>
      <c r="AW32" s="817"/>
      <c r="AX32" s="817"/>
      <c r="AY32" s="817"/>
      <c r="AZ32" s="818" t="s">
        <v>491</v>
      </c>
      <c r="BA32" s="818"/>
      <c r="BB32" s="818"/>
      <c r="BC32" s="818"/>
      <c r="BD32" s="818"/>
      <c r="BE32" s="819" t="s">
        <v>395</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4">
        <v>6</v>
      </c>
      <c r="B33" s="767" t="s">
        <v>396</v>
      </c>
      <c r="C33" s="768"/>
      <c r="D33" s="768"/>
      <c r="E33" s="768"/>
      <c r="F33" s="768"/>
      <c r="G33" s="768"/>
      <c r="H33" s="768"/>
      <c r="I33" s="768"/>
      <c r="J33" s="768"/>
      <c r="K33" s="768"/>
      <c r="L33" s="768"/>
      <c r="M33" s="768"/>
      <c r="N33" s="768"/>
      <c r="O33" s="768"/>
      <c r="P33" s="769"/>
      <c r="Q33" s="770">
        <v>200</v>
      </c>
      <c r="R33" s="771"/>
      <c r="S33" s="771"/>
      <c r="T33" s="771"/>
      <c r="U33" s="771"/>
      <c r="V33" s="771">
        <v>169</v>
      </c>
      <c r="W33" s="771"/>
      <c r="X33" s="771"/>
      <c r="Y33" s="771"/>
      <c r="Z33" s="771"/>
      <c r="AA33" s="771">
        <v>30</v>
      </c>
      <c r="AB33" s="771"/>
      <c r="AC33" s="771"/>
      <c r="AD33" s="771"/>
      <c r="AE33" s="772"/>
      <c r="AF33" s="773">
        <v>166</v>
      </c>
      <c r="AG33" s="774"/>
      <c r="AH33" s="774"/>
      <c r="AI33" s="774"/>
      <c r="AJ33" s="775"/>
      <c r="AK33" s="821">
        <v>10</v>
      </c>
      <c r="AL33" s="817"/>
      <c r="AM33" s="817"/>
      <c r="AN33" s="817"/>
      <c r="AO33" s="817"/>
      <c r="AP33" s="817">
        <v>1024</v>
      </c>
      <c r="AQ33" s="817"/>
      <c r="AR33" s="817"/>
      <c r="AS33" s="817"/>
      <c r="AT33" s="817"/>
      <c r="AU33" s="817">
        <v>164</v>
      </c>
      <c r="AV33" s="817"/>
      <c r="AW33" s="817"/>
      <c r="AX33" s="817"/>
      <c r="AY33" s="817"/>
      <c r="AZ33" s="818" t="s">
        <v>491</v>
      </c>
      <c r="BA33" s="818"/>
      <c r="BB33" s="818"/>
      <c r="BC33" s="818"/>
      <c r="BD33" s="818"/>
      <c r="BE33" s="819" t="s">
        <v>395</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4">
        <v>7</v>
      </c>
      <c r="B34" s="767" t="s">
        <v>397</v>
      </c>
      <c r="C34" s="768"/>
      <c r="D34" s="768"/>
      <c r="E34" s="768"/>
      <c r="F34" s="768"/>
      <c r="G34" s="768"/>
      <c r="H34" s="768"/>
      <c r="I34" s="768"/>
      <c r="J34" s="768"/>
      <c r="K34" s="768"/>
      <c r="L34" s="768"/>
      <c r="M34" s="768"/>
      <c r="N34" s="768"/>
      <c r="O34" s="768"/>
      <c r="P34" s="769"/>
      <c r="Q34" s="770">
        <v>769</v>
      </c>
      <c r="R34" s="771"/>
      <c r="S34" s="771"/>
      <c r="T34" s="771"/>
      <c r="U34" s="771"/>
      <c r="V34" s="771">
        <v>752</v>
      </c>
      <c r="W34" s="771"/>
      <c r="X34" s="771"/>
      <c r="Y34" s="771"/>
      <c r="Z34" s="771"/>
      <c r="AA34" s="771">
        <v>16</v>
      </c>
      <c r="AB34" s="771"/>
      <c r="AC34" s="771"/>
      <c r="AD34" s="771"/>
      <c r="AE34" s="772"/>
      <c r="AF34" s="773">
        <v>182</v>
      </c>
      <c r="AG34" s="774"/>
      <c r="AH34" s="774"/>
      <c r="AI34" s="774"/>
      <c r="AJ34" s="775"/>
      <c r="AK34" s="821">
        <v>373</v>
      </c>
      <c r="AL34" s="817"/>
      <c r="AM34" s="817"/>
      <c r="AN34" s="817"/>
      <c r="AO34" s="817"/>
      <c r="AP34" s="817">
        <v>6252</v>
      </c>
      <c r="AQ34" s="817"/>
      <c r="AR34" s="817"/>
      <c r="AS34" s="817"/>
      <c r="AT34" s="817"/>
      <c r="AU34" s="817">
        <v>4552</v>
      </c>
      <c r="AV34" s="817"/>
      <c r="AW34" s="817"/>
      <c r="AX34" s="817"/>
      <c r="AY34" s="817"/>
      <c r="AZ34" s="818" t="s">
        <v>491</v>
      </c>
      <c r="BA34" s="818"/>
      <c r="BB34" s="818"/>
      <c r="BC34" s="818"/>
      <c r="BD34" s="818"/>
      <c r="BE34" s="819" t="s">
        <v>395</v>
      </c>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4">
        <v>8</v>
      </c>
      <c r="B35" s="767" t="s">
        <v>398</v>
      </c>
      <c r="C35" s="768"/>
      <c r="D35" s="768"/>
      <c r="E35" s="768"/>
      <c r="F35" s="768"/>
      <c r="G35" s="768"/>
      <c r="H35" s="768"/>
      <c r="I35" s="768"/>
      <c r="J35" s="768"/>
      <c r="K35" s="768"/>
      <c r="L35" s="768"/>
      <c r="M35" s="768"/>
      <c r="N35" s="768"/>
      <c r="O35" s="768"/>
      <c r="P35" s="769"/>
      <c r="Q35" s="770">
        <v>263</v>
      </c>
      <c r="R35" s="771"/>
      <c r="S35" s="771"/>
      <c r="T35" s="771"/>
      <c r="U35" s="771"/>
      <c r="V35" s="771">
        <v>251</v>
      </c>
      <c r="W35" s="771"/>
      <c r="X35" s="771"/>
      <c r="Y35" s="771"/>
      <c r="Z35" s="771"/>
      <c r="AA35" s="771">
        <v>13</v>
      </c>
      <c r="AB35" s="771"/>
      <c r="AC35" s="771"/>
      <c r="AD35" s="771"/>
      <c r="AE35" s="772"/>
      <c r="AF35" s="773">
        <v>113</v>
      </c>
      <c r="AG35" s="774"/>
      <c r="AH35" s="774"/>
      <c r="AI35" s="774"/>
      <c r="AJ35" s="775"/>
      <c r="AK35" s="821">
        <v>197</v>
      </c>
      <c r="AL35" s="817"/>
      <c r="AM35" s="817"/>
      <c r="AN35" s="817"/>
      <c r="AO35" s="817"/>
      <c r="AP35" s="817">
        <v>690</v>
      </c>
      <c r="AQ35" s="817"/>
      <c r="AR35" s="817"/>
      <c r="AS35" s="817"/>
      <c r="AT35" s="817"/>
      <c r="AU35" s="817">
        <v>663</v>
      </c>
      <c r="AV35" s="817"/>
      <c r="AW35" s="817"/>
      <c r="AX35" s="817"/>
      <c r="AY35" s="817"/>
      <c r="AZ35" s="818" t="s">
        <v>491</v>
      </c>
      <c r="BA35" s="818"/>
      <c r="BB35" s="818"/>
      <c r="BC35" s="818"/>
      <c r="BD35" s="818"/>
      <c r="BE35" s="819" t="s">
        <v>395</v>
      </c>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399</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2" t="s">
        <v>378</v>
      </c>
      <c r="B63" s="776" t="s">
        <v>400</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876</v>
      </c>
      <c r="AG63" s="831"/>
      <c r="AH63" s="831"/>
      <c r="AI63" s="831"/>
      <c r="AJ63" s="832"/>
      <c r="AK63" s="833"/>
      <c r="AL63" s="828"/>
      <c r="AM63" s="828"/>
      <c r="AN63" s="828"/>
      <c r="AO63" s="828"/>
      <c r="AP63" s="831">
        <v>10307</v>
      </c>
      <c r="AQ63" s="831"/>
      <c r="AR63" s="831"/>
      <c r="AS63" s="831"/>
      <c r="AT63" s="831"/>
      <c r="AU63" s="831">
        <v>5379</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401</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402</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1" t="s">
        <v>385</v>
      </c>
      <c r="AG66" s="802"/>
      <c r="AH66" s="802"/>
      <c r="AI66" s="802"/>
      <c r="AJ66" s="842"/>
      <c r="AK66" s="720" t="s">
        <v>386</v>
      </c>
      <c r="AL66" s="715"/>
      <c r="AM66" s="715"/>
      <c r="AN66" s="715"/>
      <c r="AO66" s="716"/>
      <c r="AP66" s="720" t="s">
        <v>387</v>
      </c>
      <c r="AQ66" s="721"/>
      <c r="AR66" s="721"/>
      <c r="AS66" s="721"/>
      <c r="AT66" s="722"/>
      <c r="AU66" s="720" t="s">
        <v>403</v>
      </c>
      <c r="AV66" s="721"/>
      <c r="AW66" s="721"/>
      <c r="AX66" s="721"/>
      <c r="AY66" s="722"/>
      <c r="AZ66" s="720" t="s">
        <v>365</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8">
        <v>1</v>
      </c>
      <c r="B68" s="856" t="s">
        <v>552</v>
      </c>
      <c r="C68" s="857"/>
      <c r="D68" s="857"/>
      <c r="E68" s="857"/>
      <c r="F68" s="857"/>
      <c r="G68" s="857"/>
      <c r="H68" s="857"/>
      <c r="I68" s="857"/>
      <c r="J68" s="857"/>
      <c r="K68" s="857"/>
      <c r="L68" s="857"/>
      <c r="M68" s="857"/>
      <c r="N68" s="857"/>
      <c r="O68" s="857"/>
      <c r="P68" s="858"/>
      <c r="Q68" s="859">
        <v>4828</v>
      </c>
      <c r="R68" s="853"/>
      <c r="S68" s="853"/>
      <c r="T68" s="853"/>
      <c r="U68" s="853"/>
      <c r="V68" s="853">
        <v>4774</v>
      </c>
      <c r="W68" s="853"/>
      <c r="X68" s="853"/>
      <c r="Y68" s="853"/>
      <c r="Z68" s="853"/>
      <c r="AA68" s="853">
        <v>55</v>
      </c>
      <c r="AB68" s="853"/>
      <c r="AC68" s="853"/>
      <c r="AD68" s="853"/>
      <c r="AE68" s="853"/>
      <c r="AF68" s="853">
        <v>55</v>
      </c>
      <c r="AG68" s="853"/>
      <c r="AH68" s="853"/>
      <c r="AI68" s="853"/>
      <c r="AJ68" s="853"/>
      <c r="AK68" s="853">
        <v>68</v>
      </c>
      <c r="AL68" s="853"/>
      <c r="AM68" s="853"/>
      <c r="AN68" s="853"/>
      <c r="AO68" s="853"/>
      <c r="AP68" s="853" t="s">
        <v>551</v>
      </c>
      <c r="AQ68" s="853"/>
      <c r="AR68" s="853"/>
      <c r="AS68" s="853"/>
      <c r="AT68" s="853"/>
      <c r="AU68" s="853" t="s">
        <v>491</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0">
        <v>2</v>
      </c>
      <c r="B69" s="860" t="s">
        <v>553</v>
      </c>
      <c r="C69" s="861"/>
      <c r="D69" s="861"/>
      <c r="E69" s="861"/>
      <c r="F69" s="861"/>
      <c r="G69" s="861"/>
      <c r="H69" s="861"/>
      <c r="I69" s="861"/>
      <c r="J69" s="861"/>
      <c r="K69" s="861"/>
      <c r="L69" s="861"/>
      <c r="M69" s="861"/>
      <c r="N69" s="861"/>
      <c r="O69" s="861"/>
      <c r="P69" s="862"/>
      <c r="Q69" s="863">
        <v>1490</v>
      </c>
      <c r="R69" s="817"/>
      <c r="S69" s="817"/>
      <c r="T69" s="817"/>
      <c r="U69" s="817"/>
      <c r="V69" s="817">
        <v>1457</v>
      </c>
      <c r="W69" s="817"/>
      <c r="X69" s="817"/>
      <c r="Y69" s="817"/>
      <c r="Z69" s="817"/>
      <c r="AA69" s="817">
        <v>34</v>
      </c>
      <c r="AB69" s="817"/>
      <c r="AC69" s="817"/>
      <c r="AD69" s="817"/>
      <c r="AE69" s="817"/>
      <c r="AF69" s="817">
        <v>34</v>
      </c>
      <c r="AG69" s="817"/>
      <c r="AH69" s="817"/>
      <c r="AI69" s="817"/>
      <c r="AJ69" s="817"/>
      <c r="AK69" s="817">
        <v>9</v>
      </c>
      <c r="AL69" s="817"/>
      <c r="AM69" s="817"/>
      <c r="AN69" s="817"/>
      <c r="AO69" s="817"/>
      <c r="AP69" s="817">
        <v>2877</v>
      </c>
      <c r="AQ69" s="817"/>
      <c r="AR69" s="817"/>
      <c r="AS69" s="817"/>
      <c r="AT69" s="817"/>
      <c r="AU69" s="817">
        <v>155</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0">
        <v>3</v>
      </c>
      <c r="B70" s="860" t="s">
        <v>554</v>
      </c>
      <c r="C70" s="861"/>
      <c r="D70" s="861"/>
      <c r="E70" s="861"/>
      <c r="F70" s="861"/>
      <c r="G70" s="861"/>
      <c r="H70" s="861"/>
      <c r="I70" s="861"/>
      <c r="J70" s="861"/>
      <c r="K70" s="861"/>
      <c r="L70" s="861"/>
      <c r="M70" s="861"/>
      <c r="N70" s="861"/>
      <c r="O70" s="861"/>
      <c r="P70" s="862"/>
      <c r="Q70" s="863">
        <v>67</v>
      </c>
      <c r="R70" s="817"/>
      <c r="S70" s="817"/>
      <c r="T70" s="817"/>
      <c r="U70" s="817"/>
      <c r="V70" s="817">
        <v>63</v>
      </c>
      <c r="W70" s="817"/>
      <c r="X70" s="817"/>
      <c r="Y70" s="817"/>
      <c r="Z70" s="817"/>
      <c r="AA70" s="817">
        <v>4</v>
      </c>
      <c r="AB70" s="817"/>
      <c r="AC70" s="817"/>
      <c r="AD70" s="817"/>
      <c r="AE70" s="817"/>
      <c r="AF70" s="817">
        <v>4</v>
      </c>
      <c r="AG70" s="817"/>
      <c r="AH70" s="817"/>
      <c r="AI70" s="817"/>
      <c r="AJ70" s="817"/>
      <c r="AK70" s="817" t="s">
        <v>571</v>
      </c>
      <c r="AL70" s="817"/>
      <c r="AM70" s="817"/>
      <c r="AN70" s="817"/>
      <c r="AO70" s="817"/>
      <c r="AP70" s="817" t="s">
        <v>551</v>
      </c>
      <c r="AQ70" s="817"/>
      <c r="AR70" s="817"/>
      <c r="AS70" s="817"/>
      <c r="AT70" s="817"/>
      <c r="AU70" s="817" t="s">
        <v>491</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0">
        <v>4</v>
      </c>
      <c r="B71" s="860" t="s">
        <v>555</v>
      </c>
      <c r="C71" s="861"/>
      <c r="D71" s="861"/>
      <c r="E71" s="861"/>
      <c r="F71" s="861"/>
      <c r="G71" s="861"/>
      <c r="H71" s="861"/>
      <c r="I71" s="861"/>
      <c r="J71" s="861"/>
      <c r="K71" s="861"/>
      <c r="L71" s="861"/>
      <c r="M71" s="861"/>
      <c r="N71" s="861"/>
      <c r="O71" s="861"/>
      <c r="P71" s="862"/>
      <c r="Q71" s="863">
        <v>1554</v>
      </c>
      <c r="R71" s="817"/>
      <c r="S71" s="817"/>
      <c r="T71" s="817"/>
      <c r="U71" s="817"/>
      <c r="V71" s="817">
        <v>1492</v>
      </c>
      <c r="W71" s="817"/>
      <c r="X71" s="817"/>
      <c r="Y71" s="817"/>
      <c r="Z71" s="817"/>
      <c r="AA71" s="817">
        <v>62</v>
      </c>
      <c r="AB71" s="817"/>
      <c r="AC71" s="817"/>
      <c r="AD71" s="817"/>
      <c r="AE71" s="817"/>
      <c r="AF71" s="817">
        <v>62</v>
      </c>
      <c r="AG71" s="817"/>
      <c r="AH71" s="817"/>
      <c r="AI71" s="817"/>
      <c r="AJ71" s="817"/>
      <c r="AK71" s="817">
        <v>0</v>
      </c>
      <c r="AL71" s="817"/>
      <c r="AM71" s="817"/>
      <c r="AN71" s="817"/>
      <c r="AO71" s="817"/>
      <c r="AP71" s="817">
        <v>1042</v>
      </c>
      <c r="AQ71" s="817"/>
      <c r="AR71" s="817"/>
      <c r="AS71" s="817"/>
      <c r="AT71" s="817"/>
      <c r="AU71" s="817">
        <v>149</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0">
        <v>5</v>
      </c>
      <c r="B72" s="860" t="s">
        <v>556</v>
      </c>
      <c r="C72" s="861"/>
      <c r="D72" s="861"/>
      <c r="E72" s="861"/>
      <c r="F72" s="861"/>
      <c r="G72" s="861"/>
      <c r="H72" s="861"/>
      <c r="I72" s="861"/>
      <c r="J72" s="861"/>
      <c r="K72" s="861"/>
      <c r="L72" s="861"/>
      <c r="M72" s="861"/>
      <c r="N72" s="861"/>
      <c r="O72" s="861"/>
      <c r="P72" s="862"/>
      <c r="Q72" s="863">
        <v>11</v>
      </c>
      <c r="R72" s="817"/>
      <c r="S72" s="817"/>
      <c r="T72" s="817"/>
      <c r="U72" s="817"/>
      <c r="V72" s="817">
        <v>9</v>
      </c>
      <c r="W72" s="817"/>
      <c r="X72" s="817"/>
      <c r="Y72" s="817"/>
      <c r="Z72" s="817"/>
      <c r="AA72" s="817">
        <v>2</v>
      </c>
      <c r="AB72" s="817"/>
      <c r="AC72" s="817"/>
      <c r="AD72" s="817"/>
      <c r="AE72" s="817"/>
      <c r="AF72" s="817">
        <v>2</v>
      </c>
      <c r="AG72" s="817"/>
      <c r="AH72" s="817"/>
      <c r="AI72" s="817"/>
      <c r="AJ72" s="817"/>
      <c r="AK72" s="817" t="s">
        <v>571</v>
      </c>
      <c r="AL72" s="817"/>
      <c r="AM72" s="817"/>
      <c r="AN72" s="817"/>
      <c r="AO72" s="817"/>
      <c r="AP72" s="817" t="s">
        <v>551</v>
      </c>
      <c r="AQ72" s="817"/>
      <c r="AR72" s="817"/>
      <c r="AS72" s="817"/>
      <c r="AT72" s="817"/>
      <c r="AU72" s="817" t="s">
        <v>491</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0">
        <v>6</v>
      </c>
      <c r="B73" s="860" t="s">
        <v>557</v>
      </c>
      <c r="C73" s="861"/>
      <c r="D73" s="861"/>
      <c r="E73" s="861"/>
      <c r="F73" s="861"/>
      <c r="G73" s="861"/>
      <c r="H73" s="861"/>
      <c r="I73" s="861"/>
      <c r="J73" s="861"/>
      <c r="K73" s="861"/>
      <c r="L73" s="861"/>
      <c r="M73" s="861"/>
      <c r="N73" s="861"/>
      <c r="O73" s="861"/>
      <c r="P73" s="862"/>
      <c r="Q73" s="863">
        <v>29</v>
      </c>
      <c r="R73" s="817"/>
      <c r="S73" s="817"/>
      <c r="T73" s="817"/>
      <c r="U73" s="817"/>
      <c r="V73" s="817">
        <v>26</v>
      </c>
      <c r="W73" s="817"/>
      <c r="X73" s="817"/>
      <c r="Y73" s="817"/>
      <c r="Z73" s="817"/>
      <c r="AA73" s="817">
        <v>2</v>
      </c>
      <c r="AB73" s="817"/>
      <c r="AC73" s="817"/>
      <c r="AD73" s="817"/>
      <c r="AE73" s="817"/>
      <c r="AF73" s="817">
        <v>2</v>
      </c>
      <c r="AG73" s="817"/>
      <c r="AH73" s="817"/>
      <c r="AI73" s="817"/>
      <c r="AJ73" s="817"/>
      <c r="AK73" s="817">
        <v>0</v>
      </c>
      <c r="AL73" s="817"/>
      <c r="AM73" s="817"/>
      <c r="AN73" s="817"/>
      <c r="AO73" s="817"/>
      <c r="AP73" s="817" t="s">
        <v>491</v>
      </c>
      <c r="AQ73" s="817"/>
      <c r="AR73" s="817"/>
      <c r="AS73" s="817"/>
      <c r="AT73" s="817"/>
      <c r="AU73" s="817" t="s">
        <v>491</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0">
        <v>7</v>
      </c>
      <c r="B74" s="860" t="s">
        <v>558</v>
      </c>
      <c r="C74" s="861"/>
      <c r="D74" s="861"/>
      <c r="E74" s="861"/>
      <c r="F74" s="861"/>
      <c r="G74" s="861"/>
      <c r="H74" s="861"/>
      <c r="I74" s="861"/>
      <c r="J74" s="861"/>
      <c r="K74" s="861"/>
      <c r="L74" s="861"/>
      <c r="M74" s="861"/>
      <c r="N74" s="861"/>
      <c r="O74" s="861"/>
      <c r="P74" s="862"/>
      <c r="Q74" s="863">
        <v>51</v>
      </c>
      <c r="R74" s="817"/>
      <c r="S74" s="817"/>
      <c r="T74" s="817"/>
      <c r="U74" s="817"/>
      <c r="V74" s="817">
        <v>48</v>
      </c>
      <c r="W74" s="817"/>
      <c r="X74" s="817"/>
      <c r="Y74" s="817"/>
      <c r="Z74" s="817"/>
      <c r="AA74" s="817">
        <v>3</v>
      </c>
      <c r="AB74" s="817"/>
      <c r="AC74" s="817"/>
      <c r="AD74" s="817"/>
      <c r="AE74" s="817"/>
      <c r="AF74" s="817">
        <v>3</v>
      </c>
      <c r="AG74" s="817"/>
      <c r="AH74" s="817"/>
      <c r="AI74" s="817"/>
      <c r="AJ74" s="817"/>
      <c r="AK74" s="817">
        <v>0</v>
      </c>
      <c r="AL74" s="817"/>
      <c r="AM74" s="817"/>
      <c r="AN74" s="817"/>
      <c r="AO74" s="817"/>
      <c r="AP74" s="817" t="s">
        <v>491</v>
      </c>
      <c r="AQ74" s="817"/>
      <c r="AR74" s="817"/>
      <c r="AS74" s="817"/>
      <c r="AT74" s="817"/>
      <c r="AU74" s="817" t="s">
        <v>491</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0">
        <v>8</v>
      </c>
      <c r="B75" s="860" t="s">
        <v>559</v>
      </c>
      <c r="C75" s="861"/>
      <c r="D75" s="861"/>
      <c r="E75" s="861"/>
      <c r="F75" s="861"/>
      <c r="G75" s="861"/>
      <c r="H75" s="861"/>
      <c r="I75" s="861"/>
      <c r="J75" s="861"/>
      <c r="K75" s="861"/>
      <c r="L75" s="861"/>
      <c r="M75" s="861"/>
      <c r="N75" s="861"/>
      <c r="O75" s="861"/>
      <c r="P75" s="862"/>
      <c r="Q75" s="864">
        <v>262</v>
      </c>
      <c r="R75" s="865"/>
      <c r="S75" s="865"/>
      <c r="T75" s="865"/>
      <c r="U75" s="821"/>
      <c r="V75" s="866">
        <v>256</v>
      </c>
      <c r="W75" s="865"/>
      <c r="X75" s="865"/>
      <c r="Y75" s="865"/>
      <c r="Z75" s="821"/>
      <c r="AA75" s="866">
        <v>5</v>
      </c>
      <c r="AB75" s="865"/>
      <c r="AC75" s="865"/>
      <c r="AD75" s="865"/>
      <c r="AE75" s="821"/>
      <c r="AF75" s="866">
        <v>5</v>
      </c>
      <c r="AG75" s="865"/>
      <c r="AH75" s="865"/>
      <c r="AI75" s="865"/>
      <c r="AJ75" s="821"/>
      <c r="AK75" s="866">
        <v>0</v>
      </c>
      <c r="AL75" s="865"/>
      <c r="AM75" s="865"/>
      <c r="AN75" s="865"/>
      <c r="AO75" s="821"/>
      <c r="AP75" s="866" t="s">
        <v>491</v>
      </c>
      <c r="AQ75" s="865"/>
      <c r="AR75" s="865"/>
      <c r="AS75" s="865"/>
      <c r="AT75" s="821"/>
      <c r="AU75" s="866" t="s">
        <v>491</v>
      </c>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0">
        <v>9</v>
      </c>
      <c r="B76" s="860" t="s">
        <v>560</v>
      </c>
      <c r="C76" s="861"/>
      <c r="D76" s="861"/>
      <c r="E76" s="861"/>
      <c r="F76" s="861"/>
      <c r="G76" s="861"/>
      <c r="H76" s="861"/>
      <c r="I76" s="861"/>
      <c r="J76" s="861"/>
      <c r="K76" s="861"/>
      <c r="L76" s="861"/>
      <c r="M76" s="861"/>
      <c r="N76" s="861"/>
      <c r="O76" s="861"/>
      <c r="P76" s="862"/>
      <c r="Q76" s="864">
        <v>35</v>
      </c>
      <c r="R76" s="865"/>
      <c r="S76" s="865"/>
      <c r="T76" s="865"/>
      <c r="U76" s="821"/>
      <c r="V76" s="866">
        <v>33</v>
      </c>
      <c r="W76" s="865"/>
      <c r="X76" s="865"/>
      <c r="Y76" s="865"/>
      <c r="Z76" s="821"/>
      <c r="AA76" s="866">
        <v>2</v>
      </c>
      <c r="AB76" s="865"/>
      <c r="AC76" s="865"/>
      <c r="AD76" s="865"/>
      <c r="AE76" s="821"/>
      <c r="AF76" s="866">
        <v>2</v>
      </c>
      <c r="AG76" s="865"/>
      <c r="AH76" s="865"/>
      <c r="AI76" s="865"/>
      <c r="AJ76" s="821"/>
      <c r="AK76" s="866" t="s">
        <v>571</v>
      </c>
      <c r="AL76" s="865"/>
      <c r="AM76" s="865"/>
      <c r="AN76" s="865"/>
      <c r="AO76" s="821"/>
      <c r="AP76" s="866" t="s">
        <v>491</v>
      </c>
      <c r="AQ76" s="865"/>
      <c r="AR76" s="865"/>
      <c r="AS76" s="865"/>
      <c r="AT76" s="821"/>
      <c r="AU76" s="866" t="s">
        <v>491</v>
      </c>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0">
        <v>10</v>
      </c>
      <c r="B77" s="860" t="s">
        <v>561</v>
      </c>
      <c r="C77" s="861"/>
      <c r="D77" s="861"/>
      <c r="E77" s="861"/>
      <c r="F77" s="861"/>
      <c r="G77" s="861"/>
      <c r="H77" s="861"/>
      <c r="I77" s="861"/>
      <c r="J77" s="861"/>
      <c r="K77" s="861"/>
      <c r="L77" s="861"/>
      <c r="M77" s="861"/>
      <c r="N77" s="861"/>
      <c r="O77" s="861"/>
      <c r="P77" s="862"/>
      <c r="Q77" s="864">
        <v>386</v>
      </c>
      <c r="R77" s="865"/>
      <c r="S77" s="865"/>
      <c r="T77" s="865"/>
      <c r="U77" s="821"/>
      <c r="V77" s="866">
        <v>364</v>
      </c>
      <c r="W77" s="865"/>
      <c r="X77" s="865"/>
      <c r="Y77" s="865"/>
      <c r="Z77" s="821"/>
      <c r="AA77" s="866">
        <v>22</v>
      </c>
      <c r="AB77" s="865"/>
      <c r="AC77" s="865"/>
      <c r="AD77" s="865"/>
      <c r="AE77" s="821"/>
      <c r="AF77" s="866">
        <v>22</v>
      </c>
      <c r="AG77" s="865"/>
      <c r="AH77" s="865"/>
      <c r="AI77" s="865"/>
      <c r="AJ77" s="821"/>
      <c r="AK77" s="866" t="s">
        <v>571</v>
      </c>
      <c r="AL77" s="865"/>
      <c r="AM77" s="865"/>
      <c r="AN77" s="865"/>
      <c r="AO77" s="821"/>
      <c r="AP77" s="866" t="s">
        <v>491</v>
      </c>
      <c r="AQ77" s="865"/>
      <c r="AR77" s="865"/>
      <c r="AS77" s="865"/>
      <c r="AT77" s="821"/>
      <c r="AU77" s="866" t="s">
        <v>491</v>
      </c>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0">
        <v>11</v>
      </c>
      <c r="B78" s="860" t="s">
        <v>562</v>
      </c>
      <c r="C78" s="861"/>
      <c r="D78" s="861"/>
      <c r="E78" s="861"/>
      <c r="F78" s="861"/>
      <c r="G78" s="861"/>
      <c r="H78" s="861"/>
      <c r="I78" s="861"/>
      <c r="J78" s="861"/>
      <c r="K78" s="861"/>
      <c r="L78" s="861"/>
      <c r="M78" s="861"/>
      <c r="N78" s="861"/>
      <c r="O78" s="861"/>
      <c r="P78" s="862"/>
      <c r="Q78" s="863">
        <v>244</v>
      </c>
      <c r="R78" s="817"/>
      <c r="S78" s="817"/>
      <c r="T78" s="817"/>
      <c r="U78" s="817"/>
      <c r="V78" s="817">
        <v>212</v>
      </c>
      <c r="W78" s="817"/>
      <c r="X78" s="817"/>
      <c r="Y78" s="817"/>
      <c r="Z78" s="817"/>
      <c r="AA78" s="817">
        <v>32</v>
      </c>
      <c r="AB78" s="817"/>
      <c r="AC78" s="817"/>
      <c r="AD78" s="817"/>
      <c r="AE78" s="817"/>
      <c r="AF78" s="817">
        <v>32</v>
      </c>
      <c r="AG78" s="817"/>
      <c r="AH78" s="817"/>
      <c r="AI78" s="817"/>
      <c r="AJ78" s="817"/>
      <c r="AK78" s="817">
        <v>39</v>
      </c>
      <c r="AL78" s="817"/>
      <c r="AM78" s="817"/>
      <c r="AN78" s="817"/>
      <c r="AO78" s="817"/>
      <c r="AP78" s="817" t="s">
        <v>491</v>
      </c>
      <c r="AQ78" s="817"/>
      <c r="AR78" s="817"/>
      <c r="AS78" s="817"/>
      <c r="AT78" s="817"/>
      <c r="AU78" s="817" t="s">
        <v>491</v>
      </c>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0">
        <v>12</v>
      </c>
      <c r="B79" s="860" t="s">
        <v>563</v>
      </c>
      <c r="C79" s="861"/>
      <c r="D79" s="861"/>
      <c r="E79" s="861"/>
      <c r="F79" s="861"/>
      <c r="G79" s="861"/>
      <c r="H79" s="861"/>
      <c r="I79" s="861"/>
      <c r="J79" s="861"/>
      <c r="K79" s="861"/>
      <c r="L79" s="861"/>
      <c r="M79" s="861"/>
      <c r="N79" s="861"/>
      <c r="O79" s="861"/>
      <c r="P79" s="862"/>
      <c r="Q79" s="863">
        <v>51</v>
      </c>
      <c r="R79" s="817"/>
      <c r="S79" s="817"/>
      <c r="T79" s="817"/>
      <c r="U79" s="817"/>
      <c r="V79" s="817">
        <v>49</v>
      </c>
      <c r="W79" s="817"/>
      <c r="X79" s="817"/>
      <c r="Y79" s="817"/>
      <c r="Z79" s="817"/>
      <c r="AA79" s="817">
        <v>2</v>
      </c>
      <c r="AB79" s="817"/>
      <c r="AC79" s="817"/>
      <c r="AD79" s="817"/>
      <c r="AE79" s="817"/>
      <c r="AF79" s="817">
        <v>2</v>
      </c>
      <c r="AG79" s="817"/>
      <c r="AH79" s="817"/>
      <c r="AI79" s="817"/>
      <c r="AJ79" s="817"/>
      <c r="AK79" s="817" t="s">
        <v>571</v>
      </c>
      <c r="AL79" s="817"/>
      <c r="AM79" s="817"/>
      <c r="AN79" s="817"/>
      <c r="AO79" s="817"/>
      <c r="AP79" s="817" t="s">
        <v>491</v>
      </c>
      <c r="AQ79" s="817"/>
      <c r="AR79" s="817"/>
      <c r="AS79" s="817"/>
      <c r="AT79" s="817"/>
      <c r="AU79" s="817" t="s">
        <v>491</v>
      </c>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0">
        <v>13</v>
      </c>
      <c r="B80" s="860" t="s">
        <v>564</v>
      </c>
      <c r="C80" s="861"/>
      <c r="D80" s="861"/>
      <c r="E80" s="861"/>
      <c r="F80" s="861"/>
      <c r="G80" s="861"/>
      <c r="H80" s="861"/>
      <c r="I80" s="861"/>
      <c r="J80" s="861"/>
      <c r="K80" s="861"/>
      <c r="L80" s="861"/>
      <c r="M80" s="861"/>
      <c r="N80" s="861"/>
      <c r="O80" s="861"/>
      <c r="P80" s="862"/>
      <c r="Q80" s="863">
        <v>4002</v>
      </c>
      <c r="R80" s="817"/>
      <c r="S80" s="817"/>
      <c r="T80" s="817"/>
      <c r="U80" s="817"/>
      <c r="V80" s="817">
        <v>3944</v>
      </c>
      <c r="W80" s="817"/>
      <c r="X80" s="817"/>
      <c r="Y80" s="817"/>
      <c r="Z80" s="817"/>
      <c r="AA80" s="817">
        <v>58</v>
      </c>
      <c r="AB80" s="817"/>
      <c r="AC80" s="817"/>
      <c r="AD80" s="817"/>
      <c r="AE80" s="817"/>
      <c r="AF80" s="817">
        <v>49</v>
      </c>
      <c r="AG80" s="817"/>
      <c r="AH80" s="817"/>
      <c r="AI80" s="817"/>
      <c r="AJ80" s="817"/>
      <c r="AK80" s="817">
        <v>350</v>
      </c>
      <c r="AL80" s="817"/>
      <c r="AM80" s="817"/>
      <c r="AN80" s="817"/>
      <c r="AO80" s="817"/>
      <c r="AP80" s="817">
        <v>917</v>
      </c>
      <c r="AQ80" s="817"/>
      <c r="AR80" s="817"/>
      <c r="AS80" s="817"/>
      <c r="AT80" s="817"/>
      <c r="AU80" s="817" t="s">
        <v>551</v>
      </c>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0">
        <v>14</v>
      </c>
      <c r="B81" s="860" t="s">
        <v>565</v>
      </c>
      <c r="C81" s="861"/>
      <c r="D81" s="861"/>
      <c r="E81" s="861"/>
      <c r="F81" s="861"/>
      <c r="G81" s="861"/>
      <c r="H81" s="861"/>
      <c r="I81" s="861"/>
      <c r="J81" s="861"/>
      <c r="K81" s="861"/>
      <c r="L81" s="861"/>
      <c r="M81" s="861"/>
      <c r="N81" s="861"/>
      <c r="O81" s="861"/>
      <c r="P81" s="862"/>
      <c r="Q81" s="863">
        <v>28</v>
      </c>
      <c r="R81" s="817"/>
      <c r="S81" s="817"/>
      <c r="T81" s="817"/>
      <c r="U81" s="817"/>
      <c r="V81" s="817">
        <v>26</v>
      </c>
      <c r="W81" s="817"/>
      <c r="X81" s="817"/>
      <c r="Y81" s="817"/>
      <c r="Z81" s="817"/>
      <c r="AA81" s="817">
        <v>2</v>
      </c>
      <c r="AB81" s="817"/>
      <c r="AC81" s="817"/>
      <c r="AD81" s="817"/>
      <c r="AE81" s="817"/>
      <c r="AF81" s="817">
        <v>2</v>
      </c>
      <c r="AG81" s="817"/>
      <c r="AH81" s="817"/>
      <c r="AI81" s="817"/>
      <c r="AJ81" s="817"/>
      <c r="AK81" s="817" t="s">
        <v>571</v>
      </c>
      <c r="AL81" s="817"/>
      <c r="AM81" s="817"/>
      <c r="AN81" s="817"/>
      <c r="AO81" s="817"/>
      <c r="AP81" s="817" t="s">
        <v>491</v>
      </c>
      <c r="AQ81" s="817"/>
      <c r="AR81" s="817"/>
      <c r="AS81" s="817"/>
      <c r="AT81" s="817"/>
      <c r="AU81" s="817" t="s">
        <v>491</v>
      </c>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0">
        <v>15</v>
      </c>
      <c r="B82" s="860" t="s">
        <v>566</v>
      </c>
      <c r="C82" s="861"/>
      <c r="D82" s="861"/>
      <c r="E82" s="861"/>
      <c r="F82" s="861"/>
      <c r="G82" s="861"/>
      <c r="H82" s="861"/>
      <c r="I82" s="861"/>
      <c r="J82" s="861"/>
      <c r="K82" s="861"/>
      <c r="L82" s="861"/>
      <c r="M82" s="861"/>
      <c r="N82" s="861"/>
      <c r="O82" s="861"/>
      <c r="P82" s="862"/>
      <c r="Q82" s="863">
        <v>168</v>
      </c>
      <c r="R82" s="817"/>
      <c r="S82" s="817"/>
      <c r="T82" s="817"/>
      <c r="U82" s="817"/>
      <c r="V82" s="817">
        <v>123</v>
      </c>
      <c r="W82" s="817"/>
      <c r="X82" s="817"/>
      <c r="Y82" s="817"/>
      <c r="Z82" s="817"/>
      <c r="AA82" s="817">
        <v>46</v>
      </c>
      <c r="AB82" s="817"/>
      <c r="AC82" s="817"/>
      <c r="AD82" s="817"/>
      <c r="AE82" s="817"/>
      <c r="AF82" s="817">
        <v>46</v>
      </c>
      <c r="AG82" s="817"/>
      <c r="AH82" s="817"/>
      <c r="AI82" s="817"/>
      <c r="AJ82" s="817"/>
      <c r="AK82" s="817" t="s">
        <v>571</v>
      </c>
      <c r="AL82" s="817"/>
      <c r="AM82" s="817"/>
      <c r="AN82" s="817"/>
      <c r="AO82" s="817"/>
      <c r="AP82" s="817" t="s">
        <v>491</v>
      </c>
      <c r="AQ82" s="817"/>
      <c r="AR82" s="817"/>
      <c r="AS82" s="817"/>
      <c r="AT82" s="817"/>
      <c r="AU82" s="817" t="s">
        <v>491</v>
      </c>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0">
        <v>16</v>
      </c>
      <c r="B83" s="860" t="s">
        <v>567</v>
      </c>
      <c r="C83" s="861"/>
      <c r="D83" s="861"/>
      <c r="E83" s="861"/>
      <c r="F83" s="861"/>
      <c r="G83" s="861"/>
      <c r="H83" s="861"/>
      <c r="I83" s="861"/>
      <c r="J83" s="861"/>
      <c r="K83" s="861"/>
      <c r="L83" s="861"/>
      <c r="M83" s="861"/>
      <c r="N83" s="861"/>
      <c r="O83" s="861"/>
      <c r="P83" s="862"/>
      <c r="Q83" s="863">
        <v>726</v>
      </c>
      <c r="R83" s="817"/>
      <c r="S83" s="817"/>
      <c r="T83" s="817"/>
      <c r="U83" s="817"/>
      <c r="V83" s="817">
        <v>692</v>
      </c>
      <c r="W83" s="817"/>
      <c r="X83" s="817"/>
      <c r="Y83" s="817"/>
      <c r="Z83" s="817"/>
      <c r="AA83" s="817">
        <v>34</v>
      </c>
      <c r="AB83" s="817"/>
      <c r="AC83" s="817"/>
      <c r="AD83" s="817"/>
      <c r="AE83" s="817"/>
      <c r="AF83" s="817">
        <v>34</v>
      </c>
      <c r="AG83" s="817"/>
      <c r="AH83" s="817"/>
      <c r="AI83" s="817"/>
      <c r="AJ83" s="817"/>
      <c r="AK83" s="817">
        <v>94</v>
      </c>
      <c r="AL83" s="817"/>
      <c r="AM83" s="817"/>
      <c r="AN83" s="817"/>
      <c r="AO83" s="817"/>
      <c r="AP83" s="817" t="s">
        <v>491</v>
      </c>
      <c r="AQ83" s="817"/>
      <c r="AR83" s="817"/>
      <c r="AS83" s="817"/>
      <c r="AT83" s="817"/>
      <c r="AU83" s="817" t="s">
        <v>491</v>
      </c>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0">
        <v>17</v>
      </c>
      <c r="B84" s="860" t="s">
        <v>568</v>
      </c>
      <c r="C84" s="861"/>
      <c r="D84" s="861"/>
      <c r="E84" s="861"/>
      <c r="F84" s="861"/>
      <c r="G84" s="861"/>
      <c r="H84" s="861"/>
      <c r="I84" s="861"/>
      <c r="J84" s="861"/>
      <c r="K84" s="861"/>
      <c r="L84" s="861"/>
      <c r="M84" s="861"/>
      <c r="N84" s="861"/>
      <c r="O84" s="861"/>
      <c r="P84" s="862"/>
      <c r="Q84" s="863">
        <v>120217</v>
      </c>
      <c r="R84" s="817"/>
      <c r="S84" s="817"/>
      <c r="T84" s="817"/>
      <c r="U84" s="817"/>
      <c r="V84" s="817">
        <v>117534</v>
      </c>
      <c r="W84" s="817"/>
      <c r="X84" s="817"/>
      <c r="Y84" s="817"/>
      <c r="Z84" s="817"/>
      <c r="AA84" s="817">
        <v>2683</v>
      </c>
      <c r="AB84" s="817"/>
      <c r="AC84" s="817"/>
      <c r="AD84" s="817"/>
      <c r="AE84" s="817"/>
      <c r="AF84" s="817">
        <v>2683</v>
      </c>
      <c r="AG84" s="817"/>
      <c r="AH84" s="817"/>
      <c r="AI84" s="817"/>
      <c r="AJ84" s="817"/>
      <c r="AK84" s="817">
        <v>452</v>
      </c>
      <c r="AL84" s="817"/>
      <c r="AM84" s="817"/>
      <c r="AN84" s="817"/>
      <c r="AO84" s="817"/>
      <c r="AP84" s="817" t="s">
        <v>491</v>
      </c>
      <c r="AQ84" s="817"/>
      <c r="AR84" s="817"/>
      <c r="AS84" s="817"/>
      <c r="AT84" s="817"/>
      <c r="AU84" s="817" t="s">
        <v>491</v>
      </c>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0">
        <v>18</v>
      </c>
      <c r="B85" s="860" t="s">
        <v>569</v>
      </c>
      <c r="C85" s="861"/>
      <c r="D85" s="861"/>
      <c r="E85" s="861"/>
      <c r="F85" s="861"/>
      <c r="G85" s="861"/>
      <c r="H85" s="861"/>
      <c r="I85" s="861"/>
      <c r="J85" s="861"/>
      <c r="K85" s="861"/>
      <c r="L85" s="861"/>
      <c r="M85" s="861"/>
      <c r="N85" s="861"/>
      <c r="O85" s="861"/>
      <c r="P85" s="862"/>
      <c r="Q85" s="863">
        <v>317</v>
      </c>
      <c r="R85" s="817"/>
      <c r="S85" s="817"/>
      <c r="T85" s="817"/>
      <c r="U85" s="817"/>
      <c r="V85" s="817">
        <v>268</v>
      </c>
      <c r="W85" s="817"/>
      <c r="X85" s="817"/>
      <c r="Y85" s="817"/>
      <c r="Z85" s="817"/>
      <c r="AA85" s="817">
        <v>49</v>
      </c>
      <c r="AB85" s="817"/>
      <c r="AC85" s="817"/>
      <c r="AD85" s="817"/>
      <c r="AE85" s="817"/>
      <c r="AF85" s="817">
        <v>48</v>
      </c>
      <c r="AG85" s="817"/>
      <c r="AH85" s="817"/>
      <c r="AI85" s="817"/>
      <c r="AJ85" s="817"/>
      <c r="AK85" s="817">
        <v>1</v>
      </c>
      <c r="AL85" s="817"/>
      <c r="AM85" s="817"/>
      <c r="AN85" s="817"/>
      <c r="AO85" s="817"/>
      <c r="AP85" s="817">
        <v>379</v>
      </c>
      <c r="AQ85" s="817"/>
      <c r="AR85" s="817"/>
      <c r="AS85" s="817"/>
      <c r="AT85" s="817"/>
      <c r="AU85" s="817">
        <v>37</v>
      </c>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2" t="s">
        <v>378</v>
      </c>
      <c r="B88" s="776" t="s">
        <v>404</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3087</v>
      </c>
      <c r="AG88" s="831"/>
      <c r="AH88" s="831"/>
      <c r="AI88" s="831"/>
      <c r="AJ88" s="831"/>
      <c r="AK88" s="828"/>
      <c r="AL88" s="828"/>
      <c r="AM88" s="828"/>
      <c r="AN88" s="828"/>
      <c r="AO88" s="828"/>
      <c r="AP88" s="831">
        <v>5215</v>
      </c>
      <c r="AQ88" s="831"/>
      <c r="AR88" s="831"/>
      <c r="AS88" s="831"/>
      <c r="AT88" s="831"/>
      <c r="AU88" s="831">
        <v>341</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378</v>
      </c>
      <c r="BR102" s="776" t="s">
        <v>405</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30</v>
      </c>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406</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407</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408</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409</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410</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411</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412</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413</v>
      </c>
      <c r="AB109" s="880"/>
      <c r="AC109" s="880"/>
      <c r="AD109" s="880"/>
      <c r="AE109" s="881"/>
      <c r="AF109" s="879" t="s">
        <v>414</v>
      </c>
      <c r="AG109" s="880"/>
      <c r="AH109" s="880"/>
      <c r="AI109" s="880"/>
      <c r="AJ109" s="881"/>
      <c r="AK109" s="879" t="s">
        <v>295</v>
      </c>
      <c r="AL109" s="880"/>
      <c r="AM109" s="880"/>
      <c r="AN109" s="880"/>
      <c r="AO109" s="881"/>
      <c r="AP109" s="879" t="s">
        <v>415</v>
      </c>
      <c r="AQ109" s="880"/>
      <c r="AR109" s="880"/>
      <c r="AS109" s="880"/>
      <c r="AT109" s="882"/>
      <c r="AU109" s="899" t="s">
        <v>412</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413</v>
      </c>
      <c r="BR109" s="880"/>
      <c r="BS109" s="880"/>
      <c r="BT109" s="880"/>
      <c r="BU109" s="881"/>
      <c r="BV109" s="879" t="s">
        <v>414</v>
      </c>
      <c r="BW109" s="880"/>
      <c r="BX109" s="880"/>
      <c r="BY109" s="880"/>
      <c r="BZ109" s="881"/>
      <c r="CA109" s="879" t="s">
        <v>295</v>
      </c>
      <c r="CB109" s="880"/>
      <c r="CC109" s="880"/>
      <c r="CD109" s="880"/>
      <c r="CE109" s="881"/>
      <c r="CF109" s="900" t="s">
        <v>415</v>
      </c>
      <c r="CG109" s="900"/>
      <c r="CH109" s="900"/>
      <c r="CI109" s="900"/>
      <c r="CJ109" s="900"/>
      <c r="CK109" s="879" t="s">
        <v>416</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413</v>
      </c>
      <c r="DH109" s="880"/>
      <c r="DI109" s="880"/>
      <c r="DJ109" s="880"/>
      <c r="DK109" s="881"/>
      <c r="DL109" s="879" t="s">
        <v>414</v>
      </c>
      <c r="DM109" s="880"/>
      <c r="DN109" s="880"/>
      <c r="DO109" s="880"/>
      <c r="DP109" s="881"/>
      <c r="DQ109" s="879" t="s">
        <v>295</v>
      </c>
      <c r="DR109" s="880"/>
      <c r="DS109" s="880"/>
      <c r="DT109" s="880"/>
      <c r="DU109" s="881"/>
      <c r="DV109" s="879" t="s">
        <v>415</v>
      </c>
      <c r="DW109" s="880"/>
      <c r="DX109" s="880"/>
      <c r="DY109" s="880"/>
      <c r="DZ109" s="882"/>
    </row>
    <row r="110" spans="1:131" s="212" customFormat="1" ht="26.25" customHeight="1" x14ac:dyDescent="0.2">
      <c r="A110" s="883" t="s">
        <v>417</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1332120</v>
      </c>
      <c r="AB110" s="887"/>
      <c r="AC110" s="887"/>
      <c r="AD110" s="887"/>
      <c r="AE110" s="888"/>
      <c r="AF110" s="889">
        <v>1390769</v>
      </c>
      <c r="AG110" s="887"/>
      <c r="AH110" s="887"/>
      <c r="AI110" s="887"/>
      <c r="AJ110" s="888"/>
      <c r="AK110" s="889">
        <v>1402364</v>
      </c>
      <c r="AL110" s="887"/>
      <c r="AM110" s="887"/>
      <c r="AN110" s="887"/>
      <c r="AO110" s="888"/>
      <c r="AP110" s="890">
        <v>18.3</v>
      </c>
      <c r="AQ110" s="891"/>
      <c r="AR110" s="891"/>
      <c r="AS110" s="891"/>
      <c r="AT110" s="892"/>
      <c r="AU110" s="893" t="s">
        <v>69</v>
      </c>
      <c r="AV110" s="894"/>
      <c r="AW110" s="894"/>
      <c r="AX110" s="894"/>
      <c r="AY110" s="894"/>
      <c r="AZ110" s="916" t="s">
        <v>418</v>
      </c>
      <c r="BA110" s="884"/>
      <c r="BB110" s="884"/>
      <c r="BC110" s="884"/>
      <c r="BD110" s="884"/>
      <c r="BE110" s="884"/>
      <c r="BF110" s="884"/>
      <c r="BG110" s="884"/>
      <c r="BH110" s="884"/>
      <c r="BI110" s="884"/>
      <c r="BJ110" s="884"/>
      <c r="BK110" s="884"/>
      <c r="BL110" s="884"/>
      <c r="BM110" s="884"/>
      <c r="BN110" s="884"/>
      <c r="BO110" s="884"/>
      <c r="BP110" s="885"/>
      <c r="BQ110" s="917">
        <v>16488720</v>
      </c>
      <c r="BR110" s="918"/>
      <c r="BS110" s="918"/>
      <c r="BT110" s="918"/>
      <c r="BU110" s="918"/>
      <c r="BV110" s="918">
        <v>16099699</v>
      </c>
      <c r="BW110" s="918"/>
      <c r="BX110" s="918"/>
      <c r="BY110" s="918"/>
      <c r="BZ110" s="918"/>
      <c r="CA110" s="918">
        <v>16048263</v>
      </c>
      <c r="CB110" s="918"/>
      <c r="CC110" s="918"/>
      <c r="CD110" s="918"/>
      <c r="CE110" s="918"/>
      <c r="CF110" s="931">
        <v>209.3</v>
      </c>
      <c r="CG110" s="932"/>
      <c r="CH110" s="932"/>
      <c r="CI110" s="932"/>
      <c r="CJ110" s="932"/>
      <c r="CK110" s="933" t="s">
        <v>419</v>
      </c>
      <c r="CL110" s="934"/>
      <c r="CM110" s="916" t="s">
        <v>420</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421</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422</v>
      </c>
      <c r="BA111" s="910"/>
      <c r="BB111" s="910"/>
      <c r="BC111" s="910"/>
      <c r="BD111" s="910"/>
      <c r="BE111" s="910"/>
      <c r="BF111" s="910"/>
      <c r="BG111" s="910"/>
      <c r="BH111" s="910"/>
      <c r="BI111" s="910"/>
      <c r="BJ111" s="910"/>
      <c r="BK111" s="910"/>
      <c r="BL111" s="910"/>
      <c r="BM111" s="910"/>
      <c r="BN111" s="910"/>
      <c r="BO111" s="910"/>
      <c r="BP111" s="911"/>
      <c r="BQ111" s="912">
        <v>147691</v>
      </c>
      <c r="BR111" s="913"/>
      <c r="BS111" s="913"/>
      <c r="BT111" s="913"/>
      <c r="BU111" s="913"/>
      <c r="BV111" s="913">
        <v>137103</v>
      </c>
      <c r="BW111" s="913"/>
      <c r="BX111" s="913"/>
      <c r="BY111" s="913"/>
      <c r="BZ111" s="913"/>
      <c r="CA111" s="913">
        <v>127472</v>
      </c>
      <c r="CB111" s="913"/>
      <c r="CC111" s="913"/>
      <c r="CD111" s="913"/>
      <c r="CE111" s="913"/>
      <c r="CF111" s="907">
        <v>1.7</v>
      </c>
      <c r="CG111" s="908"/>
      <c r="CH111" s="908"/>
      <c r="CI111" s="908"/>
      <c r="CJ111" s="908"/>
      <c r="CK111" s="935"/>
      <c r="CL111" s="936"/>
      <c r="CM111" s="909" t="s">
        <v>423</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424</v>
      </c>
      <c r="B112" s="940"/>
      <c r="C112" s="910" t="s">
        <v>425</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426</v>
      </c>
      <c r="BA112" s="910"/>
      <c r="BB112" s="910"/>
      <c r="BC112" s="910"/>
      <c r="BD112" s="910"/>
      <c r="BE112" s="910"/>
      <c r="BF112" s="910"/>
      <c r="BG112" s="910"/>
      <c r="BH112" s="910"/>
      <c r="BI112" s="910"/>
      <c r="BJ112" s="910"/>
      <c r="BK112" s="910"/>
      <c r="BL112" s="910"/>
      <c r="BM112" s="910"/>
      <c r="BN112" s="910"/>
      <c r="BO112" s="910"/>
      <c r="BP112" s="911"/>
      <c r="BQ112" s="912">
        <v>6305870</v>
      </c>
      <c r="BR112" s="913"/>
      <c r="BS112" s="913"/>
      <c r="BT112" s="913"/>
      <c r="BU112" s="913"/>
      <c r="BV112" s="913">
        <v>5716435</v>
      </c>
      <c r="BW112" s="913"/>
      <c r="BX112" s="913"/>
      <c r="BY112" s="913"/>
      <c r="BZ112" s="913"/>
      <c r="CA112" s="913">
        <v>5377974</v>
      </c>
      <c r="CB112" s="913"/>
      <c r="CC112" s="913"/>
      <c r="CD112" s="913"/>
      <c r="CE112" s="913"/>
      <c r="CF112" s="907">
        <v>70.099999999999994</v>
      </c>
      <c r="CG112" s="908"/>
      <c r="CH112" s="908"/>
      <c r="CI112" s="908"/>
      <c r="CJ112" s="908"/>
      <c r="CK112" s="935"/>
      <c r="CL112" s="936"/>
      <c r="CM112" s="909" t="s">
        <v>427</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428</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426741</v>
      </c>
      <c r="AB113" s="925"/>
      <c r="AC113" s="925"/>
      <c r="AD113" s="925"/>
      <c r="AE113" s="926"/>
      <c r="AF113" s="927">
        <v>406778</v>
      </c>
      <c r="AG113" s="925"/>
      <c r="AH113" s="925"/>
      <c r="AI113" s="925"/>
      <c r="AJ113" s="926"/>
      <c r="AK113" s="927">
        <v>393322</v>
      </c>
      <c r="AL113" s="925"/>
      <c r="AM113" s="925"/>
      <c r="AN113" s="925"/>
      <c r="AO113" s="926"/>
      <c r="AP113" s="928">
        <v>5.0999999999999996</v>
      </c>
      <c r="AQ113" s="929"/>
      <c r="AR113" s="929"/>
      <c r="AS113" s="929"/>
      <c r="AT113" s="930"/>
      <c r="AU113" s="895"/>
      <c r="AV113" s="896"/>
      <c r="AW113" s="896"/>
      <c r="AX113" s="896"/>
      <c r="AY113" s="896"/>
      <c r="AZ113" s="909" t="s">
        <v>429</v>
      </c>
      <c r="BA113" s="910"/>
      <c r="BB113" s="910"/>
      <c r="BC113" s="910"/>
      <c r="BD113" s="910"/>
      <c r="BE113" s="910"/>
      <c r="BF113" s="910"/>
      <c r="BG113" s="910"/>
      <c r="BH113" s="910"/>
      <c r="BI113" s="910"/>
      <c r="BJ113" s="910"/>
      <c r="BK113" s="910"/>
      <c r="BL113" s="910"/>
      <c r="BM113" s="910"/>
      <c r="BN113" s="910"/>
      <c r="BO113" s="910"/>
      <c r="BP113" s="911"/>
      <c r="BQ113" s="912">
        <v>537383</v>
      </c>
      <c r="BR113" s="913"/>
      <c r="BS113" s="913"/>
      <c r="BT113" s="913"/>
      <c r="BU113" s="913"/>
      <c r="BV113" s="913">
        <v>492647</v>
      </c>
      <c r="BW113" s="913"/>
      <c r="BX113" s="913"/>
      <c r="BY113" s="913"/>
      <c r="BZ113" s="913"/>
      <c r="CA113" s="913">
        <v>459536</v>
      </c>
      <c r="CB113" s="913"/>
      <c r="CC113" s="913"/>
      <c r="CD113" s="913"/>
      <c r="CE113" s="913"/>
      <c r="CF113" s="907">
        <v>6</v>
      </c>
      <c r="CG113" s="908"/>
      <c r="CH113" s="908"/>
      <c r="CI113" s="908"/>
      <c r="CJ113" s="908"/>
      <c r="CK113" s="935"/>
      <c r="CL113" s="936"/>
      <c r="CM113" s="909" t="s">
        <v>430</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431</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77437</v>
      </c>
      <c r="AB114" s="946"/>
      <c r="AC114" s="946"/>
      <c r="AD114" s="946"/>
      <c r="AE114" s="947"/>
      <c r="AF114" s="948">
        <v>76761</v>
      </c>
      <c r="AG114" s="946"/>
      <c r="AH114" s="946"/>
      <c r="AI114" s="946"/>
      <c r="AJ114" s="947"/>
      <c r="AK114" s="948">
        <v>62613</v>
      </c>
      <c r="AL114" s="946"/>
      <c r="AM114" s="946"/>
      <c r="AN114" s="946"/>
      <c r="AO114" s="947"/>
      <c r="AP114" s="949">
        <v>0.8</v>
      </c>
      <c r="AQ114" s="950"/>
      <c r="AR114" s="950"/>
      <c r="AS114" s="950"/>
      <c r="AT114" s="951"/>
      <c r="AU114" s="895"/>
      <c r="AV114" s="896"/>
      <c r="AW114" s="896"/>
      <c r="AX114" s="896"/>
      <c r="AY114" s="896"/>
      <c r="AZ114" s="909" t="s">
        <v>432</v>
      </c>
      <c r="BA114" s="910"/>
      <c r="BB114" s="910"/>
      <c r="BC114" s="910"/>
      <c r="BD114" s="910"/>
      <c r="BE114" s="910"/>
      <c r="BF114" s="910"/>
      <c r="BG114" s="910"/>
      <c r="BH114" s="910"/>
      <c r="BI114" s="910"/>
      <c r="BJ114" s="910"/>
      <c r="BK114" s="910"/>
      <c r="BL114" s="910"/>
      <c r="BM114" s="910"/>
      <c r="BN114" s="910"/>
      <c r="BO114" s="910"/>
      <c r="BP114" s="911"/>
      <c r="BQ114" s="912">
        <v>682454</v>
      </c>
      <c r="BR114" s="913"/>
      <c r="BS114" s="913"/>
      <c r="BT114" s="913"/>
      <c r="BU114" s="913"/>
      <c r="BV114" s="913">
        <v>675869</v>
      </c>
      <c r="BW114" s="913"/>
      <c r="BX114" s="913"/>
      <c r="BY114" s="913"/>
      <c r="BZ114" s="913"/>
      <c r="CA114" s="913">
        <v>597490</v>
      </c>
      <c r="CB114" s="913"/>
      <c r="CC114" s="913"/>
      <c r="CD114" s="913"/>
      <c r="CE114" s="913"/>
      <c r="CF114" s="907">
        <v>7.8</v>
      </c>
      <c r="CG114" s="908"/>
      <c r="CH114" s="908"/>
      <c r="CI114" s="908"/>
      <c r="CJ114" s="908"/>
      <c r="CK114" s="935"/>
      <c r="CL114" s="936"/>
      <c r="CM114" s="909" t="s">
        <v>433</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434</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10736</v>
      </c>
      <c r="AB115" s="925"/>
      <c r="AC115" s="925"/>
      <c r="AD115" s="925"/>
      <c r="AE115" s="926"/>
      <c r="AF115" s="927">
        <v>10705</v>
      </c>
      <c r="AG115" s="925"/>
      <c r="AH115" s="925"/>
      <c r="AI115" s="925"/>
      <c r="AJ115" s="926"/>
      <c r="AK115" s="927">
        <v>9735</v>
      </c>
      <c r="AL115" s="925"/>
      <c r="AM115" s="925"/>
      <c r="AN115" s="925"/>
      <c r="AO115" s="926"/>
      <c r="AP115" s="928">
        <v>0.1</v>
      </c>
      <c r="AQ115" s="929"/>
      <c r="AR115" s="929"/>
      <c r="AS115" s="929"/>
      <c r="AT115" s="930"/>
      <c r="AU115" s="895"/>
      <c r="AV115" s="896"/>
      <c r="AW115" s="896"/>
      <c r="AX115" s="896"/>
      <c r="AY115" s="896"/>
      <c r="AZ115" s="909" t="s">
        <v>435</v>
      </c>
      <c r="BA115" s="910"/>
      <c r="BB115" s="910"/>
      <c r="BC115" s="910"/>
      <c r="BD115" s="910"/>
      <c r="BE115" s="910"/>
      <c r="BF115" s="910"/>
      <c r="BG115" s="910"/>
      <c r="BH115" s="910"/>
      <c r="BI115" s="910"/>
      <c r="BJ115" s="910"/>
      <c r="BK115" s="910"/>
      <c r="BL115" s="910"/>
      <c r="BM115" s="910"/>
      <c r="BN115" s="910"/>
      <c r="BO115" s="910"/>
      <c r="BP115" s="911"/>
      <c r="BQ115" s="912">
        <v>1009</v>
      </c>
      <c r="BR115" s="913"/>
      <c r="BS115" s="913"/>
      <c r="BT115" s="913"/>
      <c r="BU115" s="913"/>
      <c r="BV115" s="913">
        <v>512</v>
      </c>
      <c r="BW115" s="913"/>
      <c r="BX115" s="913"/>
      <c r="BY115" s="913"/>
      <c r="BZ115" s="913"/>
      <c r="CA115" s="913">
        <v>186</v>
      </c>
      <c r="CB115" s="913"/>
      <c r="CC115" s="913"/>
      <c r="CD115" s="913"/>
      <c r="CE115" s="913"/>
      <c r="CF115" s="907">
        <v>0</v>
      </c>
      <c r="CG115" s="908"/>
      <c r="CH115" s="908"/>
      <c r="CI115" s="908"/>
      <c r="CJ115" s="908"/>
      <c r="CK115" s="935"/>
      <c r="CL115" s="936"/>
      <c r="CM115" s="909" t="s">
        <v>436</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437</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438</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439</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440</v>
      </c>
      <c r="Z117" s="881"/>
      <c r="AA117" s="965">
        <v>1847034</v>
      </c>
      <c r="AB117" s="966"/>
      <c r="AC117" s="966"/>
      <c r="AD117" s="966"/>
      <c r="AE117" s="967"/>
      <c r="AF117" s="968">
        <v>1885013</v>
      </c>
      <c r="AG117" s="966"/>
      <c r="AH117" s="966"/>
      <c r="AI117" s="966"/>
      <c r="AJ117" s="967"/>
      <c r="AK117" s="968">
        <v>1868034</v>
      </c>
      <c r="AL117" s="966"/>
      <c r="AM117" s="966"/>
      <c r="AN117" s="966"/>
      <c r="AO117" s="967"/>
      <c r="AP117" s="969"/>
      <c r="AQ117" s="970"/>
      <c r="AR117" s="970"/>
      <c r="AS117" s="970"/>
      <c r="AT117" s="971"/>
      <c r="AU117" s="895"/>
      <c r="AV117" s="896"/>
      <c r="AW117" s="896"/>
      <c r="AX117" s="896"/>
      <c r="AY117" s="896"/>
      <c r="AZ117" s="961" t="s">
        <v>441</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442</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416</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413</v>
      </c>
      <c r="AB118" s="880"/>
      <c r="AC118" s="880"/>
      <c r="AD118" s="880"/>
      <c r="AE118" s="881"/>
      <c r="AF118" s="879" t="s">
        <v>414</v>
      </c>
      <c r="AG118" s="880"/>
      <c r="AH118" s="880"/>
      <c r="AI118" s="880"/>
      <c r="AJ118" s="881"/>
      <c r="AK118" s="879" t="s">
        <v>295</v>
      </c>
      <c r="AL118" s="880"/>
      <c r="AM118" s="880"/>
      <c r="AN118" s="880"/>
      <c r="AO118" s="881"/>
      <c r="AP118" s="957" t="s">
        <v>415</v>
      </c>
      <c r="AQ118" s="958"/>
      <c r="AR118" s="958"/>
      <c r="AS118" s="958"/>
      <c r="AT118" s="959"/>
      <c r="AU118" s="895"/>
      <c r="AV118" s="896"/>
      <c r="AW118" s="896"/>
      <c r="AX118" s="896"/>
      <c r="AY118" s="896"/>
      <c r="AZ118" s="960" t="s">
        <v>443</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444</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419</v>
      </c>
      <c r="B119" s="934"/>
      <c r="C119" s="916" t="s">
        <v>420</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178</v>
      </c>
      <c r="BA119" s="233"/>
      <c r="BB119" s="233"/>
      <c r="BC119" s="233"/>
      <c r="BD119" s="233"/>
      <c r="BE119" s="233"/>
      <c r="BF119" s="233"/>
      <c r="BG119" s="233"/>
      <c r="BH119" s="233"/>
      <c r="BI119" s="233"/>
      <c r="BJ119" s="233"/>
      <c r="BK119" s="233"/>
      <c r="BL119" s="233"/>
      <c r="BM119" s="233"/>
      <c r="BN119" s="233"/>
      <c r="BO119" s="964" t="s">
        <v>445</v>
      </c>
      <c r="BP119" s="992"/>
      <c r="BQ119" s="986">
        <v>24163127</v>
      </c>
      <c r="BR119" s="987"/>
      <c r="BS119" s="987"/>
      <c r="BT119" s="987"/>
      <c r="BU119" s="987"/>
      <c r="BV119" s="987">
        <v>23122265</v>
      </c>
      <c r="BW119" s="987"/>
      <c r="BX119" s="987"/>
      <c r="BY119" s="987"/>
      <c r="BZ119" s="987"/>
      <c r="CA119" s="987">
        <v>22610921</v>
      </c>
      <c r="CB119" s="987"/>
      <c r="CC119" s="987"/>
      <c r="CD119" s="987"/>
      <c r="CE119" s="987"/>
      <c r="CF119" s="988"/>
      <c r="CG119" s="989"/>
      <c r="CH119" s="989"/>
      <c r="CI119" s="989"/>
      <c r="CJ119" s="990"/>
      <c r="CK119" s="937"/>
      <c r="CL119" s="938"/>
      <c r="CM119" s="960" t="s">
        <v>446</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147691</v>
      </c>
      <c r="DH119" s="973"/>
      <c r="DI119" s="973"/>
      <c r="DJ119" s="973"/>
      <c r="DK119" s="974"/>
      <c r="DL119" s="972">
        <v>137103</v>
      </c>
      <c r="DM119" s="973"/>
      <c r="DN119" s="973"/>
      <c r="DO119" s="973"/>
      <c r="DP119" s="974"/>
      <c r="DQ119" s="972">
        <v>127472</v>
      </c>
      <c r="DR119" s="973"/>
      <c r="DS119" s="973"/>
      <c r="DT119" s="973"/>
      <c r="DU119" s="974"/>
      <c r="DV119" s="975">
        <v>1.7</v>
      </c>
      <c r="DW119" s="976"/>
      <c r="DX119" s="976"/>
      <c r="DY119" s="976"/>
      <c r="DZ119" s="977"/>
    </row>
    <row r="120" spans="1:130" s="212" customFormat="1" ht="26.25" customHeight="1" x14ac:dyDescent="0.2">
      <c r="A120" s="1044"/>
      <c r="B120" s="936"/>
      <c r="C120" s="909" t="s">
        <v>423</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447</v>
      </c>
      <c r="AV120" s="979"/>
      <c r="AW120" s="979"/>
      <c r="AX120" s="979"/>
      <c r="AY120" s="980"/>
      <c r="AZ120" s="916" t="s">
        <v>448</v>
      </c>
      <c r="BA120" s="884"/>
      <c r="BB120" s="884"/>
      <c r="BC120" s="884"/>
      <c r="BD120" s="884"/>
      <c r="BE120" s="884"/>
      <c r="BF120" s="884"/>
      <c r="BG120" s="884"/>
      <c r="BH120" s="884"/>
      <c r="BI120" s="884"/>
      <c r="BJ120" s="884"/>
      <c r="BK120" s="884"/>
      <c r="BL120" s="884"/>
      <c r="BM120" s="884"/>
      <c r="BN120" s="884"/>
      <c r="BO120" s="884"/>
      <c r="BP120" s="885"/>
      <c r="BQ120" s="917">
        <v>7214003</v>
      </c>
      <c r="BR120" s="918"/>
      <c r="BS120" s="918"/>
      <c r="BT120" s="918"/>
      <c r="BU120" s="918"/>
      <c r="BV120" s="918">
        <v>7253788</v>
      </c>
      <c r="BW120" s="918"/>
      <c r="BX120" s="918"/>
      <c r="BY120" s="918"/>
      <c r="BZ120" s="918"/>
      <c r="CA120" s="918">
        <v>6984102</v>
      </c>
      <c r="CB120" s="918"/>
      <c r="CC120" s="918"/>
      <c r="CD120" s="918"/>
      <c r="CE120" s="918"/>
      <c r="CF120" s="931">
        <v>91.1</v>
      </c>
      <c r="CG120" s="932"/>
      <c r="CH120" s="932"/>
      <c r="CI120" s="932"/>
      <c r="CJ120" s="932"/>
      <c r="CK120" s="993" t="s">
        <v>449</v>
      </c>
      <c r="CL120" s="994"/>
      <c r="CM120" s="994"/>
      <c r="CN120" s="994"/>
      <c r="CO120" s="995"/>
      <c r="CP120" s="1001" t="s">
        <v>397</v>
      </c>
      <c r="CQ120" s="1002"/>
      <c r="CR120" s="1002"/>
      <c r="CS120" s="1002"/>
      <c r="CT120" s="1002"/>
      <c r="CU120" s="1002"/>
      <c r="CV120" s="1002"/>
      <c r="CW120" s="1002"/>
      <c r="CX120" s="1002"/>
      <c r="CY120" s="1002"/>
      <c r="CZ120" s="1002"/>
      <c r="DA120" s="1002"/>
      <c r="DB120" s="1002"/>
      <c r="DC120" s="1002"/>
      <c r="DD120" s="1002"/>
      <c r="DE120" s="1002"/>
      <c r="DF120" s="1003"/>
      <c r="DG120" s="917">
        <v>4938654</v>
      </c>
      <c r="DH120" s="918"/>
      <c r="DI120" s="918"/>
      <c r="DJ120" s="918"/>
      <c r="DK120" s="918"/>
      <c r="DL120" s="918">
        <v>4658329</v>
      </c>
      <c r="DM120" s="918"/>
      <c r="DN120" s="918"/>
      <c r="DO120" s="918"/>
      <c r="DP120" s="918"/>
      <c r="DQ120" s="918">
        <v>4551638</v>
      </c>
      <c r="DR120" s="918"/>
      <c r="DS120" s="918"/>
      <c r="DT120" s="918"/>
      <c r="DU120" s="918"/>
      <c r="DV120" s="919">
        <v>59.4</v>
      </c>
      <c r="DW120" s="919"/>
      <c r="DX120" s="919"/>
      <c r="DY120" s="919"/>
      <c r="DZ120" s="920"/>
    </row>
    <row r="121" spans="1:130" s="212" customFormat="1" ht="26.25" customHeight="1" x14ac:dyDescent="0.2">
      <c r="A121" s="1044"/>
      <c r="B121" s="936"/>
      <c r="C121" s="961" t="s">
        <v>450</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451</v>
      </c>
      <c r="BA121" s="910"/>
      <c r="BB121" s="910"/>
      <c r="BC121" s="910"/>
      <c r="BD121" s="910"/>
      <c r="BE121" s="910"/>
      <c r="BF121" s="910"/>
      <c r="BG121" s="910"/>
      <c r="BH121" s="910"/>
      <c r="BI121" s="910"/>
      <c r="BJ121" s="910"/>
      <c r="BK121" s="910"/>
      <c r="BL121" s="910"/>
      <c r="BM121" s="910"/>
      <c r="BN121" s="910"/>
      <c r="BO121" s="910"/>
      <c r="BP121" s="911"/>
      <c r="BQ121" s="912">
        <v>411127</v>
      </c>
      <c r="BR121" s="913"/>
      <c r="BS121" s="913"/>
      <c r="BT121" s="913"/>
      <c r="BU121" s="913"/>
      <c r="BV121" s="913">
        <v>483761</v>
      </c>
      <c r="BW121" s="913"/>
      <c r="BX121" s="913"/>
      <c r="BY121" s="913"/>
      <c r="BZ121" s="913"/>
      <c r="CA121" s="913">
        <v>435034</v>
      </c>
      <c r="CB121" s="913"/>
      <c r="CC121" s="913"/>
      <c r="CD121" s="913"/>
      <c r="CE121" s="913"/>
      <c r="CF121" s="907">
        <v>5.7</v>
      </c>
      <c r="CG121" s="908"/>
      <c r="CH121" s="908"/>
      <c r="CI121" s="908"/>
      <c r="CJ121" s="908"/>
      <c r="CK121" s="996"/>
      <c r="CL121" s="997"/>
      <c r="CM121" s="997"/>
      <c r="CN121" s="997"/>
      <c r="CO121" s="998"/>
      <c r="CP121" s="1006" t="s">
        <v>398</v>
      </c>
      <c r="CQ121" s="1007"/>
      <c r="CR121" s="1007"/>
      <c r="CS121" s="1007"/>
      <c r="CT121" s="1007"/>
      <c r="CU121" s="1007"/>
      <c r="CV121" s="1007"/>
      <c r="CW121" s="1007"/>
      <c r="CX121" s="1007"/>
      <c r="CY121" s="1007"/>
      <c r="CZ121" s="1007"/>
      <c r="DA121" s="1007"/>
      <c r="DB121" s="1007"/>
      <c r="DC121" s="1007"/>
      <c r="DD121" s="1007"/>
      <c r="DE121" s="1007"/>
      <c r="DF121" s="1008"/>
      <c r="DG121" s="912">
        <v>784102</v>
      </c>
      <c r="DH121" s="913"/>
      <c r="DI121" s="913"/>
      <c r="DJ121" s="913"/>
      <c r="DK121" s="913"/>
      <c r="DL121" s="913">
        <v>714757</v>
      </c>
      <c r="DM121" s="913"/>
      <c r="DN121" s="913"/>
      <c r="DO121" s="913"/>
      <c r="DP121" s="913"/>
      <c r="DQ121" s="913">
        <v>662512</v>
      </c>
      <c r="DR121" s="913"/>
      <c r="DS121" s="913"/>
      <c r="DT121" s="913"/>
      <c r="DU121" s="913"/>
      <c r="DV121" s="914">
        <v>8.6</v>
      </c>
      <c r="DW121" s="914"/>
      <c r="DX121" s="914"/>
      <c r="DY121" s="914"/>
      <c r="DZ121" s="915"/>
    </row>
    <row r="122" spans="1:130" s="212" customFormat="1" ht="26.25" customHeight="1" x14ac:dyDescent="0.2">
      <c r="A122" s="1044"/>
      <c r="B122" s="936"/>
      <c r="C122" s="909" t="s">
        <v>433</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452</v>
      </c>
      <c r="BA122" s="952"/>
      <c r="BB122" s="952"/>
      <c r="BC122" s="952"/>
      <c r="BD122" s="952"/>
      <c r="BE122" s="952"/>
      <c r="BF122" s="952"/>
      <c r="BG122" s="952"/>
      <c r="BH122" s="952"/>
      <c r="BI122" s="952"/>
      <c r="BJ122" s="952"/>
      <c r="BK122" s="952"/>
      <c r="BL122" s="952"/>
      <c r="BM122" s="952"/>
      <c r="BN122" s="952"/>
      <c r="BO122" s="952"/>
      <c r="BP122" s="953"/>
      <c r="BQ122" s="986">
        <v>16496982</v>
      </c>
      <c r="BR122" s="987"/>
      <c r="BS122" s="987"/>
      <c r="BT122" s="987"/>
      <c r="BU122" s="987"/>
      <c r="BV122" s="987">
        <v>15769757</v>
      </c>
      <c r="BW122" s="987"/>
      <c r="BX122" s="987"/>
      <c r="BY122" s="987"/>
      <c r="BZ122" s="987"/>
      <c r="CA122" s="987">
        <v>15395018</v>
      </c>
      <c r="CB122" s="987"/>
      <c r="CC122" s="987"/>
      <c r="CD122" s="987"/>
      <c r="CE122" s="987"/>
      <c r="CF122" s="1004">
        <v>200.8</v>
      </c>
      <c r="CG122" s="1005"/>
      <c r="CH122" s="1005"/>
      <c r="CI122" s="1005"/>
      <c r="CJ122" s="1005"/>
      <c r="CK122" s="996"/>
      <c r="CL122" s="997"/>
      <c r="CM122" s="997"/>
      <c r="CN122" s="997"/>
      <c r="CO122" s="998"/>
      <c r="CP122" s="1006" t="s">
        <v>396</v>
      </c>
      <c r="CQ122" s="1007"/>
      <c r="CR122" s="1007"/>
      <c r="CS122" s="1007"/>
      <c r="CT122" s="1007"/>
      <c r="CU122" s="1007"/>
      <c r="CV122" s="1007"/>
      <c r="CW122" s="1007"/>
      <c r="CX122" s="1007"/>
      <c r="CY122" s="1007"/>
      <c r="CZ122" s="1007"/>
      <c r="DA122" s="1007"/>
      <c r="DB122" s="1007"/>
      <c r="DC122" s="1007"/>
      <c r="DD122" s="1007"/>
      <c r="DE122" s="1007"/>
      <c r="DF122" s="1008"/>
      <c r="DG122" s="912">
        <v>583114</v>
      </c>
      <c r="DH122" s="913"/>
      <c r="DI122" s="913"/>
      <c r="DJ122" s="913"/>
      <c r="DK122" s="913"/>
      <c r="DL122" s="913">
        <v>343349</v>
      </c>
      <c r="DM122" s="913"/>
      <c r="DN122" s="913"/>
      <c r="DO122" s="913"/>
      <c r="DP122" s="913"/>
      <c r="DQ122" s="913">
        <v>163824</v>
      </c>
      <c r="DR122" s="913"/>
      <c r="DS122" s="913"/>
      <c r="DT122" s="913"/>
      <c r="DU122" s="913"/>
      <c r="DV122" s="914">
        <v>2.1</v>
      </c>
      <c r="DW122" s="914"/>
      <c r="DX122" s="914"/>
      <c r="DY122" s="914"/>
      <c r="DZ122" s="915"/>
    </row>
    <row r="123" spans="1:130" s="212" customFormat="1" ht="26.25" customHeight="1" x14ac:dyDescent="0.2">
      <c r="A123" s="1044"/>
      <c r="B123" s="936"/>
      <c r="C123" s="909" t="s">
        <v>439</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178</v>
      </c>
      <c r="BA123" s="233"/>
      <c r="BB123" s="233"/>
      <c r="BC123" s="233"/>
      <c r="BD123" s="233"/>
      <c r="BE123" s="233"/>
      <c r="BF123" s="233"/>
      <c r="BG123" s="233"/>
      <c r="BH123" s="233"/>
      <c r="BI123" s="233"/>
      <c r="BJ123" s="233"/>
      <c r="BK123" s="233"/>
      <c r="BL123" s="233"/>
      <c r="BM123" s="233"/>
      <c r="BN123" s="233"/>
      <c r="BO123" s="964" t="s">
        <v>453</v>
      </c>
      <c r="BP123" s="992"/>
      <c r="BQ123" s="1050">
        <v>24122112</v>
      </c>
      <c r="BR123" s="1051"/>
      <c r="BS123" s="1051"/>
      <c r="BT123" s="1051"/>
      <c r="BU123" s="1051"/>
      <c r="BV123" s="1051">
        <v>23507306</v>
      </c>
      <c r="BW123" s="1051"/>
      <c r="BX123" s="1051"/>
      <c r="BY123" s="1051"/>
      <c r="BZ123" s="1051"/>
      <c r="CA123" s="1051">
        <v>22814154</v>
      </c>
      <c r="CB123" s="1051"/>
      <c r="CC123" s="1051"/>
      <c r="CD123" s="1051"/>
      <c r="CE123" s="1051"/>
      <c r="CF123" s="988"/>
      <c r="CG123" s="989"/>
      <c r="CH123" s="989"/>
      <c r="CI123" s="989"/>
      <c r="CJ123" s="990"/>
      <c r="CK123" s="996"/>
      <c r="CL123" s="997"/>
      <c r="CM123" s="997"/>
      <c r="CN123" s="997"/>
      <c r="CO123" s="998"/>
      <c r="CP123" s="1006" t="s">
        <v>392</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442</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454</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0.5</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455</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444</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456</v>
      </c>
      <c r="CL125" s="994"/>
      <c r="CM125" s="994"/>
      <c r="CN125" s="994"/>
      <c r="CO125" s="995"/>
      <c r="CP125" s="916" t="s">
        <v>457</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446</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10542</v>
      </c>
      <c r="AB126" s="946"/>
      <c r="AC126" s="946"/>
      <c r="AD126" s="946"/>
      <c r="AE126" s="947"/>
      <c r="AF126" s="948">
        <v>10579</v>
      </c>
      <c r="AG126" s="946"/>
      <c r="AH126" s="946"/>
      <c r="AI126" s="946"/>
      <c r="AJ126" s="947"/>
      <c r="AK126" s="948">
        <v>9674</v>
      </c>
      <c r="AL126" s="946"/>
      <c r="AM126" s="946"/>
      <c r="AN126" s="946"/>
      <c r="AO126" s="947"/>
      <c r="AP126" s="949">
        <v>0.1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458</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459</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194</v>
      </c>
      <c r="AB127" s="946"/>
      <c r="AC127" s="946"/>
      <c r="AD127" s="946"/>
      <c r="AE127" s="947"/>
      <c r="AF127" s="948">
        <v>126</v>
      </c>
      <c r="AG127" s="946"/>
      <c r="AH127" s="946"/>
      <c r="AI127" s="946"/>
      <c r="AJ127" s="947"/>
      <c r="AK127" s="948">
        <v>61</v>
      </c>
      <c r="AL127" s="946"/>
      <c r="AM127" s="946"/>
      <c r="AN127" s="946"/>
      <c r="AO127" s="947"/>
      <c r="AP127" s="949">
        <v>0</v>
      </c>
      <c r="AQ127" s="950"/>
      <c r="AR127" s="950"/>
      <c r="AS127" s="950"/>
      <c r="AT127" s="951"/>
      <c r="AU127" s="214"/>
      <c r="AV127" s="214"/>
      <c r="AW127" s="214"/>
      <c r="AX127" s="1018" t="s">
        <v>460</v>
      </c>
      <c r="AY127" s="1019"/>
      <c r="AZ127" s="1019"/>
      <c r="BA127" s="1019"/>
      <c r="BB127" s="1019"/>
      <c r="BC127" s="1019"/>
      <c r="BD127" s="1019"/>
      <c r="BE127" s="1020"/>
      <c r="BF127" s="1021" t="s">
        <v>461</v>
      </c>
      <c r="BG127" s="1019"/>
      <c r="BH127" s="1019"/>
      <c r="BI127" s="1019"/>
      <c r="BJ127" s="1019"/>
      <c r="BK127" s="1019"/>
      <c r="BL127" s="1020"/>
      <c r="BM127" s="1021" t="s">
        <v>462</v>
      </c>
      <c r="BN127" s="1019"/>
      <c r="BO127" s="1019"/>
      <c r="BP127" s="1019"/>
      <c r="BQ127" s="1019"/>
      <c r="BR127" s="1019"/>
      <c r="BS127" s="1020"/>
      <c r="BT127" s="1021" t="s">
        <v>463</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464</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465</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466</v>
      </c>
      <c r="X128" s="1030"/>
      <c r="Y128" s="1030"/>
      <c r="Z128" s="1031"/>
      <c r="AA128" s="1032">
        <v>38064</v>
      </c>
      <c r="AB128" s="1033"/>
      <c r="AC128" s="1033"/>
      <c r="AD128" s="1033"/>
      <c r="AE128" s="1034"/>
      <c r="AF128" s="1035">
        <v>39501</v>
      </c>
      <c r="AG128" s="1033"/>
      <c r="AH128" s="1033"/>
      <c r="AI128" s="1033"/>
      <c r="AJ128" s="1034"/>
      <c r="AK128" s="1035">
        <v>67504</v>
      </c>
      <c r="AL128" s="1033"/>
      <c r="AM128" s="1033"/>
      <c r="AN128" s="1033"/>
      <c r="AO128" s="1034"/>
      <c r="AP128" s="1036"/>
      <c r="AQ128" s="1037"/>
      <c r="AR128" s="1037"/>
      <c r="AS128" s="1037"/>
      <c r="AT128" s="1038"/>
      <c r="AU128" s="214"/>
      <c r="AV128" s="214"/>
      <c r="AW128" s="214"/>
      <c r="AX128" s="883" t="s">
        <v>467</v>
      </c>
      <c r="AY128" s="884"/>
      <c r="AZ128" s="884"/>
      <c r="BA128" s="884"/>
      <c r="BB128" s="884"/>
      <c r="BC128" s="884"/>
      <c r="BD128" s="884"/>
      <c r="BE128" s="885"/>
      <c r="BF128" s="1039" t="s">
        <v>122</v>
      </c>
      <c r="BG128" s="1040"/>
      <c r="BH128" s="1040"/>
      <c r="BI128" s="1040"/>
      <c r="BJ128" s="1040"/>
      <c r="BK128" s="1040"/>
      <c r="BL128" s="1041"/>
      <c r="BM128" s="1039">
        <v>13.54</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468</v>
      </c>
      <c r="CQ128" s="713"/>
      <c r="CR128" s="713"/>
      <c r="CS128" s="713"/>
      <c r="CT128" s="713"/>
      <c r="CU128" s="713"/>
      <c r="CV128" s="713"/>
      <c r="CW128" s="713"/>
      <c r="CX128" s="713"/>
      <c r="CY128" s="713"/>
      <c r="CZ128" s="713"/>
      <c r="DA128" s="713"/>
      <c r="DB128" s="713"/>
      <c r="DC128" s="713"/>
      <c r="DD128" s="713"/>
      <c r="DE128" s="713"/>
      <c r="DF128" s="1023"/>
      <c r="DG128" s="1024">
        <v>1009</v>
      </c>
      <c r="DH128" s="1025"/>
      <c r="DI128" s="1025"/>
      <c r="DJ128" s="1025"/>
      <c r="DK128" s="1025"/>
      <c r="DL128" s="1025">
        <v>512</v>
      </c>
      <c r="DM128" s="1025"/>
      <c r="DN128" s="1025"/>
      <c r="DO128" s="1025"/>
      <c r="DP128" s="1025"/>
      <c r="DQ128" s="1025">
        <v>186</v>
      </c>
      <c r="DR128" s="1025"/>
      <c r="DS128" s="1025"/>
      <c r="DT128" s="1025"/>
      <c r="DU128" s="1025"/>
      <c r="DV128" s="1026">
        <v>0</v>
      </c>
      <c r="DW128" s="1026"/>
      <c r="DX128" s="1026"/>
      <c r="DY128" s="1026"/>
      <c r="DZ128" s="1027"/>
    </row>
    <row r="129" spans="1:131" s="212" customFormat="1" ht="26.25" customHeight="1" x14ac:dyDescent="0.2">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469</v>
      </c>
      <c r="X129" s="1058"/>
      <c r="Y129" s="1058"/>
      <c r="Z129" s="1059"/>
      <c r="AA129" s="945">
        <v>8491531</v>
      </c>
      <c r="AB129" s="946"/>
      <c r="AC129" s="946"/>
      <c r="AD129" s="946"/>
      <c r="AE129" s="947"/>
      <c r="AF129" s="948">
        <v>8649631</v>
      </c>
      <c r="AG129" s="946"/>
      <c r="AH129" s="946"/>
      <c r="AI129" s="946"/>
      <c r="AJ129" s="947"/>
      <c r="AK129" s="948">
        <v>8918923</v>
      </c>
      <c r="AL129" s="946"/>
      <c r="AM129" s="946"/>
      <c r="AN129" s="946"/>
      <c r="AO129" s="947"/>
      <c r="AP129" s="1060"/>
      <c r="AQ129" s="1061"/>
      <c r="AR129" s="1061"/>
      <c r="AS129" s="1061"/>
      <c r="AT129" s="1062"/>
      <c r="AU129" s="215"/>
      <c r="AV129" s="215"/>
      <c r="AW129" s="215"/>
      <c r="AX129" s="1052" t="s">
        <v>470</v>
      </c>
      <c r="AY129" s="910"/>
      <c r="AZ129" s="910"/>
      <c r="BA129" s="910"/>
      <c r="BB129" s="910"/>
      <c r="BC129" s="910"/>
      <c r="BD129" s="910"/>
      <c r="BE129" s="911"/>
      <c r="BF129" s="1053" t="s">
        <v>122</v>
      </c>
      <c r="BG129" s="1054"/>
      <c r="BH129" s="1054"/>
      <c r="BI129" s="1054"/>
      <c r="BJ129" s="1054"/>
      <c r="BK129" s="1054"/>
      <c r="BL129" s="1055"/>
      <c r="BM129" s="1053">
        <v>18.54</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471</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472</v>
      </c>
      <c r="X130" s="1058"/>
      <c r="Y130" s="1058"/>
      <c r="Z130" s="1059"/>
      <c r="AA130" s="945">
        <v>1298501</v>
      </c>
      <c r="AB130" s="946"/>
      <c r="AC130" s="946"/>
      <c r="AD130" s="946"/>
      <c r="AE130" s="947"/>
      <c r="AF130" s="948">
        <v>1295298</v>
      </c>
      <c r="AG130" s="946"/>
      <c r="AH130" s="946"/>
      <c r="AI130" s="946"/>
      <c r="AJ130" s="947"/>
      <c r="AK130" s="948">
        <v>1250820</v>
      </c>
      <c r="AL130" s="946"/>
      <c r="AM130" s="946"/>
      <c r="AN130" s="946"/>
      <c r="AO130" s="947"/>
      <c r="AP130" s="1060"/>
      <c r="AQ130" s="1061"/>
      <c r="AR130" s="1061"/>
      <c r="AS130" s="1061"/>
      <c r="AT130" s="1062"/>
      <c r="AU130" s="215"/>
      <c r="AV130" s="215"/>
      <c r="AW130" s="215"/>
      <c r="AX130" s="1052" t="s">
        <v>473</v>
      </c>
      <c r="AY130" s="910"/>
      <c r="AZ130" s="910"/>
      <c r="BA130" s="910"/>
      <c r="BB130" s="910"/>
      <c r="BC130" s="910"/>
      <c r="BD130" s="910"/>
      <c r="BE130" s="911"/>
      <c r="BF130" s="1088">
        <v>7.2</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474</v>
      </c>
      <c r="X131" s="1095"/>
      <c r="Y131" s="1095"/>
      <c r="Z131" s="1096"/>
      <c r="AA131" s="991">
        <v>7193030</v>
      </c>
      <c r="AB131" s="973"/>
      <c r="AC131" s="973"/>
      <c r="AD131" s="973"/>
      <c r="AE131" s="974"/>
      <c r="AF131" s="972">
        <v>7354333</v>
      </c>
      <c r="AG131" s="973"/>
      <c r="AH131" s="973"/>
      <c r="AI131" s="973"/>
      <c r="AJ131" s="974"/>
      <c r="AK131" s="972">
        <v>7668103</v>
      </c>
      <c r="AL131" s="973"/>
      <c r="AM131" s="973"/>
      <c r="AN131" s="973"/>
      <c r="AO131" s="974"/>
      <c r="AP131" s="1097"/>
      <c r="AQ131" s="1098"/>
      <c r="AR131" s="1098"/>
      <c r="AS131" s="1098"/>
      <c r="AT131" s="1099"/>
      <c r="AU131" s="215"/>
      <c r="AV131" s="215"/>
      <c r="AW131" s="215"/>
      <c r="AX131" s="1070" t="s">
        <v>475</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476</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477</v>
      </c>
      <c r="W132" s="1081"/>
      <c r="X132" s="1081"/>
      <c r="Y132" s="1081"/>
      <c r="Z132" s="1082"/>
      <c r="AA132" s="1083">
        <v>7.0967172390000002</v>
      </c>
      <c r="AB132" s="1084"/>
      <c r="AC132" s="1084"/>
      <c r="AD132" s="1084"/>
      <c r="AE132" s="1085"/>
      <c r="AF132" s="1086">
        <v>7.4814942430000002</v>
      </c>
      <c r="AG132" s="1084"/>
      <c r="AH132" s="1084"/>
      <c r="AI132" s="1084"/>
      <c r="AJ132" s="1085"/>
      <c r="AK132" s="1086">
        <v>7.1687873780000002</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478</v>
      </c>
      <c r="W133" s="1064"/>
      <c r="X133" s="1064"/>
      <c r="Y133" s="1064"/>
      <c r="Z133" s="1065"/>
      <c r="AA133" s="1066">
        <v>7</v>
      </c>
      <c r="AB133" s="1067"/>
      <c r="AC133" s="1067"/>
      <c r="AD133" s="1067"/>
      <c r="AE133" s="1068"/>
      <c r="AF133" s="1066">
        <v>7.1</v>
      </c>
      <c r="AG133" s="1067"/>
      <c r="AH133" s="1067"/>
      <c r="AI133" s="1067"/>
      <c r="AJ133" s="1068"/>
      <c r="AK133" s="1066">
        <v>7.2</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mWccjdDk5OY+k9FMs6EBID2aThxcNT3m4tMk4CY4GV4f1ciMrYmxaFjkiVG/unpFT9eL5jgFrKLuP2Z4rRiocg==" saltValue="T7zx/d3VK3cFPbeTu9DTz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34" zoomScale="70" zoomScaleNormal="85" zoomScaleSheetLayoutView="7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479</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e0bPumNuG6x+FuY3PTaZRuot34VuOL79JSv8GrnpCqqhmRpIyrY+yMfuBIAgYzh9u7zX2hS3gXfAJyyxLqE63Q==" saltValue="YfYhPix04M42ecTEqyv3N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28" zoomScale="70" zoomScaleNormal="7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sKEmYNoPh6HLMyNJsDiCEbx8wLDFp0SYtlSyo+RqAamDZDjnADb195GXDQxDOFupCZzyAl0wAnJ/G9/tBJgWPQ==" saltValue="7/wckEK3HyEdZDREspE8x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5" zoomScale="70" zoomScaleSheetLayoutView="7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480</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481</v>
      </c>
      <c r="AL6" s="248"/>
      <c r="AM6" s="248"/>
      <c r="AN6" s="248"/>
    </row>
    <row r="7" spans="1:46" ht="13.5" customHeight="1" x14ac:dyDescent="0.2">
      <c r="A7" s="247"/>
      <c r="AK7" s="250"/>
      <c r="AL7" s="251"/>
      <c r="AM7" s="251"/>
      <c r="AN7" s="252"/>
      <c r="AO7" s="1101" t="s">
        <v>482</v>
      </c>
      <c r="AP7" s="253"/>
      <c r="AQ7" s="254" t="s">
        <v>483</v>
      </c>
      <c r="AR7" s="255"/>
    </row>
    <row r="8" spans="1:46" ht="13.2" x14ac:dyDescent="0.2">
      <c r="A8" s="247"/>
      <c r="AK8" s="256"/>
      <c r="AL8" s="257"/>
      <c r="AM8" s="257"/>
      <c r="AN8" s="258"/>
      <c r="AO8" s="1102"/>
      <c r="AP8" s="259" t="s">
        <v>484</v>
      </c>
      <c r="AQ8" s="260" t="s">
        <v>485</v>
      </c>
      <c r="AR8" s="261" t="s">
        <v>486</v>
      </c>
    </row>
    <row r="9" spans="1:46" ht="13.2" x14ac:dyDescent="0.2">
      <c r="A9" s="247"/>
      <c r="AK9" s="1103" t="s">
        <v>487</v>
      </c>
      <c r="AL9" s="1104"/>
      <c r="AM9" s="1104"/>
      <c r="AN9" s="1105"/>
      <c r="AO9" s="262">
        <v>2397575</v>
      </c>
      <c r="AP9" s="262">
        <v>78360</v>
      </c>
      <c r="AQ9" s="263">
        <v>98214</v>
      </c>
      <c r="AR9" s="264">
        <v>-20.2</v>
      </c>
    </row>
    <row r="10" spans="1:46" ht="13.5" customHeight="1" x14ac:dyDescent="0.2">
      <c r="A10" s="247"/>
      <c r="AK10" s="1103" t="s">
        <v>488</v>
      </c>
      <c r="AL10" s="1104"/>
      <c r="AM10" s="1104"/>
      <c r="AN10" s="1105"/>
      <c r="AO10" s="265">
        <v>452693</v>
      </c>
      <c r="AP10" s="265">
        <v>14795</v>
      </c>
      <c r="AQ10" s="266">
        <v>8330</v>
      </c>
      <c r="AR10" s="267">
        <v>77.599999999999994</v>
      </c>
    </row>
    <row r="11" spans="1:46" ht="13.5" customHeight="1" x14ac:dyDescent="0.2">
      <c r="A11" s="247"/>
      <c r="AK11" s="1103" t="s">
        <v>489</v>
      </c>
      <c r="AL11" s="1104"/>
      <c r="AM11" s="1104"/>
      <c r="AN11" s="1105"/>
      <c r="AO11" s="265">
        <v>43082</v>
      </c>
      <c r="AP11" s="265">
        <v>1408</v>
      </c>
      <c r="AQ11" s="266">
        <v>2236</v>
      </c>
      <c r="AR11" s="267">
        <v>-37</v>
      </c>
    </row>
    <row r="12" spans="1:46" ht="13.5" customHeight="1" x14ac:dyDescent="0.2">
      <c r="A12" s="247"/>
      <c r="AK12" s="1103" t="s">
        <v>490</v>
      </c>
      <c r="AL12" s="1104"/>
      <c r="AM12" s="1104"/>
      <c r="AN12" s="1105"/>
      <c r="AO12" s="265" t="s">
        <v>491</v>
      </c>
      <c r="AP12" s="265" t="s">
        <v>491</v>
      </c>
      <c r="AQ12" s="266">
        <v>12</v>
      </c>
      <c r="AR12" s="267" t="s">
        <v>491</v>
      </c>
    </row>
    <row r="13" spans="1:46" ht="13.5" customHeight="1" x14ac:dyDescent="0.2">
      <c r="A13" s="247"/>
      <c r="AK13" s="1103" t="s">
        <v>492</v>
      </c>
      <c r="AL13" s="1104"/>
      <c r="AM13" s="1104"/>
      <c r="AN13" s="1105"/>
      <c r="AO13" s="265">
        <v>127096</v>
      </c>
      <c r="AP13" s="265">
        <v>4154</v>
      </c>
      <c r="AQ13" s="266">
        <v>3111</v>
      </c>
      <c r="AR13" s="267">
        <v>33.5</v>
      </c>
    </row>
    <row r="14" spans="1:46" ht="13.5" customHeight="1" x14ac:dyDescent="0.2">
      <c r="A14" s="247"/>
      <c r="AK14" s="1103" t="s">
        <v>493</v>
      </c>
      <c r="AL14" s="1104"/>
      <c r="AM14" s="1104"/>
      <c r="AN14" s="1105"/>
      <c r="AO14" s="265">
        <v>42151</v>
      </c>
      <c r="AP14" s="265">
        <v>1378</v>
      </c>
      <c r="AQ14" s="266">
        <v>1882</v>
      </c>
      <c r="AR14" s="267">
        <v>-26.8</v>
      </c>
    </row>
    <row r="15" spans="1:46" ht="13.5" customHeight="1" x14ac:dyDescent="0.2">
      <c r="A15" s="247"/>
      <c r="AK15" s="1106" t="s">
        <v>494</v>
      </c>
      <c r="AL15" s="1107"/>
      <c r="AM15" s="1107"/>
      <c r="AN15" s="1108"/>
      <c r="AO15" s="265">
        <v>-133510</v>
      </c>
      <c r="AP15" s="265">
        <v>-4363</v>
      </c>
      <c r="AQ15" s="266">
        <v>-6411</v>
      </c>
      <c r="AR15" s="267">
        <v>-31.9</v>
      </c>
    </row>
    <row r="16" spans="1:46" ht="13.2" x14ac:dyDescent="0.2">
      <c r="A16" s="247"/>
      <c r="AK16" s="1106" t="s">
        <v>178</v>
      </c>
      <c r="AL16" s="1107"/>
      <c r="AM16" s="1107"/>
      <c r="AN16" s="1108"/>
      <c r="AO16" s="265">
        <v>2929087</v>
      </c>
      <c r="AP16" s="265">
        <v>95731</v>
      </c>
      <c r="AQ16" s="266">
        <v>107373</v>
      </c>
      <c r="AR16" s="267">
        <v>-10.8</v>
      </c>
    </row>
    <row r="17" spans="1:46" ht="13.2" x14ac:dyDescent="0.2">
      <c r="A17" s="247"/>
    </row>
    <row r="18" spans="1:46" ht="13.2" x14ac:dyDescent="0.2">
      <c r="A18" s="247"/>
      <c r="AQ18" s="268"/>
      <c r="AR18" s="268"/>
    </row>
    <row r="19" spans="1:46" ht="13.2" x14ac:dyDescent="0.2">
      <c r="A19" s="247"/>
      <c r="AK19" s="243" t="s">
        <v>495</v>
      </c>
    </row>
    <row r="20" spans="1:46" ht="13.2" x14ac:dyDescent="0.2">
      <c r="A20" s="247"/>
      <c r="AK20" s="269"/>
      <c r="AL20" s="270"/>
      <c r="AM20" s="270"/>
      <c r="AN20" s="271"/>
      <c r="AO20" s="272" t="s">
        <v>496</v>
      </c>
      <c r="AP20" s="273" t="s">
        <v>497</v>
      </c>
      <c r="AQ20" s="274" t="s">
        <v>498</v>
      </c>
      <c r="AR20" s="275"/>
    </row>
    <row r="21" spans="1:46" s="248" customFormat="1" ht="13.2" x14ac:dyDescent="0.2">
      <c r="A21" s="276"/>
      <c r="AK21" s="1109" t="s">
        <v>499</v>
      </c>
      <c r="AL21" s="1110"/>
      <c r="AM21" s="1110"/>
      <c r="AN21" s="1111"/>
      <c r="AO21" s="277">
        <v>6.96</v>
      </c>
      <c r="AP21" s="278">
        <v>9.17</v>
      </c>
      <c r="AQ21" s="279">
        <v>-2.21</v>
      </c>
      <c r="AS21" s="280"/>
      <c r="AT21" s="276"/>
    </row>
    <row r="22" spans="1:46" s="248" customFormat="1" ht="13.2" x14ac:dyDescent="0.2">
      <c r="A22" s="276"/>
      <c r="AK22" s="1109" t="s">
        <v>500</v>
      </c>
      <c r="AL22" s="1110"/>
      <c r="AM22" s="1110"/>
      <c r="AN22" s="1111"/>
      <c r="AO22" s="281">
        <v>96.7</v>
      </c>
      <c r="AP22" s="282">
        <v>97.5</v>
      </c>
      <c r="AQ22" s="283">
        <v>-0.8</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501</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502</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503</v>
      </c>
      <c r="AL29" s="248"/>
      <c r="AM29" s="248"/>
      <c r="AN29" s="248"/>
      <c r="AS29" s="290"/>
    </row>
    <row r="30" spans="1:46" ht="13.5" customHeight="1" x14ac:dyDescent="0.2">
      <c r="A30" s="247"/>
      <c r="AK30" s="250"/>
      <c r="AL30" s="251"/>
      <c r="AM30" s="251"/>
      <c r="AN30" s="252"/>
      <c r="AO30" s="1101" t="s">
        <v>482</v>
      </c>
      <c r="AP30" s="253"/>
      <c r="AQ30" s="254" t="s">
        <v>483</v>
      </c>
      <c r="AR30" s="255"/>
    </row>
    <row r="31" spans="1:46" ht="13.2" x14ac:dyDescent="0.2">
      <c r="A31" s="247"/>
      <c r="AK31" s="256"/>
      <c r="AL31" s="257"/>
      <c r="AM31" s="257"/>
      <c r="AN31" s="258"/>
      <c r="AO31" s="1102"/>
      <c r="AP31" s="259" t="s">
        <v>484</v>
      </c>
      <c r="AQ31" s="260" t="s">
        <v>485</v>
      </c>
      <c r="AR31" s="261" t="s">
        <v>486</v>
      </c>
    </row>
    <row r="32" spans="1:46" ht="27" customHeight="1" x14ac:dyDescent="0.2">
      <c r="A32" s="247"/>
      <c r="AK32" s="1117" t="s">
        <v>504</v>
      </c>
      <c r="AL32" s="1118"/>
      <c r="AM32" s="1118"/>
      <c r="AN32" s="1119"/>
      <c r="AO32" s="291">
        <v>1402364</v>
      </c>
      <c r="AP32" s="291">
        <v>45833</v>
      </c>
      <c r="AQ32" s="292">
        <v>55954</v>
      </c>
      <c r="AR32" s="293">
        <v>-18.100000000000001</v>
      </c>
    </row>
    <row r="33" spans="1:46" ht="13.5" customHeight="1" x14ac:dyDescent="0.2">
      <c r="A33" s="247"/>
      <c r="AK33" s="1117" t="s">
        <v>505</v>
      </c>
      <c r="AL33" s="1118"/>
      <c r="AM33" s="1118"/>
      <c r="AN33" s="1119"/>
      <c r="AO33" s="291" t="s">
        <v>491</v>
      </c>
      <c r="AP33" s="291" t="s">
        <v>491</v>
      </c>
      <c r="AQ33" s="292" t="s">
        <v>491</v>
      </c>
      <c r="AR33" s="293" t="s">
        <v>491</v>
      </c>
    </row>
    <row r="34" spans="1:46" ht="27" customHeight="1" x14ac:dyDescent="0.2">
      <c r="A34" s="247"/>
      <c r="AK34" s="1117" t="s">
        <v>506</v>
      </c>
      <c r="AL34" s="1118"/>
      <c r="AM34" s="1118"/>
      <c r="AN34" s="1119"/>
      <c r="AO34" s="291" t="s">
        <v>491</v>
      </c>
      <c r="AP34" s="291" t="s">
        <v>491</v>
      </c>
      <c r="AQ34" s="292">
        <v>1</v>
      </c>
      <c r="AR34" s="293" t="s">
        <v>491</v>
      </c>
    </row>
    <row r="35" spans="1:46" ht="27" customHeight="1" x14ac:dyDescent="0.2">
      <c r="A35" s="247"/>
      <c r="AK35" s="1117" t="s">
        <v>507</v>
      </c>
      <c r="AL35" s="1118"/>
      <c r="AM35" s="1118"/>
      <c r="AN35" s="1119"/>
      <c r="AO35" s="291">
        <v>393322</v>
      </c>
      <c r="AP35" s="291">
        <v>12855</v>
      </c>
      <c r="AQ35" s="292">
        <v>17691</v>
      </c>
      <c r="AR35" s="293">
        <v>-27.3</v>
      </c>
    </row>
    <row r="36" spans="1:46" ht="27" customHeight="1" x14ac:dyDescent="0.2">
      <c r="A36" s="247"/>
      <c r="AK36" s="1117" t="s">
        <v>508</v>
      </c>
      <c r="AL36" s="1118"/>
      <c r="AM36" s="1118"/>
      <c r="AN36" s="1119"/>
      <c r="AO36" s="291">
        <v>62613</v>
      </c>
      <c r="AP36" s="291">
        <v>2046</v>
      </c>
      <c r="AQ36" s="292">
        <v>2603</v>
      </c>
      <c r="AR36" s="293">
        <v>-21.4</v>
      </c>
    </row>
    <row r="37" spans="1:46" ht="13.5" customHeight="1" x14ac:dyDescent="0.2">
      <c r="A37" s="247"/>
      <c r="AK37" s="1117" t="s">
        <v>509</v>
      </c>
      <c r="AL37" s="1118"/>
      <c r="AM37" s="1118"/>
      <c r="AN37" s="1119"/>
      <c r="AO37" s="291">
        <v>9735</v>
      </c>
      <c r="AP37" s="291">
        <v>318</v>
      </c>
      <c r="AQ37" s="292">
        <v>579</v>
      </c>
      <c r="AR37" s="293">
        <v>-45.1</v>
      </c>
    </row>
    <row r="38" spans="1:46" ht="27" customHeight="1" x14ac:dyDescent="0.2">
      <c r="A38" s="247"/>
      <c r="AK38" s="1120" t="s">
        <v>510</v>
      </c>
      <c r="AL38" s="1121"/>
      <c r="AM38" s="1121"/>
      <c r="AN38" s="1122"/>
      <c r="AO38" s="294" t="s">
        <v>491</v>
      </c>
      <c r="AP38" s="294" t="s">
        <v>491</v>
      </c>
      <c r="AQ38" s="295">
        <v>4</v>
      </c>
      <c r="AR38" s="283" t="s">
        <v>491</v>
      </c>
      <c r="AS38" s="290"/>
    </row>
    <row r="39" spans="1:46" ht="13.2" x14ac:dyDescent="0.2">
      <c r="A39" s="247"/>
      <c r="AK39" s="1120" t="s">
        <v>511</v>
      </c>
      <c r="AL39" s="1121"/>
      <c r="AM39" s="1121"/>
      <c r="AN39" s="1122"/>
      <c r="AO39" s="291">
        <v>-67504</v>
      </c>
      <c r="AP39" s="291">
        <v>-2206</v>
      </c>
      <c r="AQ39" s="292">
        <v>-4663</v>
      </c>
      <c r="AR39" s="293">
        <v>-52.7</v>
      </c>
      <c r="AS39" s="290"/>
    </row>
    <row r="40" spans="1:46" ht="27" customHeight="1" x14ac:dyDescent="0.2">
      <c r="A40" s="247"/>
      <c r="AK40" s="1117" t="s">
        <v>512</v>
      </c>
      <c r="AL40" s="1118"/>
      <c r="AM40" s="1118"/>
      <c r="AN40" s="1119"/>
      <c r="AO40" s="291">
        <v>-1250820</v>
      </c>
      <c r="AP40" s="291">
        <v>-40880</v>
      </c>
      <c r="AQ40" s="292">
        <v>-48945</v>
      </c>
      <c r="AR40" s="293">
        <v>-16.5</v>
      </c>
      <c r="AS40" s="290"/>
    </row>
    <row r="41" spans="1:46" ht="13.2" x14ac:dyDescent="0.2">
      <c r="A41" s="247"/>
      <c r="AK41" s="1123" t="s">
        <v>288</v>
      </c>
      <c r="AL41" s="1124"/>
      <c r="AM41" s="1124"/>
      <c r="AN41" s="1125"/>
      <c r="AO41" s="291">
        <v>549710</v>
      </c>
      <c r="AP41" s="291">
        <v>17966</v>
      </c>
      <c r="AQ41" s="292">
        <v>23225</v>
      </c>
      <c r="AR41" s="293">
        <v>-22.6</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513</v>
      </c>
    </row>
    <row r="48" spans="1:46" ht="13.2" x14ac:dyDescent="0.2">
      <c r="A48" s="247"/>
      <c r="AK48" s="301" t="s">
        <v>514</v>
      </c>
      <c r="AL48" s="301"/>
      <c r="AM48" s="301"/>
      <c r="AN48" s="301"/>
      <c r="AO48" s="301"/>
      <c r="AP48" s="301"/>
      <c r="AQ48" s="302"/>
      <c r="AR48" s="301"/>
    </row>
    <row r="49" spans="1:44" ht="13.5" customHeight="1" x14ac:dyDescent="0.2">
      <c r="A49" s="247"/>
      <c r="AK49" s="303"/>
      <c r="AL49" s="304"/>
      <c r="AM49" s="1112" t="s">
        <v>482</v>
      </c>
      <c r="AN49" s="1114" t="s">
        <v>515</v>
      </c>
      <c r="AO49" s="1115"/>
      <c r="AP49" s="1115"/>
      <c r="AQ49" s="1115"/>
      <c r="AR49" s="1116"/>
    </row>
    <row r="50" spans="1:44" ht="13.2" x14ac:dyDescent="0.2">
      <c r="A50" s="247"/>
      <c r="AK50" s="305"/>
      <c r="AL50" s="306"/>
      <c r="AM50" s="1113"/>
      <c r="AN50" s="307" t="s">
        <v>516</v>
      </c>
      <c r="AO50" s="308" t="s">
        <v>517</v>
      </c>
      <c r="AP50" s="309" t="s">
        <v>518</v>
      </c>
      <c r="AQ50" s="310" t="s">
        <v>519</v>
      </c>
      <c r="AR50" s="311" t="s">
        <v>520</v>
      </c>
    </row>
    <row r="51" spans="1:44" ht="13.2" x14ac:dyDescent="0.2">
      <c r="A51" s="247"/>
      <c r="AK51" s="303" t="s">
        <v>521</v>
      </c>
      <c r="AL51" s="304"/>
      <c r="AM51" s="312">
        <v>2434493</v>
      </c>
      <c r="AN51" s="313">
        <v>78588</v>
      </c>
      <c r="AO51" s="314">
        <v>-37.200000000000003</v>
      </c>
      <c r="AP51" s="315">
        <v>76347</v>
      </c>
      <c r="AQ51" s="316">
        <v>2.4</v>
      </c>
      <c r="AR51" s="317">
        <v>-39.6</v>
      </c>
    </row>
    <row r="52" spans="1:44" ht="13.2" x14ac:dyDescent="0.2">
      <c r="A52" s="247"/>
      <c r="AK52" s="318"/>
      <c r="AL52" s="319" t="s">
        <v>522</v>
      </c>
      <c r="AM52" s="320">
        <v>1318953</v>
      </c>
      <c r="AN52" s="321">
        <v>42577</v>
      </c>
      <c r="AO52" s="322">
        <v>-56.5</v>
      </c>
      <c r="AP52" s="323">
        <v>41762</v>
      </c>
      <c r="AQ52" s="324">
        <v>0.5</v>
      </c>
      <c r="AR52" s="325">
        <v>-57</v>
      </c>
    </row>
    <row r="53" spans="1:44" ht="13.2" x14ac:dyDescent="0.2">
      <c r="A53" s="247"/>
      <c r="AK53" s="303" t="s">
        <v>523</v>
      </c>
      <c r="AL53" s="304"/>
      <c r="AM53" s="312">
        <v>2577269</v>
      </c>
      <c r="AN53" s="313">
        <v>83770</v>
      </c>
      <c r="AO53" s="314">
        <v>6.6</v>
      </c>
      <c r="AP53" s="315">
        <v>69604</v>
      </c>
      <c r="AQ53" s="316">
        <v>-8.8000000000000007</v>
      </c>
      <c r="AR53" s="317">
        <v>15.4</v>
      </c>
    </row>
    <row r="54" spans="1:44" ht="13.2" x14ac:dyDescent="0.2">
      <c r="A54" s="247"/>
      <c r="AK54" s="318"/>
      <c r="AL54" s="319" t="s">
        <v>522</v>
      </c>
      <c r="AM54" s="320">
        <v>1922948</v>
      </c>
      <c r="AN54" s="321">
        <v>62502</v>
      </c>
      <c r="AO54" s="322">
        <v>46.8</v>
      </c>
      <c r="AP54" s="323">
        <v>36247</v>
      </c>
      <c r="AQ54" s="324">
        <v>-13.2</v>
      </c>
      <c r="AR54" s="325">
        <v>60</v>
      </c>
    </row>
    <row r="55" spans="1:44" ht="13.2" x14ac:dyDescent="0.2">
      <c r="A55" s="247"/>
      <c r="AK55" s="303" t="s">
        <v>524</v>
      </c>
      <c r="AL55" s="304"/>
      <c r="AM55" s="312">
        <v>1514527</v>
      </c>
      <c r="AN55" s="313">
        <v>49170</v>
      </c>
      <c r="AO55" s="314">
        <v>-41.3</v>
      </c>
      <c r="AP55" s="315">
        <v>68410</v>
      </c>
      <c r="AQ55" s="316">
        <v>-1.7</v>
      </c>
      <c r="AR55" s="317">
        <v>-39.6</v>
      </c>
    </row>
    <row r="56" spans="1:44" ht="13.2" x14ac:dyDescent="0.2">
      <c r="A56" s="247"/>
      <c r="AK56" s="318"/>
      <c r="AL56" s="319" t="s">
        <v>522</v>
      </c>
      <c r="AM56" s="320">
        <v>1005845</v>
      </c>
      <c r="AN56" s="321">
        <v>32655</v>
      </c>
      <c r="AO56" s="322">
        <v>-47.8</v>
      </c>
      <c r="AP56" s="323">
        <v>35086</v>
      </c>
      <c r="AQ56" s="324">
        <v>-3.2</v>
      </c>
      <c r="AR56" s="325">
        <v>-44.6</v>
      </c>
    </row>
    <row r="57" spans="1:44" ht="13.2" x14ac:dyDescent="0.2">
      <c r="A57" s="247"/>
      <c r="AK57" s="303" t="s">
        <v>525</v>
      </c>
      <c r="AL57" s="304"/>
      <c r="AM57" s="312">
        <v>2385420</v>
      </c>
      <c r="AN57" s="313">
        <v>77810</v>
      </c>
      <c r="AO57" s="314">
        <v>58.2</v>
      </c>
      <c r="AP57" s="315">
        <v>73019</v>
      </c>
      <c r="AQ57" s="316">
        <v>6.7</v>
      </c>
      <c r="AR57" s="317">
        <v>51.5</v>
      </c>
    </row>
    <row r="58" spans="1:44" ht="13.2" x14ac:dyDescent="0.2">
      <c r="A58" s="247"/>
      <c r="AK58" s="318"/>
      <c r="AL58" s="319" t="s">
        <v>522</v>
      </c>
      <c r="AM58" s="320">
        <v>1669977</v>
      </c>
      <c r="AN58" s="321">
        <v>54473</v>
      </c>
      <c r="AO58" s="322">
        <v>66.8</v>
      </c>
      <c r="AP58" s="323">
        <v>39427</v>
      </c>
      <c r="AQ58" s="324">
        <v>12.4</v>
      </c>
      <c r="AR58" s="325">
        <v>54.4</v>
      </c>
    </row>
    <row r="59" spans="1:44" ht="13.2" x14ac:dyDescent="0.2">
      <c r="A59" s="247"/>
      <c r="AK59" s="303" t="s">
        <v>526</v>
      </c>
      <c r="AL59" s="304"/>
      <c r="AM59" s="312">
        <v>2323202</v>
      </c>
      <c r="AN59" s="313">
        <v>75929</v>
      </c>
      <c r="AO59" s="314">
        <v>-2.4</v>
      </c>
      <c r="AP59" s="315">
        <v>76590</v>
      </c>
      <c r="AQ59" s="316">
        <v>4.9000000000000004</v>
      </c>
      <c r="AR59" s="317">
        <v>-7.3</v>
      </c>
    </row>
    <row r="60" spans="1:44" ht="13.2" x14ac:dyDescent="0.2">
      <c r="A60" s="247"/>
      <c r="AK60" s="318"/>
      <c r="AL60" s="319" t="s">
        <v>522</v>
      </c>
      <c r="AM60" s="320">
        <v>1526974</v>
      </c>
      <c r="AN60" s="321">
        <v>49906</v>
      </c>
      <c r="AO60" s="322">
        <v>-8.4</v>
      </c>
      <c r="AP60" s="323">
        <v>42387</v>
      </c>
      <c r="AQ60" s="324">
        <v>7.5</v>
      </c>
      <c r="AR60" s="325">
        <v>-15.9</v>
      </c>
    </row>
    <row r="61" spans="1:44" ht="13.2" x14ac:dyDescent="0.2">
      <c r="A61" s="247"/>
      <c r="AK61" s="303" t="s">
        <v>527</v>
      </c>
      <c r="AL61" s="326"/>
      <c r="AM61" s="312">
        <v>2246982</v>
      </c>
      <c r="AN61" s="313">
        <v>73053</v>
      </c>
      <c r="AO61" s="314">
        <v>-3.2</v>
      </c>
      <c r="AP61" s="315">
        <v>72794</v>
      </c>
      <c r="AQ61" s="327">
        <v>0.7</v>
      </c>
      <c r="AR61" s="317">
        <v>-3.9</v>
      </c>
    </row>
    <row r="62" spans="1:44" ht="13.2" x14ac:dyDescent="0.2">
      <c r="A62" s="247"/>
      <c r="AK62" s="318"/>
      <c r="AL62" s="319" t="s">
        <v>522</v>
      </c>
      <c r="AM62" s="320">
        <v>1488939</v>
      </c>
      <c r="AN62" s="321">
        <v>48423</v>
      </c>
      <c r="AO62" s="322">
        <v>0.2</v>
      </c>
      <c r="AP62" s="323">
        <v>38982</v>
      </c>
      <c r="AQ62" s="324">
        <v>0.8</v>
      </c>
      <c r="AR62" s="325">
        <v>-0.6</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NybyjRsuUOgFWF+lKfy5ZzElhCjiTSZQc/H0fqFZaFMCvpyO/z9CWRKnWmUK6muGFX3Ei0lBx5anpIVIkOzNrQ==" saltValue="7kEv2nw3W9dIKgD942bXU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0" zoomScale="70" zoomScaleNormal="7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479</v>
      </c>
    </row>
    <row r="121" spans="125:125" ht="13.5" hidden="1" customHeight="1" x14ac:dyDescent="0.2">
      <c r="DU121" s="241"/>
    </row>
  </sheetData>
  <sheetProtection algorithmName="SHA-512" hashValue="W5h93aUrDgQO+WB302wBXEq3GUMtWbKlJ7yD7E2KhFOeVIApmu7NKlWoqnztt+HiozRLUAXNa/86qCDq/3UalA==" saltValue="xUGOYHeAlpPW5CMClvxEcA=="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4" zoomScale="70" zoomScaleNormal="7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479</v>
      </c>
    </row>
  </sheetData>
  <sheetProtection algorithmName="SHA-512" hashValue="Y69Ta8liK7BGuWXXNBtGiuL8bGcHLuG4NroFGRbEyMD94QY+SJeKf9X///YmmHJbzxJ8GVIv8KjHkfuo5PLmnA==" saltValue="Wg2cLJN5kCFDw+ZgP1ZREg=="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7"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2">
      <c r="B47" s="10"/>
      <c r="C47" s="1126" t="s">
        <v>3</v>
      </c>
      <c r="D47" s="1126"/>
      <c r="E47" s="1127"/>
      <c r="F47" s="11">
        <v>33.369999999999997</v>
      </c>
      <c r="G47" s="12">
        <v>34.96</v>
      </c>
      <c r="H47" s="12">
        <v>34.090000000000003</v>
      </c>
      <c r="I47" s="12">
        <v>34.86</v>
      </c>
      <c r="J47" s="13">
        <v>32.22</v>
      </c>
    </row>
    <row r="48" spans="2:10" ht="57.75" customHeight="1" x14ac:dyDescent="0.2">
      <c r="B48" s="14"/>
      <c r="C48" s="1128" t="s">
        <v>4</v>
      </c>
      <c r="D48" s="1128"/>
      <c r="E48" s="1129"/>
      <c r="F48" s="15">
        <v>16.39</v>
      </c>
      <c r="G48" s="16">
        <v>14.85</v>
      </c>
      <c r="H48" s="16">
        <v>19.260000000000002</v>
      </c>
      <c r="I48" s="16">
        <v>16.53</v>
      </c>
      <c r="J48" s="17">
        <v>16.91</v>
      </c>
    </row>
    <row r="49" spans="2:10" ht="57.75" customHeight="1" thickBot="1" x14ac:dyDescent="0.25">
      <c r="B49" s="18"/>
      <c r="C49" s="1130" t="s">
        <v>5</v>
      </c>
      <c r="D49" s="1130"/>
      <c r="E49" s="1131"/>
      <c r="F49" s="19">
        <v>3.79</v>
      </c>
      <c r="G49" s="20">
        <v>2.14</v>
      </c>
      <c r="H49" s="20">
        <v>2.2599999999999998</v>
      </c>
      <c r="I49" s="20" t="s">
        <v>534</v>
      </c>
      <c r="J49" s="21" t="s">
        <v>535</v>
      </c>
    </row>
    <row r="50" spans="2:10" ht="13.2" x14ac:dyDescent="0.2"/>
  </sheetData>
  <sheetProtection algorithmName="SHA-512" hashValue="/J9j4FfGu2Yxljd4qtar0hrrDL6+LNg0uHnJx5YK2rhkhwaZGhgTtgXkhl1MgI7NL3RAZKRCUUDhaWQM6yhO+Q==" saltValue="1GI3IuVeSrhs5y1j1lmSv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山梨県</cp:lastModifiedBy>
  <cp:lastPrinted>2026-03-10T06:16:12Z</cp:lastPrinted>
  <dcterms:created xsi:type="dcterms:W3CDTF">2026-02-23T06:27:30Z</dcterms:created>
  <dcterms:modified xsi:type="dcterms:W3CDTF">2026-03-30T12:40:42Z</dcterms:modified>
  <cp:category/>
</cp:coreProperties>
</file>