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4_市川三郷町【】\"/>
    </mc:Choice>
  </mc:AlternateContent>
  <xr:revisionPtr revIDLastSave="0" documentId="13_ncr:1_{B808F23C-C02C-4205-8FF4-7DBC4CD064E7}"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C38" i="10"/>
  <c r="CO37" i="10"/>
  <c r="BE37" i="10"/>
  <c r="C37" i="10"/>
  <c r="CO36" i="10"/>
  <c r="BE36" i="10"/>
  <c r="CO35" i="10"/>
  <c r="BW35" i="10"/>
  <c r="BW36" i="10" s="1"/>
  <c r="BW37" i="10" s="1"/>
  <c r="BW38" i="10" s="1"/>
  <c r="BW39" i="10" s="1"/>
  <c r="BW40" i="10" s="1"/>
  <c r="BW41" i="10" s="1"/>
  <c r="BW42" i="10" s="1"/>
  <c r="BW43" i="10" s="1"/>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U38" i="10" s="1"/>
  <c r="AM34" i="10" l="1"/>
  <c r="AM35" i="10" l="1"/>
  <c r="AM36" i="10" s="1"/>
  <c r="AM37" i="10" s="1"/>
  <c r="AM38" i="10" s="1"/>
  <c r="BE34" i="10"/>
</calcChain>
</file>

<file path=xl/sharedStrings.xml><?xml version="1.0" encoding="utf-8"?>
<sst xmlns="http://schemas.openxmlformats.org/spreadsheetml/2006/main" count="1121" uniqueCount="582">
  <si>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</si>
  <si>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</si>
  <si>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</si>
  <si>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</si>
  <si>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</si>
  <si>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</si>
  <si>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</si>
  <si>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</si>
  <si>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</si>
  <si>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</si>
  <si>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</si>
  <si>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</si>
  <si>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</si>
  <si>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</si>
  <si>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</si>
  <si>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</si>
  <si>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</si>
  <si>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</si>
  <si>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</si>
  <si>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</si>
  <si>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</si>
  <si>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</si>
  <si>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</si>
  <si>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</si>
  <si>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</si>
  <si>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</si>
  <si>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</si>
  <si>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</si>
  <si>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</si>
  <si>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</si>
  <si>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</si>
  <si>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</si>
  <si>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</si>
  <si>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</si>
  <si>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</si>
  <si>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</si>
  <si>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</si>
  <si>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</si>
  <si>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</si>
  <si>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</si>
  <si>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</si>
  <si>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</si>
  <si>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</si>
  <si>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</si>
  <si>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</si>
  <si>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</si>
  <si>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</si>
  <si>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</si>
  <si>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</si>
  <si>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</si>
  <si>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</si>
  <si>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</si>
  <si>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</si>
  <si>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</si>
  <si>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</si>
  <si>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</si>
  <si>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</si>
  <si>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</si>
  <si>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</si>
  <si>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</si>
  <si>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</si>
  <si>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</si>
  <si>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</si>
  <si>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</si>
  <si>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</si>
  <si>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</si>
  <si>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</si>
  <si>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</si>
  <si>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</si>
  <si>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</si>
  <si>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</si>
  <si>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</si>
  <si>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</si>
  <si>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</si>
  <si>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</si>
  <si>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</si>
  <si>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</si>
  <si>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</si>
  <si>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</si>
  <si>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</si>
  <si>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</si>
  <si>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</si>
  <si>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</si>
  <si>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</si>
  <si>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</si>
  <si>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</si>
  <si>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</si>
  <si>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</si>
  <si>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</si>
  <si>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</si>
  <si>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</si>
  <si>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</si>
  <si>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</si>
  <si>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</si>
  <si>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市川三郷町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</si>
  <si>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</si>
  <si>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</si>
  <si>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</si>
  <si>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</si>
  <si>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</si>
  <si>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</si>
  <si>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</si>
  <si>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</si>
  <si>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</si>
  <si>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</si>
  <si>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</si>
  <si>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</si>
  <si>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</si>
  <si>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</si>
  <si>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</si>
  <si>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</si>
  <si>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</si>
  <si>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</si>
  <si>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</si>
  <si>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</si>
  <si>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</si>
  <si>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</si>
  <si>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</si>
  <si>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</si>
  <si>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</si>
  <si>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</si>
  <si>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</si>
  <si>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</si>
  <si>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</si>
  <si>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</si>
  <si>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</si>
  <si>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</si>
  <si>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</si>
  <si>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</si>
  <si>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</si>
  <si>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</si>
  <si>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</si>
  <si>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</si>
  <si>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</si>
  <si>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</si>
  <si>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</si>
  <si>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</si>
  <si>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</si>
  <si>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</si>
  <si>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</si>
  <si>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</si>
  <si>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</si>
  <si>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</si>
  <si>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</si>
  <si>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</si>
  <si>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</si>
  <si>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</si>
  <si>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</si>
  <si>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</si>
  <si>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</si>
  <si>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</si>
  <si>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</si>
  <si>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</si>
  <si>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</si>
  <si>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</si>
  <si>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</si>
  <si>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</si>
  <si>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</si>
  <si>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</si>
  <si>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</si>
  <si>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</si>
  <si>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</si>
  <si>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</si>
  <si>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</si>
  <si>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</si>
  <si>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</si>
  <si>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</si>
  <si>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</si>
  <si>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</si>
  <si>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</si>
  <si>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</si>
  <si>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</si>
  <si>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</si>
  <si>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</si>
  <si>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</si>
  <si>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</si>
  <si>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</si>
  <si>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</si>
  <si>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</si>
  <si>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</si>
  <si>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</si>
  <si>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</si>
  <si>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</si>
  <si>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</si>
  <si>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</si>
  <si>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</si>
  <si>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</si>
  <si>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</si>
  <si>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</si>
  <si>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</si>
  <si>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</si>
  <si>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</si>
  <si>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</si>
  <si>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</si>
  <si>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</si>
  <si>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</si>
  <si>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</si>
  <si>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</si>
  <si>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</si>
  <si>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</si>
  <si>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</si>
  <si>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</si>
  <si>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</si>
  <si>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</si>
  <si>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山梨県市川三郷町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</si>
  <si>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</si>
  <si>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</si>
  <si>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</si>
  <si>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</si>
  <si>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</si>
  <si>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</si>
  <si>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</si>
  <si>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</si>
  <si>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</si>
  <si>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</si>
  <si>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</si>
  <si>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</si>
  <si>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</si>
  <si>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</si>
  <si>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</si>
  <si>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</si>
  <si>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</si>
  <si>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</si>
  <si>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</si>
  <si>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</si>
  <si>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</si>
  <si>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</si>
  <si>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</si>
  <si>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</si>
  <si>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</si>
  <si>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</si>
  <si>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</si>
  <si>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</si>
  <si>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</si>
  <si>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</si>
  <si>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</si>
  <si>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</si>
  <si>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</si>
  <si>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</si>
  <si>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</si>
  <si>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</si>
  <si>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</si>
  <si>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</si>
  <si>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</si>
  <si>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</si>
  <si>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</si>
  <si>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</si>
  <si>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</si>
  <si>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</si>
  <si>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</si>
  <si>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</si>
  <si>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</si>
  <si>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</si>
  <si>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</si>
  <si>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</si>
  <si>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</si>
  <si>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</si>
  <si>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</si>
  <si>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</si>
  <si>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</si>
  <si>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</si>
  <si>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</si>
  <si>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</si>
  <si>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</si>
  <si>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</si>
  <si>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</si>
  <si>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</si>
  <si>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</si>
  <si>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</si>
  <si>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</si>
  <si>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</si>
  <si>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</si>
  <si>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</si>
  <si>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</si>
  <si>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</si>
  <si>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</si>
  <si>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</si>
  <si>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</si>
  <si>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</si>
  <si>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</si>
  <si>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</si>
  <si>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</si>
  <si>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</si>
  <si>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</si>
  <si>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</si>
  <si>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</si>
  <si>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</si>
  <si>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</si>
  <si>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</si>
  <si>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</si>
  <si>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</si>
  <si>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</si>
  <si>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</si>
  <si>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</si>
  <si>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</si>
  <si>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</si>
  <si>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</si>
  <si>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</si>
  <si>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</si>
  <si>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</si>
  <si>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</si>
  <si>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</si>
  <si>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</si>
  <si>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</si>
  <si>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</si>
  <si>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</si>
  <si>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</si>
  <si>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</si>
  <si>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</si>
  <si>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</si>
  <si>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</si>
  <si>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</si>
  <si>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</si>
  <si>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</si>
  <si>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</si>
  <si>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</si>
  <si>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</si>
  <si>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</si>
  <si>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</si>
  <si>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</si>
  <si>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</si>
  <si>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</si>
  <si>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</si>
  <si>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</si>
  <si>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</si>
  <si>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</si>
  <si>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</si>
  <si>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</si>
  <si>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</si>
  <si>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</si>
  <si>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</si>
  <si>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</si>
  <si>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</si>
  <si>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</si>
  <si>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</si>
  <si>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</si>
  <si>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</si>
  <si>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</si>
  <si>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</si>
  <si>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</si>
  <si>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</si>
  <si>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</si>
  <si>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</si>
  <si>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</si>
  <si>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</si>
  <si>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</si>
  <si>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</si>
  <si>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</si>
  <si>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</si>
  <si>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</si>
  <si>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</si>
  <si>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</si>
  <si>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</si>
  <si>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</si>
  <si>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</si>
  <si>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山梨県市川三郷町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</si>
  <si>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</si>
  <si>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</si>
  <si>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</si>
  <si>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</si>
  <si>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</si>
  <si>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</si>
  <si>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</si>
  <si>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</si>
  <si>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</si>
  <si>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</si>
  <si>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</si>
  <si>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</si>
  <si>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</si>
  <si>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</si>
  <si>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</si>
  <si>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</si>
  <si>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</si>
  <si>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</si>
  <si>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</si>
  <si>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</si>
  <si>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恩賜県有財産保護管理事業特別会計</t>
    <phoneticPr fontId="5"/>
  </si>
  <si>
    <t>峡南地域教育支援センター共同設置特別会計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</si>
  <si>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</si>
  <si>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</si>
  <si>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</si>
  <si>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</si>
  <si>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</si>
  <si>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</si>
  <si>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</si>
  <si>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</si>
  <si>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</si>
  <si>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</si>
  <si>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</si>
  <si>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</si>
  <si>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</si>
  <si>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</si>
  <si>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</si>
  <si>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</si>
  <si>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訪問看護ステーション西八代特別会計</t>
    <phoneticPr fontId="5"/>
  </si>
  <si>
    <t>後期高齢者医療特別会計</t>
    <phoneticPr fontId="5"/>
  </si>
  <si>
    <t>上水道事業会計</t>
    <phoneticPr fontId="5"/>
  </si>
  <si>
    <t>法適用企業</t>
    <phoneticPr fontId="5"/>
  </si>
  <si>
    <t>簡易水道事業会計</t>
    <phoneticPr fontId="5"/>
  </si>
  <si>
    <t>公共下水道事業会計</t>
    <phoneticPr fontId="5"/>
  </si>
  <si>
    <t>農業集落排水事業会計</t>
    <phoneticPr fontId="5"/>
  </si>
  <si>
    <t>戸別浄化槽整備推進事業会計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</si>
  <si>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</si>
  <si>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</si>
  <si>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</si>
  <si>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</si>
  <si>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</si>
  <si>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</si>
  <si>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</si>
  <si>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</si>
  <si>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</si>
  <si>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</si>
  <si>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</si>
  <si>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</si>
  <si>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</si>
  <si>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</si>
  <si>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</si>
  <si>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</si>
  <si>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</si>
  <si>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</si>
  <si>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</si>
  <si>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</si>
  <si>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</si>
  <si>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</si>
  <si>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</si>
  <si>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</si>
  <si>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</si>
  <si>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</si>
  <si>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</si>
  <si>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</si>
  <si>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</si>
  <si>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</si>
  <si>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</si>
  <si>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</si>
  <si>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</si>
  <si>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</si>
  <si>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</si>
  <si>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</si>
  <si>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</si>
  <si>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</si>
  <si>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</si>
  <si>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</si>
  <si>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</si>
  <si>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</si>
  <si>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</si>
  <si>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</si>
  <si>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</si>
  <si>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</si>
  <si>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</si>
  <si>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</si>
  <si>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</si>
  <si>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</si>
  <si>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</si>
  <si>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</si>
  <si>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</si>
  <si>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</si>
  <si>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</si>
  <si>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</si>
  <si>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</si>
  <si>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</si>
  <si>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</si>
  <si>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</si>
  <si>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</si>
  <si>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</si>
  <si>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</si>
  <si>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</si>
  <si>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</si>
  <si>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</si>
  <si>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</si>
  <si>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</si>
  <si>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</si>
  <si>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</si>
  <si>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</si>
  <si>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</si>
  <si>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</si>
  <si>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</si>
  <si>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</si>
  <si>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</si>
  <si>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</si>
  <si>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</si>
  <si>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</si>
  <si>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</si>
  <si>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</si>
  <si>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</si>
  <si>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</si>
  <si>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</si>
  <si>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</si>
  <si>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</si>
  <si>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</si>
  <si>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</si>
  <si>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</si>
  <si>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</si>
  <si>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</si>
  <si>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</si>
  <si>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</si>
  <si>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</si>
  <si>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</si>
  <si>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</si>
  <si>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</si>
  <si>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</si>
  <si>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</si>
  <si>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</si>
  <si>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</si>
  <si>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</si>
  <si>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</si>
  <si>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</si>
  <si>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</si>
  <si>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</si>
  <si>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</si>
  <si>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</si>
  <si>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</si>
  <si>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</si>
  <si>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</si>
  <si>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</si>
  <si>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</si>
  <si>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</si>
  <si>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</si>
  <si>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</si>
  <si>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</si>
  <si>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</si>
  <si>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</si>
  <si>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</si>
  <si>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</si>
  <si>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</si>
  <si>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</si>
  <si>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</si>
  <si>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</si>
  <si>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</si>
  <si>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</si>
  <si>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</si>
  <si>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</si>
  <si>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</si>
  <si>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</si>
  <si>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</si>
  <si>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</si>
  <si>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</si>
  <si>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</si>
  <si>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</si>
  <si>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</si>
  <si>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0.23</t>
  </si>
  <si>
    <t>▲ 1.98</t>
  </si>
  <si>
    <t>一般会計</t>
  </si>
  <si>
    <t>上水道事業会計</t>
  </si>
  <si>
    <t>介護保険特別会計</t>
  </si>
  <si>
    <t>公共下水道事業会計</t>
  </si>
  <si>
    <t>簡易水道事業会計</t>
  </si>
  <si>
    <t>国民健康保険特別会計</t>
  </si>
  <si>
    <t>農業集落排水事業会計</t>
  </si>
  <si>
    <t>恩賜県有財産保護管理事業特別会計</t>
  </si>
  <si>
    <t>その他会計（赤字）</t>
  </si>
  <si>
    <t>その他会計（黒字）</t>
  </si>
  <si>
    <t>R02</t>
    <phoneticPr fontId="5"/>
  </si>
  <si>
    <t>R03</t>
    <phoneticPr fontId="5"/>
  </si>
  <si>
    <t>R04</t>
    <phoneticPr fontId="5"/>
  </si>
  <si>
    <t>R05</t>
    <phoneticPr fontId="5"/>
  </si>
  <si>
    <t>R06</t>
    <phoneticPr fontId="5"/>
  </si>
  <si>
    <t>-</t>
    <phoneticPr fontId="2"/>
  </si>
  <si>
    <t>山梨県市町村総合事務組合　一般会計</t>
  </si>
  <si>
    <t>山梨県市町村総合事務組合　電子化事業及び会館管理・研修事業特別会計</t>
  </si>
  <si>
    <t>山梨県市町村総合事務組合　一般廃棄物処分場事業特別会計</t>
  </si>
  <si>
    <t>山梨県市町村総合事務組合　入札参加資格審査事業特別会計</t>
  </si>
  <si>
    <t>山梨県市町村総合事務組合　交通災害共済事業特別会計</t>
  </si>
  <si>
    <t>峡南広域行政組合　一般会計</t>
  </si>
  <si>
    <t>峡南広域行政組合　情報センター特別会計</t>
  </si>
  <si>
    <t>峡南広域行政組合　峡南ふるさと市町村圏特別会計</t>
  </si>
  <si>
    <t>峡南広域行政組合　介護保険特別会計</t>
  </si>
  <si>
    <t>三郡衛生組合　一般会計　その他2会計</t>
  </si>
  <si>
    <t>峡南衛生組合　一般会計</t>
  </si>
  <si>
    <t>中巨摩地区広域事務組合　一般会計</t>
  </si>
  <si>
    <t>中巨摩地区広域事務組合　ごみ処理事業特別会計</t>
  </si>
  <si>
    <t>中巨摩地区広域事務組合　地区公園事業特別会計</t>
  </si>
  <si>
    <t>中巨摩地区広域事務組合　老人福祉事業特別会計</t>
  </si>
  <si>
    <t>中巨摩地区広域事務組合　勤労青年センター事業特別会計</t>
  </si>
  <si>
    <t>中巨摩地区広域事務組合　し尿処理事業特別会計</t>
  </si>
  <si>
    <t>山梨県後期高齢者医療広域連合　一般会計　その他1会計</t>
  </si>
  <si>
    <t>峡南医療センター企業団会計</t>
  </si>
  <si>
    <t>山梨県西部広域環境組合</t>
  </si>
  <si>
    <t>地域振興基金</t>
    <rPh sb="0" eb="6">
      <t>チイキシンコウキキン</t>
    </rPh>
    <phoneticPr fontId="5"/>
  </si>
  <si>
    <t>地域福祉基金</t>
    <rPh sb="0" eb="6">
      <t>チイキフクシキキン</t>
    </rPh>
    <phoneticPr fontId="5"/>
  </si>
  <si>
    <t>過疎地域自立促進基金</t>
    <rPh sb="0" eb="10">
      <t>カソチイキジリツソクシンキキン</t>
    </rPh>
    <phoneticPr fontId="5"/>
  </si>
  <si>
    <t>正子奨学基金</t>
    <rPh sb="0" eb="6">
      <t>マサコショウガクキキン</t>
    </rPh>
    <phoneticPr fontId="5"/>
  </si>
  <si>
    <t>ふるさと水と土保全対策基金</t>
    <rPh sb="4" eb="5">
      <t>ミズ</t>
    </rPh>
    <rPh sb="6" eb="7">
      <t>ツチ</t>
    </rPh>
    <rPh sb="7" eb="9">
      <t>ホゼン</t>
    </rPh>
    <rPh sb="9" eb="13">
      <t>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</si>
</sst>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53F-491B-AF7E-8C1C96671F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44571</c:v>
                </c:pt>
                <c:pt idx="1">
                  <c:v>49274</c:v>
                </c:pt>
                <c:pt idx="2">
                  <c:v>30530</c:v>
                </c:pt>
                <c:pt idx="3">
                  <c:v>34786</c:v>
                </c:pt>
                <c:pt idx="4">
                  <c:v>50084</c:v>
                </c:pt>
              </c:numCache>
            </c:numRef>
          </c:val>
          <c:smooth val="0"/>
          <c:extLst>
            <c:ext xmlns:c16="http://schemas.microsoft.com/office/drawing/2014/chart" uri="{C3380CC4-5D6E-409C-BE32-E72D297353CC}">
              <c16:uniqueId val="{00000001-153F-491B-AF7E-8C1C96671F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4.41</c:v>
                </c:pt>
                <c:pt idx="1">
                  <c:v>3.45</c:v>
                </c:pt>
                <c:pt idx="2">
                  <c:v>6.2</c:v>
                </c:pt>
                <c:pt idx="3">
                  <c:v>4.87</c:v>
                </c:pt>
                <c:pt idx="4">
                  <c:v>4.79</c:v>
                </c:pt>
              </c:numCache>
            </c:numRef>
          </c:val>
          <c:extLst>
            <c:ext xmlns:c16="http://schemas.microsoft.com/office/drawing/2014/chart" uri="{C3380CC4-5D6E-409C-BE32-E72D297353CC}">
              <c16:uniqueId val="{00000000-B1AB-4CA0-AD90-33546F8220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31.14</c:v>
                </c:pt>
                <c:pt idx="1">
                  <c:v>31.91</c:v>
                </c:pt>
                <c:pt idx="2">
                  <c:v>33.07</c:v>
                </c:pt>
                <c:pt idx="3">
                  <c:v>31.75</c:v>
                </c:pt>
                <c:pt idx="4">
                  <c:v>38.56</c:v>
                </c:pt>
              </c:numCache>
            </c:numRef>
          </c:val>
          <c:extLst>
            <c:ext xmlns:c16="http://schemas.microsoft.com/office/drawing/2014/chart" uri="{C3380CC4-5D6E-409C-BE32-E72D297353CC}">
              <c16:uniqueId val="{00000001-B1AB-4CA0-AD90-33546F8220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-0.23</c:v>
                </c:pt>
                <c:pt idx="1">
                  <c:v>1.28</c:v>
                </c:pt>
                <c:pt idx="2">
                  <c:v>3.42</c:v>
                </c:pt>
                <c:pt idx="3">
                  <c:v>-1.98</c:v>
                </c:pt>
                <c:pt idx="4">
                  <c:v>6.6</c:v>
                </c:pt>
              </c:numCache>
            </c:numRef>
          </c:val>
          <c:smooth val="0"/>
          <c:extLst>
            <c:ext xmlns:c16="http://schemas.microsoft.com/office/drawing/2014/chart" uri="{C3380CC4-5D6E-409C-BE32-E72D297353CC}">
              <c16:uniqueId val="{00000002-B1AB-4CA0-AD90-33546F8220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0.88</c:v>
                </c:pt>
                <c:pt idx="2">
                  <c:v>#N/A</c:v>
                </c:pt>
                <c:pt idx="3">
                  <c:v>0.94</c:v>
                </c:pt>
                <c:pt idx="4">
                  <c:v>#N/A</c:v>
                </c:pt>
                <c:pt idx="5">
                  <c:v>0.45</c:v>
                </c:pt>
                <c:pt idx="6">
                  <c:v>#N/A</c:v>
                </c:pt>
                <c:pt idx="7">
                  <c:v>1.05</c:v>
                </c:pt>
                <c:pt idx="8">
                  <c:v>#N/A</c:v>
                </c:pt>
                <c:pt idx="9">
                  <c:v>0.08</c:v>
                </c:pt>
              </c:numCache>
            </c:numRef>
          </c:val>
          <c:extLst>
            <c:ext xmlns:c16="http://schemas.microsoft.com/office/drawing/2014/chart" uri="{C3380CC4-5D6E-409C-BE32-E72D297353CC}">
              <c16:uniqueId val="{00000000-CF9B-4FE5-8E87-321974EE80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9B-4FE5-8E87-321974EE80DB}"/>
            </c:ext>
          </c:extLst>
        </c:ser>
        <c:ser>
          <c:idx val="2"/>
          <c:order val="2"/>
          <c:tx>
            <c:strRef>
              <c:f>データシート!$A$29</c:f>
              <c:strCache>
                <c:ptCount val="1"/>
                <c:pt idx="0">
                  <c:v>恩賜県有財産保護管理事業特別会計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CF9B-4FE5-8E87-321974EE80DB}"/>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3-CF9B-4FE5-8E87-321974EE80D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0.57999999999999996</c:v>
                </c:pt>
                <c:pt idx="4">
                  <c:v>#N/A</c:v>
                </c:pt>
                <c:pt idx="5">
                  <c:v>0.63</c:v>
                </c:pt>
                <c:pt idx="6">
                  <c:v>#N/A</c:v>
                </c:pt>
                <c:pt idx="7">
                  <c:v>0.36</c:v>
                </c:pt>
                <c:pt idx="8">
                  <c:v>#N/A</c:v>
                </c:pt>
                <c:pt idx="9">
                  <c:v>0.38</c:v>
                </c:pt>
              </c:numCache>
            </c:numRef>
          </c:val>
          <c:extLst>
            <c:ext xmlns:c16="http://schemas.microsoft.com/office/drawing/2014/chart" uri="{C3380CC4-5D6E-409C-BE32-E72D297353CC}">
              <c16:uniqueId val="{00000004-CF9B-4FE5-8E87-321974EE80DB}"/>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c:v>
                </c:pt>
              </c:numCache>
            </c:numRef>
          </c:val>
          <c:extLst>
            <c:ext xmlns:c16="http://schemas.microsoft.com/office/drawing/2014/chart" uri="{C3380CC4-5D6E-409C-BE32-E72D297353CC}">
              <c16:uniqueId val="{00000005-CF9B-4FE5-8E87-321974EE80D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0.81</c:v>
                </c:pt>
              </c:numCache>
            </c:numRef>
          </c:val>
          <c:extLst>
            <c:ext xmlns:c16="http://schemas.microsoft.com/office/drawing/2014/chart" uri="{C3380CC4-5D6E-409C-BE32-E72D297353CC}">
              <c16:uniqueId val="{00000006-CF9B-4FE5-8E87-321974EE80D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1.02</c:v>
                </c:pt>
                <c:pt idx="2">
                  <c:v>#N/A</c:v>
                </c:pt>
                <c:pt idx="3">
                  <c:v>1.5</c:v>
                </c:pt>
                <c:pt idx="4">
                  <c:v>#N/A</c:v>
                </c:pt>
                <c:pt idx="5">
                  <c:v>4.2</c:v>
                </c:pt>
                <c:pt idx="6">
                  <c:v>#N/A</c:v>
                </c:pt>
                <c:pt idx="7">
                  <c:v>4.72</c:v>
                </c:pt>
                <c:pt idx="8">
                  <c:v>#N/A</c:v>
                </c:pt>
                <c:pt idx="9">
                  <c:v>2.77</c:v>
                </c:pt>
              </c:numCache>
            </c:numRef>
          </c:val>
          <c:extLst>
            <c:ext xmlns:c16="http://schemas.microsoft.com/office/drawing/2014/chart" uri="{C3380CC4-5D6E-409C-BE32-E72D297353CC}">
              <c16:uniqueId val="{00000007-CF9B-4FE5-8E87-321974EE80DB}"/>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2.76</c:v>
                </c:pt>
                <c:pt idx="2">
                  <c:v>#N/A</c:v>
                </c:pt>
                <c:pt idx="3">
                  <c:v>2.81</c:v>
                </c:pt>
                <c:pt idx="4">
                  <c:v>#N/A</c:v>
                </c:pt>
                <c:pt idx="5">
                  <c:v>2.95</c:v>
                </c:pt>
                <c:pt idx="6">
                  <c:v>#N/A</c:v>
                </c:pt>
                <c:pt idx="7">
                  <c:v>3.1</c:v>
                </c:pt>
                <c:pt idx="8">
                  <c:v>#N/A</c:v>
                </c:pt>
                <c:pt idx="9">
                  <c:v>3.31</c:v>
                </c:pt>
              </c:numCache>
            </c:numRef>
          </c:val>
          <c:extLst>
            <c:ext xmlns:c16="http://schemas.microsoft.com/office/drawing/2014/chart" uri="{C3380CC4-5D6E-409C-BE32-E72D297353CC}">
              <c16:uniqueId val="{00000008-CF9B-4FE5-8E87-321974EE80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4.33</c:v>
                </c:pt>
                <c:pt idx="2">
                  <c:v>#N/A</c:v>
                </c:pt>
                <c:pt idx="3">
                  <c:v>3.32</c:v>
                </c:pt>
                <c:pt idx="4">
                  <c:v>#N/A</c:v>
                </c:pt>
                <c:pt idx="5">
                  <c:v>6.12</c:v>
                </c:pt>
                <c:pt idx="6">
                  <c:v>#N/A</c:v>
                </c:pt>
                <c:pt idx="7">
                  <c:v>4.78</c:v>
                </c:pt>
                <c:pt idx="8">
                  <c:v>#N/A</c:v>
                </c:pt>
                <c:pt idx="9">
                  <c:v>4.75</c:v>
                </c:pt>
              </c:numCache>
            </c:numRef>
          </c:val>
          <c:extLst>
            <c:ext xmlns:c16="http://schemas.microsoft.com/office/drawing/2014/chart" uri="{C3380CC4-5D6E-409C-BE32-E72D297353CC}">
              <c16:uniqueId val="{00000009-CF9B-4FE5-8E87-321974EE80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1219</c:v>
                </c:pt>
                <c:pt idx="5">
                  <c:v>1233</c:v>
                </c:pt>
                <c:pt idx="8">
                  <c:v>1273</c:v>
                </c:pt>
                <c:pt idx="11">
                  <c:v>1296</c:v>
                </c:pt>
                <c:pt idx="14">
                  <c:v>1241</c:v>
                </c:pt>
              </c:numCache>
            </c:numRef>
          </c:val>
          <c:extLst>
            <c:ext xmlns:c16="http://schemas.microsoft.com/office/drawing/2014/chart" uri="{C3380CC4-5D6E-409C-BE32-E72D297353CC}">
              <c16:uniqueId val="{00000000-C044-43DF-A68B-3021E822EA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44-43DF-A68B-3021E822EA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10</c:v>
                </c:pt>
                <c:pt idx="6">
                  <c:v>9</c:v>
                </c:pt>
                <c:pt idx="9">
                  <c:v>8</c:v>
                </c:pt>
                <c:pt idx="12">
                  <c:v>6</c:v>
                </c:pt>
              </c:numCache>
            </c:numRef>
          </c:val>
          <c:extLst>
            <c:ext xmlns:c16="http://schemas.microsoft.com/office/drawing/2014/chart" uri="{C3380CC4-5D6E-409C-BE32-E72D297353CC}">
              <c16:uniqueId val="{00000002-C044-43DF-A68B-3021E822EA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59</c:v>
                </c:pt>
                <c:pt idx="6">
                  <c:v>69</c:v>
                </c:pt>
                <c:pt idx="9">
                  <c:v>66</c:v>
                </c:pt>
                <c:pt idx="12">
                  <c:v>78</c:v>
                </c:pt>
              </c:numCache>
            </c:numRef>
          </c:val>
          <c:extLst>
            <c:ext xmlns:c16="http://schemas.microsoft.com/office/drawing/2014/chart" uri="{C3380CC4-5D6E-409C-BE32-E72D297353CC}">
              <c16:uniqueId val="{00000003-C044-43DF-A68B-3021E822EA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541</c:v>
                </c:pt>
                <c:pt idx="3">
                  <c:v>587</c:v>
                </c:pt>
                <c:pt idx="6">
                  <c:v>525</c:v>
                </c:pt>
                <c:pt idx="9">
                  <c:v>549</c:v>
                </c:pt>
                <c:pt idx="12">
                  <c:v>473</c:v>
                </c:pt>
              </c:numCache>
            </c:numRef>
          </c:val>
          <c:extLst>
            <c:ext xmlns:c16="http://schemas.microsoft.com/office/drawing/2014/chart" uri="{C3380CC4-5D6E-409C-BE32-E72D297353CC}">
              <c16:uniqueId val="{00000004-C044-43DF-A68B-3021E822EA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44-43DF-A68B-3021E822EA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44-43DF-A68B-3021E822EA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1115</c:v>
                </c:pt>
                <c:pt idx="3">
                  <c:v>1180</c:v>
                </c:pt>
                <c:pt idx="6">
                  <c:v>1282</c:v>
                </c:pt>
                <c:pt idx="9">
                  <c:v>1346</c:v>
                </c:pt>
                <c:pt idx="12">
                  <c:v>1337</c:v>
                </c:pt>
              </c:numCache>
            </c:numRef>
          </c:val>
          <c:extLst>
            <c:ext xmlns:c16="http://schemas.microsoft.com/office/drawing/2014/chart" uri="{C3380CC4-5D6E-409C-BE32-E72D297353CC}">
              <c16:uniqueId val="{00000007-C044-43DF-A68B-3021E822EA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501</c:v>
                </c:pt>
                <c:pt idx="2">
                  <c:v>#N/A</c:v>
                </c:pt>
                <c:pt idx="3">
                  <c:v>#N/A</c:v>
                </c:pt>
                <c:pt idx="4">
                  <c:v>603</c:v>
                </c:pt>
                <c:pt idx="5">
                  <c:v>#N/A</c:v>
                </c:pt>
                <c:pt idx="6">
                  <c:v>#N/A</c:v>
                </c:pt>
                <c:pt idx="7">
                  <c:v>612</c:v>
                </c:pt>
                <c:pt idx="8">
                  <c:v>#N/A</c:v>
                </c:pt>
                <c:pt idx="9">
                  <c:v>#N/A</c:v>
                </c:pt>
                <c:pt idx="10">
                  <c:v>673</c:v>
                </c:pt>
                <c:pt idx="11">
                  <c:v>#N/A</c:v>
                </c:pt>
                <c:pt idx="12">
                  <c:v>#N/A</c:v>
                </c:pt>
                <c:pt idx="13">
                  <c:v>653</c:v>
                </c:pt>
                <c:pt idx="14">
                  <c:v>#N/A</c:v>
                </c:pt>
              </c:numCache>
            </c:numRef>
          </c:val>
          <c:smooth val="0"/>
          <c:extLst>
            <c:ext xmlns:c16="http://schemas.microsoft.com/office/drawing/2014/chart" uri="{C3380CC4-5D6E-409C-BE32-E72D297353CC}">
              <c16:uniqueId val="{00000008-C044-43DF-A68B-3021E822EA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14593</c:v>
                </c:pt>
                <c:pt idx="5">
                  <c:v>13951</c:v>
                </c:pt>
                <c:pt idx="8">
                  <c:v>13193</c:v>
                </c:pt>
                <c:pt idx="11">
                  <c:v>12251</c:v>
                </c:pt>
                <c:pt idx="14">
                  <c:v>11630</c:v>
                </c:pt>
              </c:numCache>
            </c:numRef>
          </c:val>
          <c:extLst>
            <c:ext xmlns:c16="http://schemas.microsoft.com/office/drawing/2014/chart" uri="{C3380CC4-5D6E-409C-BE32-E72D297353CC}">
              <c16:uniqueId val="{00000000-B0F0-4DC3-BED0-28F56CA280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598</c:v>
                </c:pt>
                <c:pt idx="5">
                  <c:v>491</c:v>
                </c:pt>
                <c:pt idx="8">
                  <c:v>376</c:v>
                </c:pt>
                <c:pt idx="11">
                  <c:v>306</c:v>
                </c:pt>
                <c:pt idx="14">
                  <c:v>273</c:v>
                </c:pt>
              </c:numCache>
            </c:numRef>
          </c:val>
          <c:extLst>
            <c:ext xmlns:c16="http://schemas.microsoft.com/office/drawing/2014/chart" uri="{C3380CC4-5D6E-409C-BE32-E72D297353CC}">
              <c16:uniqueId val="{00000001-B0F0-4DC3-BED0-28F56CA280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2984</c:v>
                </c:pt>
                <c:pt idx="5">
                  <c:v>3140</c:v>
                </c:pt>
                <c:pt idx="8">
                  <c:v>3211</c:v>
                </c:pt>
                <c:pt idx="11">
                  <c:v>3242</c:v>
                </c:pt>
                <c:pt idx="14">
                  <c:v>3619</c:v>
                </c:pt>
              </c:numCache>
            </c:numRef>
          </c:val>
          <c:extLst>
            <c:ext xmlns:c16="http://schemas.microsoft.com/office/drawing/2014/chart" uri="{C3380CC4-5D6E-409C-BE32-E72D297353CC}">
              <c16:uniqueId val="{00000002-B0F0-4DC3-BED0-28F56CA280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F0-4DC3-BED0-28F56CA280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F0-4DC3-BED0-28F56CA280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B0F0-4DC3-BED0-28F56CA280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1606</c:v>
                </c:pt>
                <c:pt idx="3">
                  <c:v>1592</c:v>
                </c:pt>
                <c:pt idx="6">
                  <c:v>1600</c:v>
                </c:pt>
                <c:pt idx="9">
                  <c:v>1576</c:v>
                </c:pt>
                <c:pt idx="12">
                  <c:v>1575</c:v>
                </c:pt>
              </c:numCache>
            </c:numRef>
          </c:val>
          <c:extLst>
            <c:ext xmlns:c16="http://schemas.microsoft.com/office/drawing/2014/chart" uri="{C3380CC4-5D6E-409C-BE32-E72D297353CC}">
              <c16:uniqueId val="{00000006-B0F0-4DC3-BED0-28F56CA280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1026</c:v>
                </c:pt>
                <c:pt idx="3">
                  <c:v>1007</c:v>
                </c:pt>
                <c:pt idx="6">
                  <c:v>958</c:v>
                </c:pt>
                <c:pt idx="9">
                  <c:v>848</c:v>
                </c:pt>
                <c:pt idx="12">
                  <c:v>839</c:v>
                </c:pt>
              </c:numCache>
            </c:numRef>
          </c:val>
          <c:extLst>
            <c:ext xmlns:c16="http://schemas.microsoft.com/office/drawing/2014/chart" uri="{C3380CC4-5D6E-409C-BE32-E72D297353CC}">
              <c16:uniqueId val="{00000007-B0F0-4DC3-BED0-28F56CA280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7229</c:v>
                </c:pt>
                <c:pt idx="3">
                  <c:v>7018</c:v>
                </c:pt>
                <c:pt idx="6">
                  <c:v>6663</c:v>
                </c:pt>
                <c:pt idx="9">
                  <c:v>6550</c:v>
                </c:pt>
                <c:pt idx="12">
                  <c:v>6350</c:v>
                </c:pt>
              </c:numCache>
            </c:numRef>
          </c:val>
          <c:extLst>
            <c:ext xmlns:c16="http://schemas.microsoft.com/office/drawing/2014/chart" uri="{C3380CC4-5D6E-409C-BE32-E72D297353CC}">
              <c16:uniqueId val="{00000008-B0F0-4DC3-BED0-28F56CA280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c:v>
                </c:pt>
                <c:pt idx="3">
                  <c:v>84</c:v>
                </c:pt>
                <c:pt idx="6">
                  <c:v>77</c:v>
                </c:pt>
                <c:pt idx="9">
                  <c:v>67</c:v>
                </c:pt>
                <c:pt idx="12">
                  <c:v>65</c:v>
                </c:pt>
              </c:numCache>
            </c:numRef>
          </c:val>
          <c:extLst>
            <c:ext xmlns:c16="http://schemas.microsoft.com/office/drawing/2014/chart" uri="{C3380CC4-5D6E-409C-BE32-E72D297353CC}">
              <c16:uniqueId val="{00000009-B0F0-4DC3-BED0-28F56CA280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14438</c:v>
                </c:pt>
                <c:pt idx="3">
                  <c:v>13937</c:v>
                </c:pt>
                <c:pt idx="6">
                  <c:v>13065</c:v>
                </c:pt>
                <c:pt idx="9">
                  <c:v>12100</c:v>
                </c:pt>
                <c:pt idx="12">
                  <c:v>11452</c:v>
                </c:pt>
              </c:numCache>
            </c:numRef>
          </c:val>
          <c:extLst>
            <c:ext xmlns:c16="http://schemas.microsoft.com/office/drawing/2014/chart" uri="{C3380CC4-5D6E-409C-BE32-E72D297353CC}">
              <c16:uniqueId val="{0000000A-B0F0-4DC3-BED0-28F56CA280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6217</c:v>
                </c:pt>
                <c:pt idx="2">
                  <c:v>#N/A</c:v>
                </c:pt>
                <c:pt idx="3">
                  <c:v>#N/A</c:v>
                </c:pt>
                <c:pt idx="4">
                  <c:v>6057</c:v>
                </c:pt>
                <c:pt idx="5">
                  <c:v>#N/A</c:v>
                </c:pt>
                <c:pt idx="6">
                  <c:v>#N/A</c:v>
                </c:pt>
                <c:pt idx="7">
                  <c:v>5583</c:v>
                </c:pt>
                <c:pt idx="8">
                  <c:v>#N/A</c:v>
                </c:pt>
                <c:pt idx="9">
                  <c:v>#N/A</c:v>
                </c:pt>
                <c:pt idx="10">
                  <c:v>5342</c:v>
                </c:pt>
                <c:pt idx="11">
                  <c:v>#N/A</c:v>
                </c:pt>
                <c:pt idx="12">
                  <c:v>#N/A</c:v>
                </c:pt>
                <c:pt idx="13">
                  <c:v>4759</c:v>
                </c:pt>
                <c:pt idx="14">
                  <c:v>#N/A</c:v>
                </c:pt>
              </c:numCache>
            </c:numRef>
          </c:val>
          <c:smooth val="0"/>
          <c:extLst>
            <c:ext xmlns:c16="http://schemas.microsoft.com/office/drawing/2014/chart" uri="{C3380CC4-5D6E-409C-BE32-E72D297353CC}">
              <c16:uniqueId val="{0000000B-B0F0-4DC3-BED0-28F56CA280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1981</c:v>
                </c:pt>
                <c:pt idx="1">
                  <c:v>1928</c:v>
                </c:pt>
                <c:pt idx="2">
                  <c:v>2333</c:v>
                </c:pt>
              </c:numCache>
            </c:numRef>
          </c:val>
          <c:extLst>
            <c:ext xmlns:c16="http://schemas.microsoft.com/office/drawing/2014/chart" uri="{C3380CC4-5D6E-409C-BE32-E72D297353CC}">
              <c16:uniqueId val="{00000000-3313-4CF4-BD3C-1A7B9067FA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341</c:v>
                </c:pt>
                <c:pt idx="1">
                  <c:v>308</c:v>
                </c:pt>
                <c:pt idx="2">
                  <c:v>281</c:v>
                </c:pt>
              </c:numCache>
            </c:numRef>
          </c:val>
          <c:extLst>
            <c:ext xmlns:c16="http://schemas.microsoft.com/office/drawing/2014/chart" uri="{C3380CC4-5D6E-409C-BE32-E72D297353CC}">
              <c16:uniqueId val="{00000001-3313-4CF4-BD3C-1A7B9067FA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1565</c:v>
                </c:pt>
                <c:pt idx="1">
                  <c:v>1642</c:v>
                </c:pt>
                <c:pt idx="2">
                  <c:v>1483</c:v>
                </c:pt>
              </c:numCache>
            </c:numRef>
          </c:val>
          <c:extLst>
            <c:ext xmlns:c16="http://schemas.microsoft.com/office/drawing/2014/chart" uri="{C3380CC4-5D6E-409C-BE32-E72D297353CC}">
              <c16:uniqueId val="{00000002-3313-4CF4-BD3C-1A7B9067FA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100" b="0" i="0" baseline="0">
              <a:solidFill>
                <a:schemeClr val="dk1"/>
              </a:solidFill>
              <a:effectLst/>
              <a:latin typeface="+mn-lt"/>
              <a:ea typeface="+mn-ea"/>
              <a:cs typeface="+mn-cs"/>
            </a:rPr>
            <a:t>令和元年以降は実質公債費比率の分子が増加傾向にあ</a:t>
          </a:r>
          <a:r>
            <a:rPr kumimoji="1" lang="ja-JP" altLang="en-US" sz="1100" b="0" i="0" baseline="0">
              <a:solidFill>
                <a:schemeClr val="dk1"/>
              </a:solidFill>
              <a:effectLst/>
              <a:latin typeface="+mn-lt"/>
              <a:ea typeface="+mn-ea"/>
              <a:cs typeface="+mn-cs"/>
            </a:rPr>
            <a:t>たが、令和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年度は前年度比で減少した。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主な変動要因は、以下の通りである。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元利償還金は、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年度合併特例債償還終了等に伴い減少した。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しており、公共下水道事業会計への準元利償還金の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算入公債費等は、交付税算入率の高い</a:t>
          </a:r>
          <a:r>
            <a:rPr kumimoji="1" lang="ja-JP" altLang="en-US" sz="1100" b="0" i="0" baseline="0">
              <a:solidFill>
                <a:schemeClr val="dk1"/>
              </a:solidFill>
              <a:effectLst/>
              <a:latin typeface="+mn-lt"/>
              <a:ea typeface="+mn-ea"/>
              <a:cs typeface="+mn-cs"/>
            </a:rPr>
            <a:t>地方債の償還終了に伴う減</a:t>
          </a:r>
          <a:r>
            <a:rPr kumimoji="1" lang="ja-JP" altLang="ja-JP" sz="1100" b="0" i="0" baseline="0">
              <a:solidFill>
                <a:schemeClr val="dk1"/>
              </a:solidFill>
              <a:effectLst/>
              <a:latin typeface="+mn-lt"/>
              <a:ea typeface="+mn-ea"/>
              <a:cs typeface="+mn-cs"/>
            </a:rPr>
            <a:t>が影響し</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今後、生涯学習センター整備事業の償還額により、短期的に比率は上昇していくものの、計画的な新発債発行等により、令和</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年度をピークに比率は低下していく見込み。</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将来負担額が</a:t>
          </a:r>
          <a:r>
            <a:rPr kumimoji="1" lang="en-US" altLang="ja-JP" sz="1400">
              <a:solidFill>
                <a:schemeClr val="dk1"/>
              </a:solidFill>
              <a:effectLst/>
              <a:latin typeface="+mn-lt"/>
              <a:ea typeface="+mn-ea"/>
              <a:cs typeface="+mn-cs"/>
            </a:rPr>
            <a:t>860</a:t>
          </a:r>
          <a:r>
            <a:rPr kumimoji="1" lang="ja-JP" altLang="ja-JP" sz="1400">
              <a:solidFill>
                <a:schemeClr val="dk1"/>
              </a:solidFill>
              <a:effectLst/>
              <a:latin typeface="+mn-lt"/>
              <a:ea typeface="+mn-ea"/>
              <a:cs typeface="+mn-cs"/>
            </a:rPr>
            <a:t>百万（</a:t>
          </a:r>
          <a:r>
            <a:rPr kumimoji="1" lang="en-US" altLang="ja-JP" sz="1400">
              <a:solidFill>
                <a:schemeClr val="dk1"/>
              </a:solidFill>
              <a:effectLst/>
              <a:latin typeface="+mn-lt"/>
              <a:ea typeface="+mn-ea"/>
              <a:cs typeface="+mn-cs"/>
            </a:rPr>
            <a:t>4.1</a:t>
          </a:r>
          <a:r>
            <a:rPr kumimoji="1" lang="ja-JP" altLang="ja-JP" sz="1400">
              <a:solidFill>
                <a:schemeClr val="dk1"/>
              </a:solidFill>
              <a:effectLst/>
              <a:latin typeface="+mn-lt"/>
              <a:ea typeface="+mn-ea"/>
              <a:cs typeface="+mn-cs"/>
            </a:rPr>
            <a:t>％）減少、充当可能財源等</a:t>
          </a:r>
          <a:r>
            <a:rPr kumimoji="1" lang="en-US" altLang="ja-JP" sz="1400">
              <a:solidFill>
                <a:schemeClr val="dk1"/>
              </a:solidFill>
              <a:effectLst/>
              <a:latin typeface="+mn-lt"/>
              <a:ea typeface="+mn-ea"/>
              <a:cs typeface="+mn-cs"/>
            </a:rPr>
            <a:t>277</a:t>
          </a:r>
          <a:r>
            <a:rPr kumimoji="1" lang="ja-JP" altLang="ja-JP" sz="1400">
              <a:solidFill>
                <a:schemeClr val="dk1"/>
              </a:solidFill>
              <a:effectLst/>
              <a:latin typeface="+mn-lt"/>
              <a:ea typeface="+mn-ea"/>
              <a:cs typeface="+mn-cs"/>
            </a:rPr>
            <a:t>百万円（</a:t>
          </a: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％）減少したことにより、将来負担比率の分子が</a:t>
          </a:r>
          <a:r>
            <a:rPr kumimoji="1" lang="en-US" altLang="ja-JP" sz="1400">
              <a:solidFill>
                <a:schemeClr val="dk1"/>
              </a:solidFill>
              <a:effectLst/>
              <a:latin typeface="+mn-lt"/>
              <a:ea typeface="+mn-ea"/>
              <a:cs typeface="+mn-cs"/>
            </a:rPr>
            <a:t>583</a:t>
          </a:r>
          <a:r>
            <a:rPr kumimoji="1" lang="ja-JP" altLang="ja-JP" sz="1400">
              <a:solidFill>
                <a:schemeClr val="dk1"/>
              </a:solidFill>
              <a:effectLst/>
              <a:latin typeface="+mn-lt"/>
              <a:ea typeface="+mn-ea"/>
              <a:cs typeface="+mn-cs"/>
            </a:rPr>
            <a:t>百万円（</a:t>
          </a:r>
          <a:r>
            <a:rPr kumimoji="1" lang="en-US" altLang="ja-JP" sz="1400">
              <a:solidFill>
                <a:schemeClr val="dk1"/>
              </a:solidFill>
              <a:effectLst/>
              <a:latin typeface="+mn-lt"/>
              <a:ea typeface="+mn-ea"/>
              <a:cs typeface="+mn-cs"/>
            </a:rPr>
            <a:t>10.9</a:t>
          </a:r>
          <a:r>
            <a:rPr kumimoji="1" lang="ja-JP" altLang="ja-JP" sz="1400">
              <a:solidFill>
                <a:schemeClr val="dk1"/>
              </a:solidFill>
              <a:effectLst/>
              <a:latin typeface="+mn-lt"/>
              <a:ea typeface="+mn-ea"/>
              <a:cs typeface="+mn-cs"/>
            </a:rPr>
            <a:t>％）減少した。</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分子の将来負担額減少の要因としては、地方債残高の</a:t>
          </a:r>
          <a:r>
            <a:rPr kumimoji="1" lang="en-US" altLang="ja-JP" sz="1400" b="0" i="0" baseline="0">
              <a:solidFill>
                <a:schemeClr val="dk1"/>
              </a:solidFill>
              <a:effectLst/>
              <a:latin typeface="+mn-lt"/>
              <a:ea typeface="+mn-ea"/>
              <a:cs typeface="+mn-cs"/>
            </a:rPr>
            <a:t>648</a:t>
          </a:r>
          <a:r>
            <a:rPr kumimoji="1" lang="ja-JP" altLang="ja-JP" sz="1400" b="0" i="0" baseline="0">
              <a:solidFill>
                <a:schemeClr val="dk1"/>
              </a:solidFill>
              <a:effectLst/>
              <a:latin typeface="+mn-lt"/>
              <a:ea typeface="+mn-ea"/>
              <a:cs typeface="+mn-cs"/>
            </a:rPr>
            <a:t>百万円減少、公営企業債等繰入見込額の</a:t>
          </a:r>
          <a:r>
            <a:rPr kumimoji="1" lang="en-US" altLang="ja-JP" sz="1400" b="0" i="0" baseline="0">
              <a:solidFill>
                <a:schemeClr val="dk1"/>
              </a:solidFill>
              <a:effectLst/>
              <a:latin typeface="+mn-lt"/>
              <a:ea typeface="+mn-ea"/>
              <a:cs typeface="+mn-cs"/>
            </a:rPr>
            <a:t>200</a:t>
          </a:r>
          <a:r>
            <a:rPr kumimoji="1" lang="ja-JP" altLang="ja-JP" sz="1400" b="0" i="0" baseline="0">
              <a:solidFill>
                <a:schemeClr val="dk1"/>
              </a:solidFill>
              <a:effectLst/>
              <a:latin typeface="+mn-lt"/>
              <a:ea typeface="+mn-ea"/>
              <a:cs typeface="+mn-cs"/>
            </a:rPr>
            <a:t>百万円の減少による。</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行財政改革推進計画と並行し、交付税措置率の高い有利な地方債の有効活用等により将来負担比率の改善に取り組んでいく。</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山梨県市川三郷町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地域振興基金</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を</a:t>
          </a:r>
          <a:r>
            <a:rPr kumimoji="1" lang="en-US" altLang="ja-JP" sz="1300" b="0" i="0" baseline="0">
              <a:solidFill>
                <a:schemeClr val="dk1"/>
              </a:solidFill>
              <a:effectLst/>
              <a:latin typeface="+mn-lt"/>
              <a:ea typeface="+mn-ea"/>
              <a:cs typeface="+mn-cs"/>
            </a:rPr>
            <a:t>100</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減債基金</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を</a:t>
          </a:r>
          <a:r>
            <a:rPr kumimoji="1" lang="en-US" altLang="ja-JP" sz="1300" b="0" i="0" baseline="0">
              <a:solidFill>
                <a:schemeClr val="dk1"/>
              </a:solidFill>
              <a:effectLst/>
              <a:latin typeface="+mn-lt"/>
              <a:ea typeface="+mn-ea"/>
              <a:cs typeface="+mn-cs"/>
            </a:rPr>
            <a:t>63</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取り崩した</a:t>
          </a:r>
          <a:r>
            <a:rPr kumimoji="1" lang="ja-JP" altLang="ja-JP" sz="1300" b="0" i="0" baseline="0">
              <a:solidFill>
                <a:schemeClr val="dk1"/>
              </a:solidFill>
              <a:effectLst/>
              <a:latin typeface="+mn-lt"/>
              <a:ea typeface="+mn-ea"/>
              <a:cs typeface="+mn-cs"/>
            </a:rPr>
            <a:t>一方</a:t>
          </a:r>
          <a:r>
            <a:rPr kumimoji="1" lang="ja-JP" altLang="en-US" sz="1300" b="0" i="0" baseline="0">
              <a:solidFill>
                <a:schemeClr val="dk1"/>
              </a:solidFill>
              <a:effectLst/>
              <a:latin typeface="+mn-lt"/>
              <a:ea typeface="+mn-ea"/>
              <a:cs typeface="+mn-cs"/>
            </a:rPr>
            <a:t>で</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財政調整基金</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に</a:t>
          </a:r>
          <a:r>
            <a:rPr kumimoji="1" lang="en-US" altLang="ja-JP" sz="1300" b="0" i="0" baseline="0">
              <a:solidFill>
                <a:schemeClr val="dk1"/>
              </a:solidFill>
              <a:effectLst/>
              <a:latin typeface="+mn-lt"/>
              <a:ea typeface="+mn-ea"/>
              <a:cs typeface="+mn-cs"/>
            </a:rPr>
            <a:t>405</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森林環境譲与税基金</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に</a:t>
          </a:r>
          <a:r>
            <a:rPr kumimoji="1" lang="en-US" altLang="ja-JP" sz="1300" b="0" i="0" baseline="0">
              <a:solidFill>
                <a:schemeClr val="dk1"/>
              </a:solidFill>
              <a:effectLst/>
              <a:latin typeface="+mn-lt"/>
              <a:ea typeface="+mn-ea"/>
              <a:cs typeface="+mn-cs"/>
            </a:rPr>
            <a:t>5</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積み立てたこと</a:t>
          </a:r>
          <a:r>
            <a:rPr kumimoji="1" lang="ja-JP" altLang="ja-JP" sz="1300" b="0" i="0" baseline="0">
              <a:solidFill>
                <a:schemeClr val="dk1"/>
              </a:solidFill>
              <a:effectLst/>
              <a:latin typeface="+mn-lt"/>
              <a:ea typeface="+mn-ea"/>
              <a:cs typeface="+mn-cs"/>
            </a:rPr>
            <a:t>等により、基金全体としては</a:t>
          </a:r>
          <a:r>
            <a:rPr kumimoji="1" lang="en-US" altLang="ja-JP" sz="1300" b="0" i="0" baseline="0">
              <a:solidFill>
                <a:schemeClr val="dk1"/>
              </a:solidFill>
              <a:effectLst/>
              <a:latin typeface="+mn-lt"/>
              <a:ea typeface="+mn-ea"/>
              <a:cs typeface="+mn-cs"/>
            </a:rPr>
            <a:t>219</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a:t>
          </a:r>
          <a:r>
            <a:rPr kumimoji="1" lang="ja-JP" altLang="en-US" sz="1300" b="0" i="0" baseline="0">
              <a:solidFill>
                <a:schemeClr val="dk1"/>
              </a:solidFill>
              <a:effectLst/>
              <a:latin typeface="+mn-lt"/>
              <a:ea typeface="+mn-ea"/>
              <a:cs typeface="+mn-cs"/>
            </a:rPr>
            <a:t>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7</a:t>
          </a:r>
          <a:r>
            <a:rPr kumimoji="1" lang="ja-JP" altLang="ja-JP" sz="1300" b="0" i="0" baseline="0">
              <a:solidFill>
                <a:schemeClr val="dk1"/>
              </a:solidFill>
              <a:effectLst/>
              <a:latin typeface="+mn-lt"/>
              <a:ea typeface="+mn-ea"/>
              <a:cs typeface="+mn-cs"/>
            </a:rPr>
            <a:t>年度当初予算編成</a:t>
          </a:r>
          <a:r>
            <a:rPr kumimoji="1" lang="ja-JP" altLang="en-US" sz="1300" b="0" i="0" baseline="0">
              <a:solidFill>
                <a:schemeClr val="dk1"/>
              </a:solidFill>
              <a:effectLst/>
              <a:latin typeface="+mn-lt"/>
              <a:ea typeface="+mn-ea"/>
              <a:cs typeface="+mn-cs"/>
            </a:rPr>
            <a:t>においても</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6</a:t>
          </a:r>
          <a:r>
            <a:rPr kumimoji="1" lang="ja-JP" altLang="en-US" sz="1300" b="0" i="0" baseline="0">
              <a:solidFill>
                <a:schemeClr val="dk1"/>
              </a:solidFill>
              <a:effectLst/>
              <a:latin typeface="+mn-lt"/>
              <a:ea typeface="+mn-ea"/>
              <a:cs typeface="+mn-cs"/>
            </a:rPr>
            <a:t>年度に引き続き、</a:t>
          </a:r>
          <a:r>
            <a:rPr kumimoji="1" lang="ja-JP" altLang="ja-JP" sz="1300" b="0" i="0" baseline="0">
              <a:solidFill>
                <a:schemeClr val="dk1"/>
              </a:solidFill>
              <a:effectLst/>
              <a:latin typeface="+mn-lt"/>
              <a:ea typeface="+mn-ea"/>
              <a:cs typeface="+mn-cs"/>
            </a:rPr>
            <a:t>一般財源に対する</a:t>
          </a:r>
          <a:r>
            <a:rPr kumimoji="1" lang="en-US" altLang="ja-JP" sz="1300" b="0" i="0" baseline="0">
              <a:solidFill>
                <a:schemeClr val="dk1"/>
              </a:solidFill>
              <a:effectLst/>
              <a:latin typeface="+mn-lt"/>
              <a:ea typeface="+mn-ea"/>
              <a:cs typeface="+mn-cs"/>
            </a:rPr>
            <a:t>90</a:t>
          </a:r>
          <a:r>
            <a:rPr kumimoji="1" lang="ja-JP" altLang="ja-JP" sz="1300" b="0" i="0" baseline="0">
              <a:solidFill>
                <a:schemeClr val="dk1"/>
              </a:solidFill>
              <a:effectLst/>
              <a:latin typeface="+mn-lt"/>
              <a:ea typeface="+mn-ea"/>
              <a:cs typeface="+mn-cs"/>
            </a:rPr>
            <a:t>％シーリングの導入や町単独補助金の見直しなど、行財政改革推進計画に基づいた取り組みを行い、毎年の財源不足見込み額を大幅に抑制することが可能となった。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これに加え、執行段階での節減努力等による取り崩しの一部回避を図ることにより、持続可能な財政運営を一層推進していく。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・地域振興基金：町民の連携の強化、地域振興のための事業</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・地域福祉基金：住民が主体となって行う福祉活動事業</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・過疎地域自立促進基金：過疎地域の持続的発展に資する事業</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・正子奨学基金：経済的理由により就学が困難な者に対し実施する奨学金給付事業</a:t>
          </a:r>
          <a:endParaRPr kumimoji="1"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ふるさと水と土保全対策基金：土地改良施設の機能維持に係る地域の共同活動の支援事業</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・地域振興基金：地域の振興に係る事業に対し</a:t>
          </a:r>
          <a:r>
            <a:rPr kumimoji="1" lang="en-US" altLang="ja-JP" sz="1300" b="0" i="0" baseline="0">
              <a:solidFill>
                <a:schemeClr val="dk1"/>
              </a:solidFill>
              <a:effectLst/>
              <a:latin typeface="+mn-lt"/>
              <a:ea typeface="+mn-ea"/>
              <a:cs typeface="+mn-cs"/>
            </a:rPr>
            <a:t>100</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円取り崩したことによる減少。</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・過疎地域自立促進基金：過疎地域持続的発展計画に基づ</a:t>
          </a:r>
          <a:r>
            <a:rPr kumimoji="1" lang="ja-JP" altLang="en-US" sz="1300" b="0" i="0" baseline="0">
              <a:solidFill>
                <a:schemeClr val="dk1"/>
              </a:solidFill>
              <a:effectLst/>
              <a:latin typeface="+mn-lt"/>
              <a:ea typeface="+mn-ea"/>
              <a:cs typeface="+mn-cs"/>
            </a:rPr>
            <a:t>く事業に対し</a:t>
          </a:r>
          <a:r>
            <a:rPr kumimoji="1" lang="en-US" altLang="ja-JP" sz="1300" b="0" i="0" baseline="0">
              <a:solidFill>
                <a:schemeClr val="dk1"/>
              </a:solidFill>
              <a:effectLst/>
              <a:latin typeface="+mn-lt"/>
              <a:ea typeface="+mn-ea"/>
              <a:cs typeface="+mn-cs"/>
            </a:rPr>
            <a:t>11</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取り崩した</a:t>
          </a:r>
          <a:r>
            <a:rPr kumimoji="1" lang="ja-JP" altLang="ja-JP" sz="1300" b="0" i="0" baseline="0">
              <a:solidFill>
                <a:schemeClr val="dk1"/>
              </a:solidFill>
              <a:effectLst/>
              <a:latin typeface="+mn-lt"/>
              <a:ea typeface="+mn-ea"/>
              <a:cs typeface="+mn-cs"/>
            </a:rPr>
            <a:t>ことによる</a:t>
          </a:r>
          <a:r>
            <a:rPr kumimoji="1" lang="ja-JP" altLang="en-US" sz="1300" b="0" i="0" baseline="0">
              <a:solidFill>
                <a:schemeClr val="dk1"/>
              </a:solidFill>
              <a:effectLst/>
              <a:latin typeface="+mn-lt"/>
              <a:ea typeface="+mn-ea"/>
              <a:cs typeface="+mn-cs"/>
            </a:rPr>
            <a:t>減少</a:t>
          </a:r>
          <a:r>
            <a:rPr kumimoji="1" lang="ja-JP" altLang="ja-JP" sz="1300" b="0" i="0" baseline="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・地域振興基金：地域の振興に係る事業に対し令和</a:t>
          </a:r>
          <a:r>
            <a:rPr kumimoji="1" lang="en-US" altLang="ja-JP" sz="1300" b="0" i="0" baseline="0">
              <a:solidFill>
                <a:schemeClr val="dk1"/>
              </a:solidFill>
              <a:effectLst/>
              <a:latin typeface="+mn-lt"/>
              <a:ea typeface="+mn-ea"/>
              <a:cs typeface="+mn-cs"/>
            </a:rPr>
            <a:t>7</a:t>
          </a:r>
          <a:r>
            <a:rPr kumimoji="1" lang="ja-JP" altLang="ja-JP" sz="1300" b="0" i="0" baseline="0">
              <a:solidFill>
                <a:schemeClr val="dk1"/>
              </a:solidFill>
              <a:effectLst/>
              <a:latin typeface="+mn-lt"/>
              <a:ea typeface="+mn-ea"/>
              <a:cs typeface="+mn-cs"/>
            </a:rPr>
            <a:t>年度は</a:t>
          </a:r>
          <a:r>
            <a:rPr kumimoji="1" lang="en-US" altLang="ja-JP" sz="1300" b="0" i="0" baseline="0">
              <a:solidFill>
                <a:schemeClr val="dk1"/>
              </a:solidFill>
              <a:effectLst/>
              <a:latin typeface="+mn-lt"/>
              <a:ea typeface="+mn-ea"/>
              <a:cs typeface="+mn-cs"/>
            </a:rPr>
            <a:t>100</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円程度を取崩予定。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6</a:t>
          </a:r>
          <a:r>
            <a:rPr kumimoji="1" lang="ja-JP" altLang="ja-JP" sz="1300" b="0" i="0" baseline="0">
              <a:solidFill>
                <a:schemeClr val="dk1"/>
              </a:solidFill>
              <a:effectLst/>
              <a:latin typeface="+mn-lt"/>
              <a:ea typeface="+mn-ea"/>
              <a:cs typeface="+mn-cs"/>
            </a:rPr>
            <a:t>年度においては、</a:t>
          </a:r>
          <a:r>
            <a:rPr kumimoji="1" lang="en-US" altLang="ja-JP" sz="1300" b="0" i="0" baseline="0">
              <a:solidFill>
                <a:schemeClr val="dk1"/>
              </a:solidFill>
              <a:effectLst/>
              <a:latin typeface="+mn-lt"/>
              <a:ea typeface="+mn-ea"/>
              <a:cs typeface="+mn-cs"/>
            </a:rPr>
            <a:t>405</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を積み立てた</a:t>
          </a:r>
          <a:r>
            <a:rPr kumimoji="1" lang="ja-JP" altLang="ja-JP" sz="1300" b="0" i="0" baseline="0">
              <a:solidFill>
                <a:schemeClr val="dk1"/>
              </a:solidFill>
              <a:effectLst/>
              <a:latin typeface="+mn-lt"/>
              <a:ea typeface="+mn-ea"/>
              <a:cs typeface="+mn-cs"/>
            </a:rPr>
            <a:t>ことによる</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7</a:t>
          </a:r>
          <a:r>
            <a:rPr kumimoji="1" lang="ja-JP" altLang="ja-JP" sz="1300" b="0" i="0" baseline="0">
              <a:solidFill>
                <a:schemeClr val="dk1"/>
              </a:solidFill>
              <a:effectLst/>
              <a:latin typeface="+mn-lt"/>
              <a:ea typeface="+mn-ea"/>
              <a:cs typeface="+mn-cs"/>
            </a:rPr>
            <a:t>年度当初予算編成においても、令和</a:t>
          </a:r>
          <a:r>
            <a:rPr kumimoji="1" lang="en-US" altLang="ja-JP" sz="1300" b="0" i="0" baseline="0">
              <a:solidFill>
                <a:schemeClr val="dk1"/>
              </a:solidFill>
              <a:effectLst/>
              <a:latin typeface="+mn-lt"/>
              <a:ea typeface="+mn-ea"/>
              <a:cs typeface="+mn-cs"/>
            </a:rPr>
            <a:t>6</a:t>
          </a:r>
          <a:r>
            <a:rPr kumimoji="1" lang="ja-JP" altLang="ja-JP" sz="1300" b="0" i="0" baseline="0">
              <a:solidFill>
                <a:schemeClr val="dk1"/>
              </a:solidFill>
              <a:effectLst/>
              <a:latin typeface="+mn-lt"/>
              <a:ea typeface="+mn-ea"/>
              <a:cs typeface="+mn-cs"/>
            </a:rPr>
            <a:t>年度に引き続き、一般財源に対する</a:t>
          </a:r>
          <a:r>
            <a:rPr kumimoji="1" lang="en-US" altLang="ja-JP" sz="1300" b="0" i="0" baseline="0">
              <a:solidFill>
                <a:schemeClr val="dk1"/>
              </a:solidFill>
              <a:effectLst/>
              <a:latin typeface="+mn-lt"/>
              <a:ea typeface="+mn-ea"/>
              <a:cs typeface="+mn-cs"/>
            </a:rPr>
            <a:t>90</a:t>
          </a:r>
          <a:r>
            <a:rPr kumimoji="1" lang="ja-JP" altLang="ja-JP" sz="1300" b="0" i="0" baseline="0">
              <a:solidFill>
                <a:schemeClr val="dk1"/>
              </a:solidFill>
              <a:effectLst/>
              <a:latin typeface="+mn-lt"/>
              <a:ea typeface="+mn-ea"/>
              <a:cs typeface="+mn-cs"/>
            </a:rPr>
            <a:t>％シーリングの導入や町単独補助金の見直しなど、行財政改革推進計画に基づいた取り組みを行い、毎年の財源不足見込み額を大幅に抑制することが可能となった。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これに加え、執行段階での節減努力等による取り崩しの一部回避を図ることにより、持続可能な財政運営を一層推進していく。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6</a:t>
          </a:r>
          <a:r>
            <a:rPr kumimoji="1" lang="ja-JP" altLang="ja-JP" sz="1300" b="0" i="0" baseline="0">
              <a:solidFill>
                <a:schemeClr val="dk1"/>
              </a:solidFill>
              <a:effectLst/>
              <a:latin typeface="+mn-lt"/>
              <a:ea typeface="+mn-ea"/>
              <a:cs typeface="+mn-cs"/>
            </a:rPr>
            <a:t>年度においては、臨時財政対策債の後年度の償還に要する経費の一部が普通交付税で措置されたことを踏まえ</a:t>
          </a:r>
          <a:r>
            <a:rPr kumimoji="1" lang="en-US" altLang="ja-JP" sz="1300" b="0" i="0" baseline="0">
              <a:solidFill>
                <a:schemeClr val="dk1"/>
              </a:solidFill>
              <a:effectLst/>
              <a:latin typeface="+mn-lt"/>
              <a:ea typeface="+mn-ea"/>
              <a:cs typeface="+mn-cs"/>
            </a:rPr>
            <a:t>34</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円を積み立てた一方、</a:t>
          </a:r>
          <a:r>
            <a:rPr kumimoji="1" lang="en-US" altLang="ja-JP" sz="1300" b="0" i="0" baseline="0">
              <a:solidFill>
                <a:schemeClr val="dk1"/>
              </a:solidFill>
              <a:effectLst/>
              <a:latin typeface="+mn-lt"/>
              <a:ea typeface="+mn-ea"/>
              <a:cs typeface="+mn-cs"/>
            </a:rPr>
            <a:t>63</a:t>
          </a:r>
          <a:r>
            <a:rPr kumimoji="1" lang="ja-JP" altLang="en-US" sz="1300" b="0" i="0" baseline="0">
              <a:solidFill>
                <a:schemeClr val="dk1"/>
              </a:solidFill>
              <a:effectLst/>
              <a:latin typeface="+mn-lt"/>
              <a:ea typeface="+mn-ea"/>
              <a:cs typeface="+mn-cs"/>
            </a:rPr>
            <a:t>百万</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を</a:t>
          </a:r>
          <a:r>
            <a:rPr kumimoji="1" lang="ja-JP" altLang="ja-JP" sz="1300" b="0" i="0" baseline="0">
              <a:solidFill>
                <a:schemeClr val="dk1"/>
              </a:solidFill>
              <a:effectLst/>
              <a:latin typeface="+mn-lt"/>
              <a:ea typeface="+mn-ea"/>
              <a:cs typeface="+mn-cs"/>
            </a:rPr>
            <a:t>取り崩したことによる減少。</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5</a:t>
          </a:r>
          <a:r>
            <a:rPr kumimoji="1" lang="ja-JP" altLang="ja-JP" sz="1300" b="0" i="0" baseline="0">
              <a:solidFill>
                <a:schemeClr val="dk1"/>
              </a:solidFill>
              <a:effectLst/>
              <a:latin typeface="+mn-lt"/>
              <a:ea typeface="+mn-ea"/>
              <a:cs typeface="+mn-cs"/>
            </a:rPr>
            <a:t>年度から</a:t>
          </a:r>
          <a:r>
            <a:rPr kumimoji="1" lang="en-US" altLang="ja-JP" sz="1300" b="0" i="0" baseline="0">
              <a:solidFill>
                <a:schemeClr val="dk1"/>
              </a:solidFill>
              <a:effectLst/>
              <a:latin typeface="+mn-lt"/>
              <a:ea typeface="+mn-ea"/>
              <a:cs typeface="+mn-cs"/>
            </a:rPr>
            <a:t>3</a:t>
          </a:r>
          <a:r>
            <a:rPr kumimoji="1" lang="ja-JP" altLang="ja-JP" sz="1300" b="0" i="0" baseline="0">
              <a:solidFill>
                <a:schemeClr val="dk1"/>
              </a:solidFill>
              <a:effectLst/>
              <a:latin typeface="+mn-lt"/>
              <a:ea typeface="+mn-ea"/>
              <a:cs typeface="+mn-cs"/>
            </a:rPr>
            <a:t>年間の地方債償還のピーク時に計画的な取崩を予定。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14,434
14,114
75.18
10,009,789
9,675,526
290,103
6,050,474
11,452,210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人口減少や全国平均を上回る高齢化率（</a:t>
          </a:r>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39.3%</a:t>
          </a:r>
          <a:r>
            <a:rPr kumimoji="1" lang="ja-JP" altLang="ja-JP" sz="1100" b="0" i="0" baseline="0">
              <a:solidFill>
                <a:schemeClr val="dk1"/>
              </a:solidFill>
              <a:effectLst/>
              <a:latin typeface="+mn-lt"/>
              <a:ea typeface="+mn-ea"/>
              <a:cs typeface="+mn-cs"/>
            </a:rPr>
            <a:t>）に加え、町内に中心となる産業がないこと等により財政基盤が弱く、地方交付税等の財源に依存している状況となっている。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の状態ではあるものの、類似団体、全国平均及び県平均を下回っているため、短期的には税収の向上等、中長期的には六郷インターチェンジ周辺整備等を通じた税源の涵養等を図り、財政基盤を強化し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34396</xdr:rowOff>
    </xdr:from>
    <xdr:to>
      <xdr:col>23</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781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34396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14288</xdr:rowOff>
    </xdr:from>
    <xdr:to>
      <xdr:col>11</xdr:col>
      <xdr:colOff>31750</xdr:colOff>
      <xdr:row>44</xdr:row>
      <xdr:rowOff>24342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155046</xdr:rowOff>
    </xdr:from>
    <xdr:to>
      <xdr:col>23</xdr:col>
      <xdr:colOff>184150</xdr:colOff>
      <xdr:row>44</xdr:row>
      <xdr:rowOff>85196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50923</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134938</xdr:rowOff>
    </xdr:from>
    <xdr:to>
      <xdr:col>7</xdr:col>
      <xdr:colOff>31750</xdr:colOff>
      <xdr:row>44</xdr:row>
      <xdr:rowOff>65088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49865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経常経費充当一般財源の減少により</a:t>
          </a:r>
          <a:r>
            <a:rPr kumimoji="1" lang="en-US" altLang="ja-JP" sz="1100" b="0" i="0" baseline="0">
              <a:solidFill>
                <a:schemeClr val="dk1"/>
              </a:solidFill>
              <a:effectLst/>
              <a:latin typeface="+mn-lt"/>
              <a:ea typeface="+mn-ea"/>
              <a:cs typeface="+mn-cs"/>
            </a:rPr>
            <a:t>94.2</a:t>
          </a:r>
          <a:r>
            <a:rPr kumimoji="1" lang="ja-JP" altLang="ja-JP" sz="1100" b="0" i="0" baseline="0">
              <a:solidFill>
                <a:schemeClr val="dk1"/>
              </a:solidFill>
              <a:effectLst/>
              <a:latin typeface="+mn-lt"/>
              <a:ea typeface="+mn-ea"/>
              <a:cs typeface="+mn-cs"/>
            </a:rPr>
            <a:t>％と前年度より</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したが、類似団体平均を上回っている状況となっている。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経常経費充当一般財源は、</a:t>
          </a:r>
          <a:r>
            <a:rPr kumimoji="1" lang="ja-JP" altLang="en-US" sz="1100" b="0" i="0" baseline="0">
              <a:solidFill>
                <a:schemeClr val="dk1"/>
              </a:solidFill>
              <a:effectLst/>
              <a:latin typeface="+mn-lt"/>
              <a:ea typeface="+mn-ea"/>
              <a:cs typeface="+mn-cs"/>
            </a:rPr>
            <a:t>物件費、</a:t>
          </a:r>
          <a:r>
            <a:rPr kumimoji="1" lang="ja-JP" altLang="ja-JP" sz="1100" b="0" i="0" baseline="0">
              <a:solidFill>
                <a:schemeClr val="dk1"/>
              </a:solidFill>
              <a:effectLst/>
              <a:latin typeface="+mn-lt"/>
              <a:ea typeface="+mn-ea"/>
              <a:cs typeface="+mn-cs"/>
            </a:rPr>
            <a:t>補助費において増加した一方、人件費、</a:t>
          </a:r>
          <a:r>
            <a:rPr kumimoji="1" lang="ja-JP" altLang="en-US" sz="1100" b="0" i="0" baseline="0">
              <a:solidFill>
                <a:schemeClr val="dk1"/>
              </a:solidFill>
              <a:effectLst/>
              <a:latin typeface="+mn-lt"/>
              <a:ea typeface="+mn-ea"/>
              <a:cs typeface="+mn-cs"/>
            </a:rPr>
            <a:t>維持補修費、扶助費、公債費、繰出金</a:t>
          </a:r>
          <a:r>
            <a:rPr kumimoji="1" lang="ja-JP" altLang="ja-JP" sz="1100" b="0" i="0" baseline="0">
              <a:solidFill>
                <a:schemeClr val="dk1"/>
              </a:solidFill>
              <a:effectLst/>
              <a:latin typeface="+mn-lt"/>
              <a:ea typeface="+mn-ea"/>
              <a:cs typeface="+mn-cs"/>
            </a:rPr>
            <a:t>において減少し、前年度比で</a:t>
          </a:r>
          <a:r>
            <a:rPr kumimoji="1" lang="en-US" altLang="ja-JP" sz="1100" b="0" i="0" baseline="0">
              <a:solidFill>
                <a:schemeClr val="dk1"/>
              </a:solidFill>
              <a:effectLst/>
              <a:latin typeface="+mn-lt"/>
              <a:ea typeface="+mn-ea"/>
              <a:cs typeface="+mn-cs"/>
            </a:rPr>
            <a:t>227,488</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3.80</a:t>
          </a:r>
          <a:r>
            <a:rPr kumimoji="1" lang="ja-JP" altLang="ja-JP" sz="1100" b="0" i="0" baseline="0">
              <a:solidFill>
                <a:schemeClr val="dk1"/>
              </a:solidFill>
              <a:effectLst/>
              <a:latin typeface="+mn-lt"/>
              <a:ea typeface="+mn-ea"/>
              <a:cs typeface="+mn-cs"/>
            </a:rPr>
            <a:t>％）減少した。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経常一般財源等は、</a:t>
          </a:r>
          <a:r>
            <a:rPr kumimoji="1" lang="ja-JP" altLang="en-US" sz="1100" b="0" i="0" baseline="0">
              <a:solidFill>
                <a:schemeClr val="dk1"/>
              </a:solidFill>
              <a:effectLst/>
              <a:latin typeface="+mn-lt"/>
              <a:ea typeface="+mn-ea"/>
              <a:cs typeface="+mn-cs"/>
            </a:rPr>
            <a:t>地方消費税交付金</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などにより前年度比で</a:t>
          </a:r>
          <a:r>
            <a:rPr kumimoji="1" lang="en-US" altLang="ja-JP" sz="1100" b="0" i="0" baseline="0">
              <a:solidFill>
                <a:schemeClr val="dk1"/>
              </a:solidFill>
              <a:effectLst/>
              <a:latin typeface="+mn-lt"/>
              <a:ea typeface="+mn-ea"/>
              <a:cs typeface="+mn-cs"/>
            </a:rPr>
            <a:t>15,954</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0.26</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し、結果として経常収支比率は</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ポイント減少した。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50377</xdr:rowOff>
    </xdr:from>
    <xdr:to>
      <xdr:col>23</xdr:col>
      <xdr:colOff>133350</xdr:colOff>
      <xdr:row>67</xdr:row>
      <xdr:rowOff>35771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66077"/>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35771</xdr:rowOff>
    </xdr:from>
    <xdr:to>
      <xdr:col>19</xdr:col>
      <xdr:colOff>133350</xdr:colOff>
      <xdr:row>67</xdr:row>
      <xdr:rowOff>39794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52292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35771</xdr:rowOff>
    </xdr:from>
    <xdr:to>
      <xdr:col>15</xdr:col>
      <xdr:colOff>82550</xdr:colOff>
      <xdr:row>67</xdr:row>
      <xdr:rowOff>39794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52292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3598</xdr:rowOff>
    </xdr:from>
    <xdr:to>
      <xdr:col>11</xdr:col>
      <xdr:colOff>31750</xdr:colOff>
      <xdr:row>67</xdr:row>
      <xdr:rowOff>35771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49074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156421</xdr:rowOff>
    </xdr:from>
    <xdr:to>
      <xdr:col>19</xdr:col>
      <xdr:colOff>184150</xdr:colOff>
      <xdr:row>67</xdr:row>
      <xdr:rowOff>86571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71348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558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160444</xdr:rowOff>
    </xdr:from>
    <xdr:to>
      <xdr:col>15</xdr:col>
      <xdr:colOff>133350</xdr:colOff>
      <xdr:row>67</xdr:row>
      <xdr:rowOff>90594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75371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156421</xdr:rowOff>
    </xdr:from>
    <xdr:to>
      <xdr:col>11</xdr:col>
      <xdr:colOff>82550</xdr:colOff>
      <xdr:row>67</xdr:row>
      <xdr:rowOff>86571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71348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55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124248</xdr:rowOff>
    </xdr:from>
    <xdr:to>
      <xdr:col>7</xdr:col>
      <xdr:colOff>31750</xdr:colOff>
      <xdr:row>67</xdr:row>
      <xdr:rowOff>54398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39175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52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7,667</a:t>
          </a:r>
          <a:r>
            <a:rPr kumimoji="1" lang="ja-JP" altLang="en-US" sz="1100" b="0" i="0" baseline="0">
              <a:solidFill>
                <a:schemeClr val="dk1"/>
              </a:solidFill>
              <a:effectLst/>
              <a:latin typeface="+mn-lt"/>
              <a:ea typeface="+mn-ea"/>
              <a:cs typeface="+mn-cs"/>
            </a:rPr>
            <a:t>円減少し、</a:t>
          </a:r>
          <a:r>
            <a:rPr kumimoji="1" lang="ja-JP" altLang="ja-JP" sz="1100" b="0" i="0" baseline="0">
              <a:solidFill>
                <a:schemeClr val="dk1"/>
              </a:solidFill>
              <a:effectLst/>
              <a:latin typeface="+mn-lt"/>
              <a:ea typeface="+mn-ea"/>
              <a:cs typeface="+mn-cs"/>
            </a:rPr>
            <a:t>類似団体平均と比べ低くなっているものの、全国平均を上回っている状況となっている。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前年度比減となった要因としては、行財政改革推進計画に基づき、</a:t>
          </a:r>
          <a:r>
            <a:rPr kumimoji="1" lang="ja-JP" altLang="ja-JP" sz="1100" b="0" i="0" baseline="0">
              <a:solidFill>
                <a:schemeClr val="dk1"/>
              </a:solidFill>
              <a:effectLst/>
              <a:latin typeface="+mn-lt"/>
              <a:ea typeface="+mn-ea"/>
              <a:cs typeface="+mn-cs"/>
            </a:rPr>
            <a:t>保有する公共施設数</a:t>
          </a:r>
          <a:r>
            <a:rPr kumimoji="1" lang="ja-JP" altLang="en-US" sz="1100" b="0" i="0" baseline="0">
              <a:solidFill>
                <a:schemeClr val="dk1"/>
              </a:solidFill>
              <a:effectLst/>
              <a:latin typeface="+mn-lt"/>
              <a:ea typeface="+mn-ea"/>
              <a:cs typeface="+mn-cs"/>
            </a:rPr>
            <a:t>を減らした結果</a:t>
          </a:r>
          <a:r>
            <a:rPr kumimoji="1" lang="ja-JP" altLang="ja-JP" sz="1100" b="0" i="0" baseline="0">
              <a:solidFill>
                <a:schemeClr val="dk1"/>
              </a:solidFill>
              <a:effectLst/>
              <a:latin typeface="+mn-lt"/>
              <a:ea typeface="+mn-ea"/>
              <a:cs typeface="+mn-cs"/>
            </a:rPr>
            <a:t>、その維持管理費や会計年度任用職員の人件費が</a:t>
          </a:r>
          <a:r>
            <a:rPr kumimoji="1" lang="ja-JP" altLang="en-US" sz="1100" b="0" i="0" baseline="0">
              <a:solidFill>
                <a:schemeClr val="dk1"/>
              </a:solidFill>
              <a:effectLst/>
              <a:latin typeface="+mn-lt"/>
              <a:ea typeface="+mn-ea"/>
              <a:cs typeface="+mn-cs"/>
            </a:rPr>
            <a:t>減少したことなどによる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行財政改革推進計画に基づき、施設保有量の最適化を最優先課題として推進していく。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126715</xdr:rowOff>
    </xdr:from>
    <xdr:to>
      <xdr:col>23</xdr:col>
      <xdr:colOff>133350</xdr:colOff>
      <xdr:row>82</xdr:row>
      <xdr:rowOff>142131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85615"/>
          <a:ext cx="838200" cy="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141605</xdr:rowOff>
    </xdr:from>
    <xdr:to>
      <xdr:col>19</xdr:col>
      <xdr:colOff>133350</xdr:colOff>
      <xdr:row>82</xdr:row>
      <xdr:rowOff>142131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00505"/>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124209</xdr:rowOff>
    </xdr:from>
    <xdr:to>
      <xdr:col>15</xdr:col>
      <xdr:colOff>82550</xdr:colOff>
      <xdr:row>82</xdr:row>
      <xdr:rowOff>141605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3109"/>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115308</xdr:rowOff>
    </xdr:from>
    <xdr:to>
      <xdr:col>11</xdr:col>
      <xdr:colOff>31750</xdr:colOff>
      <xdr:row>82</xdr:row>
      <xdr:rowOff>124209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4208"/>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75915</xdr:rowOff>
    </xdr:from>
    <xdr:to>
      <xdr:col>23</xdr:col>
      <xdr:colOff>184150</xdr:colOff>
      <xdr:row>83</xdr:row>
      <xdr:rowOff>6065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92442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91331</xdr:rowOff>
    </xdr:from>
    <xdr:to>
      <xdr:col>19</xdr:col>
      <xdr:colOff>184150</xdr:colOff>
      <xdr:row>83</xdr:row>
      <xdr:rowOff>21481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31658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90805</xdr:rowOff>
    </xdr:from>
    <xdr:to>
      <xdr:col>15</xdr:col>
      <xdr:colOff>133350</xdr:colOff>
      <xdr:row>83</xdr:row>
      <xdr:rowOff>20955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31132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73409</xdr:rowOff>
    </xdr:from>
    <xdr:to>
      <xdr:col>11</xdr:col>
      <xdr:colOff>82550</xdr:colOff>
      <xdr:row>83</xdr:row>
      <xdr:rowOff>3559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64508</xdr:rowOff>
    </xdr:from>
    <xdr:to>
      <xdr:col>7</xdr:col>
      <xdr:colOff>31750</xdr:colOff>
      <xdr:row>82</xdr:row>
      <xdr:rowOff>166108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9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類似団体を下回っており、今後も適正な給与水準になるように努める。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85</xdr:row>
      <xdr:rowOff>45155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111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98778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98778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7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58561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81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人口千人当たりの職員数は前年度と比較して</a:t>
          </a:r>
          <a:r>
            <a:rPr kumimoji="1" lang="en-US" altLang="ja-JP" sz="1100" b="0" i="0" baseline="0">
              <a:solidFill>
                <a:schemeClr val="dk1"/>
              </a:solidFill>
              <a:effectLst/>
              <a:latin typeface="+mn-lt"/>
              <a:ea typeface="+mn-ea"/>
              <a:cs typeface="+mn-cs"/>
            </a:rPr>
            <a:t>0.15</a:t>
          </a:r>
          <a:r>
            <a:rPr kumimoji="1" lang="ja-JP" altLang="ja-JP" sz="1100" b="0" i="0" baseline="0">
              <a:solidFill>
                <a:schemeClr val="dk1"/>
              </a:solidFill>
              <a:effectLst/>
              <a:latin typeface="+mn-lt"/>
              <a:ea typeface="+mn-ea"/>
              <a:cs typeface="+mn-cs"/>
            </a:rPr>
            <a:t>人</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a:t>
          </a:r>
          <a:r>
            <a:rPr kumimoji="1" lang="ja-JP" altLang="en-US" sz="1100" b="0" i="0" baseline="0">
              <a:solidFill>
                <a:schemeClr val="dk1"/>
              </a:solidFill>
              <a:effectLst/>
              <a:latin typeface="+mn-lt"/>
              <a:ea typeface="+mn-ea"/>
              <a:cs typeface="+mn-cs"/>
            </a:rPr>
            <a:t>を下回った一方、</a:t>
          </a:r>
          <a:r>
            <a:rPr kumimoji="1" lang="ja-JP" altLang="ja-JP" sz="1100" b="0" i="0" baseline="0">
              <a:solidFill>
                <a:schemeClr val="dk1"/>
              </a:solidFill>
              <a:effectLst/>
              <a:latin typeface="+mn-lt"/>
              <a:ea typeface="+mn-ea"/>
              <a:cs typeface="+mn-cs"/>
            </a:rPr>
            <a:t>全国平均及び県平均を上回る状況となっている。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将来人口の減を見据え、事務事業の見直しや施設保有量の最適化を図る中で、行財政改革推進計画に基づき、より適切な定員管理を推進していく。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147371</xdr:rowOff>
    </xdr:from>
    <xdr:to>
      <xdr:col>81</xdr:col>
      <xdr:colOff>44450</xdr:colOff>
      <xdr:row>61</xdr:row>
      <xdr:rowOff>154610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0582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147371</xdr:rowOff>
    </xdr:from>
    <xdr:to>
      <xdr:col>77</xdr:col>
      <xdr:colOff>44450</xdr:colOff>
      <xdr:row>61</xdr:row>
      <xdr:rowOff>154610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582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139649</xdr:rowOff>
    </xdr:from>
    <xdr:to>
      <xdr:col>72</xdr:col>
      <xdr:colOff>203200</xdr:colOff>
      <xdr:row>61</xdr:row>
      <xdr:rowOff>147371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98099"/>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129515</xdr:rowOff>
    </xdr:from>
    <xdr:to>
      <xdr:col>68</xdr:col>
      <xdr:colOff>152400</xdr:colOff>
      <xdr:row>61</xdr:row>
      <xdr:rowOff>139649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87965"/>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96571</xdr:rowOff>
    </xdr:from>
    <xdr:to>
      <xdr:col>81</xdr:col>
      <xdr:colOff>95250</xdr:colOff>
      <xdr:row>62</xdr:row>
      <xdr:rowOff>26721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113098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103810</xdr:rowOff>
    </xdr:from>
    <xdr:to>
      <xdr:col>77</xdr:col>
      <xdr:colOff>95250</xdr:colOff>
      <xdr:row>62</xdr:row>
      <xdr:rowOff>33960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18737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96571</xdr:rowOff>
    </xdr:from>
    <xdr:to>
      <xdr:col>73</xdr:col>
      <xdr:colOff>44450</xdr:colOff>
      <xdr:row>62</xdr:row>
      <xdr:rowOff>26721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11498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4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88849</xdr:rowOff>
    </xdr:from>
    <xdr:to>
      <xdr:col>68</xdr:col>
      <xdr:colOff>203200</xdr:colOff>
      <xdr:row>62</xdr:row>
      <xdr:rowOff>18999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3776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165092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2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大型の単独事業である生涯学習センター整備事業の元金償還が本格化したこと等により、類似団体平均を上回る状況となっている。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今後、生涯学習センター整備事業の償還額増大により、短期的に比率は上昇していくものの、計画的な新発債発行等により、令和</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年度をピークに比率は低下していく見込み。</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10668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51586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143510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43</xdr:row>
      <xdr:rowOff>46990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32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131572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745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131318</xdr:rowOff>
    </xdr:from>
    <xdr:to>
      <xdr:col>81</xdr:col>
      <xdr:colOff>95250</xdr:colOff>
      <xdr:row>44</xdr:row>
      <xdr:rowOff>61468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103395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前年度から比率は低下したものの、令和元年度まで実施された生涯学習センター整備事業等の影響により、類似団体平均を大きく上回る状況となっている。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行財政改革推進計画と並行し、交付税措置率の高い有利な地方債の有効活用等により将来負担比率の改善に取り組んでいく。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138481</xdr:rowOff>
    </xdr:from>
    <xdr:to>
      <xdr:col>81</xdr:col>
      <xdr:colOff>44450</xdr:colOff>
      <xdr:row>20</xdr:row>
      <xdr:rowOff>94437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396031"/>
          <a:ext cx="8382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94437</xdr:rowOff>
    </xdr:from>
    <xdr:to>
      <xdr:col>77</xdr:col>
      <xdr:colOff>44450</xdr:colOff>
      <xdr:row>20</xdr:row>
      <xdr:rowOff>156210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523437"/>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156210</xdr:rowOff>
    </xdr:from>
    <xdr:to>
      <xdr:col>72</xdr:col>
      <xdr:colOff>203200</xdr:colOff>
      <xdr:row>21</xdr:row>
      <xdr:rowOff>49428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585210"/>
          <a:ext cx="8890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49428</xdr:rowOff>
    </xdr:from>
    <xdr:to>
      <xdr:col>68</xdr:col>
      <xdr:colOff>152400</xdr:colOff>
      <xdr:row>21</xdr:row>
      <xdr:rowOff>142087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649878"/>
          <a:ext cx="8890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87681</xdr:rowOff>
    </xdr:from>
    <xdr:to>
      <xdr:col>81</xdr:col>
      <xdr:colOff>95250</xdr:colOff>
      <xdr:row>20</xdr:row>
      <xdr:rowOff>17831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59758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3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43637</xdr:rowOff>
    </xdr:from>
    <xdr:to>
      <xdr:col>77</xdr:col>
      <xdr:colOff>95250</xdr:colOff>
      <xdr:row>20</xdr:row>
      <xdr:rowOff>145237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130014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55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105410</xdr:rowOff>
    </xdr:from>
    <xdr:to>
      <xdr:col>73</xdr:col>
      <xdr:colOff>44450</xdr:colOff>
      <xdr:row>21</xdr:row>
      <xdr:rowOff>35560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20337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170078</xdr:rowOff>
    </xdr:from>
    <xdr:to>
      <xdr:col>68</xdr:col>
      <xdr:colOff>203200</xdr:colOff>
      <xdr:row>21</xdr:row>
      <xdr:rowOff>100228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85005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91287</xdr:rowOff>
    </xdr:from>
    <xdr:to>
      <xdr:col>64</xdr:col>
      <xdr:colOff>152400</xdr:colOff>
      <xdr:row>22</xdr:row>
      <xdr:rowOff>21437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6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6214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77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14,434
14,114
75.18
10,009,789
9,675,526
290,103
6,050,474
11,452,210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、県平均を下回って</a:t>
          </a:r>
          <a:r>
            <a:rPr kumimoji="1" lang="ja-JP" altLang="ja-JP" sz="1100" b="0" i="0" baseline="0">
              <a:solidFill>
                <a:schemeClr val="dk1"/>
              </a:solidFill>
              <a:effectLst/>
              <a:latin typeface="+mn-lt"/>
              <a:ea typeface="+mn-ea"/>
              <a:cs typeface="+mn-cs"/>
            </a:rPr>
            <a:t>いる状況となっている。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行財政改革推進計画に基づき、保有する公共施設数を減らした結果、会計年度任用職員の人件費が減少したことなどによる。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行財政改革推進計画に基づき、</a:t>
          </a:r>
          <a:r>
            <a:rPr kumimoji="1" lang="ja-JP" altLang="ja-JP" sz="1100" b="0" i="0" baseline="0">
              <a:solidFill>
                <a:schemeClr val="dk1"/>
              </a:solidFill>
              <a:effectLst/>
              <a:latin typeface="+mn-lt"/>
              <a:ea typeface="+mn-ea"/>
              <a:cs typeface="+mn-cs"/>
            </a:rPr>
            <a:t>会計年度任用職員を含めた職員数の適正化を図る中で、人件費の削減に努めていく。</a:t>
          </a:r>
          <a:endParaRPr lang="ja-JP" altLang="ja-JP" sz="1400">
            <a:effectLst/>
          </a:endParaRPr>
        </a:p>
        <a:p>
          <a:pPr eaLnBrk="1" fontAlgn="auto" latinLnBrk="0" hangingPunct="1"/>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35</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4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165100</xdr:rowOff>
    </xdr:from>
    <xdr:to>
      <xdr:col>19</xdr:col>
      <xdr:colOff>187325</xdr:colOff>
      <xdr:row>35</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5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149860</xdr:rowOff>
    </xdr:from>
    <xdr:to>
      <xdr:col>15</xdr:col>
      <xdr:colOff>98425</xdr:colOff>
      <xdr:row>35</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0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149860</xdr:rowOff>
    </xdr:from>
    <xdr:to>
      <xdr:col>11</xdr:col>
      <xdr:colOff>9525</xdr:colOff>
      <xdr:row>36</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0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114300</xdr:rowOff>
    </xdr:from>
    <xdr:to>
      <xdr:col>20</xdr:col>
      <xdr:colOff>38100</xdr:colOff>
      <xdr:row>36</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114300</xdr:rowOff>
    </xdr:from>
    <xdr:to>
      <xdr:col>15</xdr:col>
      <xdr:colOff>149225</xdr:colOff>
      <xdr:row>36</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99060</xdr:rowOff>
    </xdr:from>
    <xdr:to>
      <xdr:col>11</xdr:col>
      <xdr:colOff>60325</xdr:colOff>
      <xdr:row>36</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経常経費の徹底した見直しにより、類似団体平均、全国市町村平均、県内平均をいずれも下回る結果となっている。</a:t>
          </a:r>
          <a:endParaRPr lang="ja-JP" altLang="ja-JP" sz="1400">
            <a:effectLst/>
          </a:endParaRPr>
        </a:p>
        <a:p>
          <a:r>
            <a:rPr kumimoji="1" lang="ja-JP" altLang="ja-JP" sz="1100">
              <a:solidFill>
                <a:schemeClr val="dk1"/>
              </a:solidFill>
              <a:effectLst/>
              <a:latin typeface="+mn-lt"/>
              <a:ea typeface="+mn-ea"/>
              <a:cs typeface="+mn-cs"/>
            </a:rPr>
            <a:t>　今後も事務事業の効率化を図るとともに、職員一人一人の経費削減意識を更に向上させ、より一層の経費削減に努める。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225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50800</xdr:rowOff>
    </xdr:from>
    <xdr:to>
      <xdr:col>78</xdr:col>
      <xdr:colOff>69850</xdr:colOff>
      <xdr:row>17</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2255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22225</xdr:rowOff>
    </xdr:from>
    <xdr:to>
      <xdr:col>73</xdr:col>
      <xdr:colOff>180975</xdr:colOff>
      <xdr:row>17</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36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987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xdr:rowOff>
    </xdr:from>
    <xdr:to>
      <xdr:col>82</xdr:col>
      <xdr:colOff>158750</xdr:colOff>
      <xdr:row>15</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26052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66675</xdr:rowOff>
    </xdr:from>
    <xdr:to>
      <xdr:col>69</xdr:col>
      <xdr:colOff>142875</xdr:colOff>
      <xdr:row>17</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類似団体平均を下回っている状況となっているが、引き続き、適正な審査・給付等を通じ、町民福祉の向上に向けた各種施策を過不足なく展開していく。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140607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37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140607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494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162378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162378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類似団体の平均と比較すると、繰出金が類似団体と比較して多いため、上回っている状況である。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年度にかけて国民健康保険税の税率を段階的に標準税率へ引き上げていくこと等により、</a:t>
          </a:r>
          <a:r>
            <a:rPr kumimoji="1" lang="ja-JP" altLang="ja-JP" sz="1100">
              <a:solidFill>
                <a:schemeClr val="dk1"/>
              </a:solidFill>
              <a:effectLst/>
              <a:latin typeface="+mn-lt"/>
              <a:ea typeface="+mn-ea"/>
              <a:cs typeface="+mn-cs"/>
            </a:rPr>
            <a:t>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62</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56800"/>
          <a:ext cx="838200" cy="7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107950</xdr:rowOff>
    </xdr:from>
    <xdr:to>
      <xdr:col>78</xdr:col>
      <xdr:colOff>69850</xdr:colOff>
      <xdr:row>62</xdr:row>
      <xdr:rowOff>27940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566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96520</xdr:rowOff>
    </xdr:from>
    <xdr:to>
      <xdr:col>73</xdr:col>
      <xdr:colOff>180975</xdr:colOff>
      <xdr:row>61</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835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96520</xdr:rowOff>
    </xdr:from>
    <xdr:to>
      <xdr:col>69</xdr:col>
      <xdr:colOff>92075</xdr:colOff>
      <xdr:row>60</xdr:row>
      <xdr:rowOff>142240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8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148590</xdr:rowOff>
    </xdr:from>
    <xdr:to>
      <xdr:col>78</xdr:col>
      <xdr:colOff>120650</xdr:colOff>
      <xdr:row>62</xdr:row>
      <xdr:rowOff>78740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63517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69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57150</xdr:rowOff>
    </xdr:from>
    <xdr:to>
      <xdr:col>74</xdr:col>
      <xdr:colOff>31750</xdr:colOff>
      <xdr:row>61</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45720</xdr:rowOff>
    </xdr:from>
    <xdr:to>
      <xdr:col>69</xdr:col>
      <xdr:colOff>142875</xdr:colOff>
      <xdr:row>60</xdr:row>
      <xdr:rowOff>147320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91440</xdr:rowOff>
    </xdr:from>
    <xdr:to>
      <xdr:col>65</xdr:col>
      <xdr:colOff>53975</xdr:colOff>
      <xdr:row>61</xdr:row>
      <xdr:rowOff>21590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6367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一部事務組合に対する負担金が類似団体と比較して上回っていること等から、類似団体平均、全国平均を上回る状況となっている。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行財政改革推進計画に基づき、峡南医療センター企業団への負担金をはじめとした、一部事務組合への負担金の検証</a:t>
          </a:r>
          <a:r>
            <a:rPr kumimoji="1" lang="ja-JP" altLang="en-US" sz="1100" b="0" i="0" baseline="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公営企業会計等の健全化・適正化</a:t>
          </a:r>
          <a:r>
            <a:rPr kumimoji="1" lang="ja-JP" altLang="ja-JP" sz="1100" b="0" i="0" baseline="0">
              <a:solidFill>
                <a:schemeClr val="dk1"/>
              </a:solidFill>
              <a:effectLst/>
              <a:latin typeface="+mn-lt"/>
              <a:ea typeface="+mn-ea"/>
              <a:cs typeface="+mn-cs"/>
            </a:rPr>
            <a:t>等に努めるとともに、町単独補助金についても必要性を十分に検討していく。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39</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63792"/>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大型の単独事業である生涯学習センター整備事業の元金償還が本格化したことにより、類似団体平均を</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ポイント上回る状況となっている。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公債費については、計画的な新発債発行等により、令和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年度をピークに減少していく見込み。</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54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145287</xdr:rowOff>
    </xdr:from>
    <xdr:to>
      <xdr:col>19</xdr:col>
      <xdr:colOff>187325</xdr:colOff>
      <xdr:row>79</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183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145287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406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67563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26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xdr:rowOff>
    </xdr:from>
    <xdr:to>
      <xdr:col>11</xdr:col>
      <xdr:colOff>60325</xdr:colOff>
      <xdr:row>78</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経常経費充当一般財源は、物件費、補助費において増加した一方、人件費、維持補修費、扶助費、公債費、繰出金において減少した。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行財政改革推進計画に基づいた取り組み</a:t>
          </a:r>
          <a:r>
            <a:rPr kumimoji="1" lang="ja-JP" altLang="ja-JP" sz="1100" b="0" i="0" baseline="0">
              <a:solidFill>
                <a:schemeClr val="dk1"/>
              </a:solidFill>
              <a:effectLst/>
              <a:latin typeface="+mn-lt"/>
              <a:ea typeface="+mn-ea"/>
              <a:cs typeface="+mn-cs"/>
            </a:rPr>
            <a:t>等により、前年度を</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ポイント下回る</a:t>
          </a:r>
          <a:r>
            <a:rPr kumimoji="1" lang="en-US" altLang="ja-JP" sz="1100" b="0" i="0" baseline="0">
              <a:solidFill>
                <a:schemeClr val="dk1"/>
              </a:solidFill>
              <a:effectLst/>
              <a:latin typeface="+mn-lt"/>
              <a:ea typeface="+mn-ea"/>
              <a:cs typeface="+mn-cs"/>
            </a:rPr>
            <a:t>73.0</a:t>
          </a:r>
          <a:r>
            <a:rPr kumimoji="1"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800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26415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78</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995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76708</xdr:rowOff>
    </xdr:from>
    <xdr:to>
      <xdr:col>69</xdr:col>
      <xdr:colOff>92075</xdr:colOff>
      <xdr:row>78</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449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52274</xdr:rowOff>
    </xdr:from>
    <xdr:to>
      <xdr:col>29</xdr:col>
      <xdr:colOff>127000</xdr:colOff>
      <xdr:row>16</xdr:row>
      <xdr:rowOff>72199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43099"/>
          <a:ext cx="647700" cy="19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37050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27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72199</xdr:rowOff>
    </xdr:from>
    <xdr:to>
      <xdr:col>26</xdr:col>
      <xdr:colOff>50800</xdr:colOff>
      <xdr:row>16</xdr:row>
      <xdr:rowOff>86550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3024"/>
          <a:ext cx="698500" cy="14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86550</xdr:rowOff>
    </xdr:from>
    <xdr:to>
      <xdr:col>22</xdr:col>
      <xdr:colOff>114300</xdr:colOff>
      <xdr:row>16</xdr:row>
      <xdr:rowOff>100508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77375"/>
          <a:ext cx="698500" cy="13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100508</xdr:rowOff>
    </xdr:from>
    <xdr:to>
      <xdr:col>18</xdr:col>
      <xdr:colOff>177800</xdr:colOff>
      <xdr:row>16</xdr:row>
      <xdr:rowOff>116053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91333"/>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1474</xdr:rowOff>
    </xdr:from>
    <xdr:to>
      <xdr:col>29</xdr:col>
      <xdr:colOff>177800</xdr:colOff>
      <xdr:row>16</xdr:row>
      <xdr:rowOff>103074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92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18001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3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21399</xdr:rowOff>
    </xdr:from>
    <xdr:to>
      <xdr:col>26</xdr:col>
      <xdr:colOff>101600</xdr:colOff>
      <xdr:row>16</xdr:row>
      <xdr:rowOff>122999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133176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35750</xdr:rowOff>
    </xdr:from>
    <xdr:to>
      <xdr:col>22</xdr:col>
      <xdr:colOff>165100</xdr:colOff>
      <xdr:row>16</xdr:row>
      <xdr:rowOff>137350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2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147527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9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49708</xdr:rowOff>
    </xdr:from>
    <xdr:to>
      <xdr:col>19</xdr:col>
      <xdr:colOff>38100</xdr:colOff>
      <xdr:row>16</xdr:row>
      <xdr:rowOff>151308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40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161485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65253</xdr:rowOff>
    </xdr:from>
    <xdr:to>
      <xdr:col>15</xdr:col>
      <xdr:colOff>101600</xdr:colOff>
      <xdr:row>16</xdr:row>
      <xdr:rowOff>166853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6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5580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73165</xdr:rowOff>
    </xdr:from>
    <xdr:to>
      <xdr:col>29</xdr:col>
      <xdr:colOff>127000</xdr:colOff>
      <xdr:row>35</xdr:row>
      <xdr:rowOff>84786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83515"/>
          <a:ext cx="647700" cy="11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73165</xdr:rowOff>
    </xdr:from>
    <xdr:to>
      <xdr:col>26</xdr:col>
      <xdr:colOff>50800</xdr:colOff>
      <xdr:row>35</xdr:row>
      <xdr:rowOff>168186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83515"/>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168186</xdr:rowOff>
    </xdr:from>
    <xdr:to>
      <xdr:col>22</xdr:col>
      <xdr:colOff>114300</xdr:colOff>
      <xdr:row>35</xdr:row>
      <xdr:rowOff>190608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8536"/>
          <a:ext cx="698500" cy="22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190608</xdr:rowOff>
    </xdr:from>
    <xdr:to>
      <xdr:col>18</xdr:col>
      <xdr:colOff>177800</xdr:colOff>
      <xdr:row>35</xdr:row>
      <xdr:rowOff>330892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0958"/>
          <a:ext cx="698500" cy="140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33986</xdr:rowOff>
    </xdr:from>
    <xdr:to>
      <xdr:col>29</xdr:col>
      <xdr:colOff>177800</xdr:colOff>
      <xdr:row>35</xdr:row>
      <xdr:rowOff>135586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221963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8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22365</xdr:rowOff>
    </xdr:from>
    <xdr:to>
      <xdr:col>26</xdr:col>
      <xdr:colOff>101600</xdr:colOff>
      <xdr:row>35</xdr:row>
      <xdr:rowOff>123965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134142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0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117386</xdr:rowOff>
    </xdr:from>
    <xdr:to>
      <xdr:col>22</xdr:col>
      <xdr:colOff>165100</xdr:colOff>
      <xdr:row>35</xdr:row>
      <xdr:rowOff>218986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7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229163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139808</xdr:rowOff>
    </xdr:from>
    <xdr:to>
      <xdr:col>19</xdr:col>
      <xdr:colOff>38100</xdr:colOff>
      <xdr:row>35</xdr:row>
      <xdr:rowOff>241408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0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251585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1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280092</xdr:rowOff>
    </xdr:from>
    <xdr:to>
      <xdr:col>15</xdr:col>
      <xdr:colOff>101600</xdr:colOff>
      <xdr:row>36</xdr:row>
      <xdr:rowOff>38792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90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48969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5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14,434
14,114
75.18
10,009,789
9,675,526
290,103
6,050,474
11,452,210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133510</xdr:rowOff>
    </xdr:from>
    <xdr:to>
      <xdr:col>24</xdr:col>
      <xdr:colOff>63500</xdr:colOff>
      <xdr:row>35</xdr:row>
      <xdr:rowOff>139764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134260"/>
          <a:ext cx="8382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133510</xdr:rowOff>
    </xdr:from>
    <xdr:to>
      <xdr:col>19</xdr:col>
      <xdr:colOff>177800</xdr:colOff>
      <xdr:row>35</xdr:row>
      <xdr:rowOff>153178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34260"/>
          <a:ext cx="889000" cy="1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153178</xdr:rowOff>
    </xdr:from>
    <xdr:to>
      <xdr:col>15</xdr:col>
      <xdr:colOff>50800</xdr:colOff>
      <xdr:row>36</xdr:row>
      <xdr:rowOff>1598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53928"/>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1036</xdr:rowOff>
    </xdr:from>
    <xdr:to>
      <xdr:col>10</xdr:col>
      <xdr:colOff>114300</xdr:colOff>
      <xdr:row>36</xdr:row>
      <xdr:rowOff>1598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73236"/>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88964</xdr:rowOff>
    </xdr:from>
    <xdr:to>
      <xdr:col>24</xdr:col>
      <xdr:colOff>114300</xdr:colOff>
      <xdr:row>36</xdr:row>
      <xdr:rowOff>19114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67391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6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82710</xdr:rowOff>
    </xdr:from>
    <xdr:to>
      <xdr:col>20</xdr:col>
      <xdr:colOff>38100</xdr:colOff>
      <xdr:row>36</xdr:row>
      <xdr:rowOff>12860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29387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102378</xdr:rowOff>
    </xdr:from>
    <xdr:to>
      <xdr:col>15</xdr:col>
      <xdr:colOff>101600</xdr:colOff>
      <xdr:row>36</xdr:row>
      <xdr:rowOff>32528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49055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122248</xdr:rowOff>
    </xdr:from>
    <xdr:to>
      <xdr:col>10</xdr:col>
      <xdr:colOff>165100</xdr:colOff>
      <xdr:row>36</xdr:row>
      <xdr:rowOff>52398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43525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1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121686</xdr:rowOff>
    </xdr:from>
    <xdr:to>
      <xdr:col>6</xdr:col>
      <xdr:colOff>38100</xdr:colOff>
      <xdr:row>36</xdr:row>
      <xdr:rowOff>51836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42963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21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156521</xdr:rowOff>
    </xdr:from>
    <xdr:to>
      <xdr:col>24</xdr:col>
      <xdr:colOff>63500</xdr:colOff>
      <xdr:row>58</xdr:row>
      <xdr:rowOff>6508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29171"/>
          <a:ext cx="8382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148210</xdr:rowOff>
    </xdr:from>
    <xdr:to>
      <xdr:col>19</xdr:col>
      <xdr:colOff>177800</xdr:colOff>
      <xdr:row>57</xdr:row>
      <xdr:rowOff>156521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20860"/>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148210</xdr:rowOff>
    </xdr:from>
    <xdr:to>
      <xdr:col>15</xdr:col>
      <xdr:colOff>50800</xdr:colOff>
      <xdr:row>57</xdr:row>
      <xdr:rowOff>164248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20860"/>
          <a:ext cx="8890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164248</xdr:rowOff>
    </xdr:from>
    <xdr:to>
      <xdr:col>10</xdr:col>
      <xdr:colOff>114300</xdr:colOff>
      <xdr:row>58</xdr:row>
      <xdr:rowOff>3343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6898"/>
          <a:ext cx="889000" cy="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127158</xdr:rowOff>
    </xdr:from>
    <xdr:to>
      <xdr:col>24</xdr:col>
      <xdr:colOff>114300</xdr:colOff>
      <xdr:row>58</xdr:row>
      <xdr:rowOff>57308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42085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105721</xdr:rowOff>
    </xdr:from>
    <xdr:to>
      <xdr:col>20</xdr:col>
      <xdr:colOff>38100</xdr:colOff>
      <xdr:row>58</xdr:row>
      <xdr:rowOff>35871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26998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97410</xdr:rowOff>
    </xdr:from>
    <xdr:to>
      <xdr:col>15</xdr:col>
      <xdr:colOff>101600</xdr:colOff>
      <xdr:row>58</xdr:row>
      <xdr:rowOff>27560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18687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113448</xdr:rowOff>
    </xdr:from>
    <xdr:to>
      <xdr:col>10</xdr:col>
      <xdr:colOff>165100</xdr:colOff>
      <xdr:row>58</xdr:row>
      <xdr:rowOff>43598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123993</xdr:rowOff>
    </xdr:from>
    <xdr:to>
      <xdr:col>6</xdr:col>
      <xdr:colOff>38100</xdr:colOff>
      <xdr:row>58</xdr:row>
      <xdr:rowOff>54143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45270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36990</xdr:rowOff>
    </xdr:from>
    <xdr:to>
      <xdr:col>24</xdr:col>
      <xdr:colOff>63500</xdr:colOff>
      <xdr:row>78</xdr:row>
      <xdr:rowOff>53975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0090"/>
          <a:ext cx="8382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36601</xdr:rowOff>
    </xdr:from>
    <xdr:to>
      <xdr:col>19</xdr:col>
      <xdr:colOff>177800</xdr:colOff>
      <xdr:row>78</xdr:row>
      <xdr:rowOff>36990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09701"/>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31389</xdr:rowOff>
    </xdr:from>
    <xdr:to>
      <xdr:col>15</xdr:col>
      <xdr:colOff>50800</xdr:colOff>
      <xdr:row>78</xdr:row>
      <xdr:rowOff>36601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448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21309</xdr:rowOff>
    </xdr:from>
    <xdr:to>
      <xdr:col>10</xdr:col>
      <xdr:colOff>114300</xdr:colOff>
      <xdr:row>78</xdr:row>
      <xdr:rowOff>31389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94409"/>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3175</xdr:rowOff>
    </xdr:from>
    <xdr:to>
      <xdr:col>24</xdr:col>
      <xdr:colOff>114300</xdr:colOff>
      <xdr:row>78</xdr:row>
      <xdr:rowOff>104775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89552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157640</xdr:rowOff>
    </xdr:from>
    <xdr:to>
      <xdr:col>20</xdr:col>
      <xdr:colOff>38100</xdr:colOff>
      <xdr:row>78</xdr:row>
      <xdr:rowOff>87790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78917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157251</xdr:rowOff>
    </xdr:from>
    <xdr:to>
      <xdr:col>15</xdr:col>
      <xdr:colOff>101600</xdr:colOff>
      <xdr:row>78</xdr:row>
      <xdr:rowOff>87401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78528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152039</xdr:rowOff>
    </xdr:from>
    <xdr:to>
      <xdr:col>10</xdr:col>
      <xdr:colOff>165100</xdr:colOff>
      <xdr:row>78</xdr:row>
      <xdr:rowOff>82189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73316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4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141959</xdr:rowOff>
    </xdr:from>
    <xdr:to>
      <xdr:col>6</xdr:col>
      <xdr:colOff>38100</xdr:colOff>
      <xdr:row>78</xdr:row>
      <xdr:rowOff>72109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63236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3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40695</xdr:rowOff>
    </xdr:from>
    <xdr:to>
      <xdr:col>24</xdr:col>
      <xdr:colOff>63500</xdr:colOff>
      <xdr:row>95</xdr:row>
      <xdr:rowOff>138950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28445"/>
          <a:ext cx="838200" cy="9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138950</xdr:rowOff>
    </xdr:from>
    <xdr:to>
      <xdr:col>19</xdr:col>
      <xdr:colOff>177800</xdr:colOff>
      <xdr:row>96</xdr:row>
      <xdr:rowOff>68061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26700"/>
          <a:ext cx="889000" cy="10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37712</xdr:rowOff>
    </xdr:from>
    <xdr:to>
      <xdr:col>15</xdr:col>
      <xdr:colOff>50800</xdr:colOff>
      <xdr:row>96</xdr:row>
      <xdr:rowOff>68061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6912"/>
          <a:ext cx="889000" cy="3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37712</xdr:rowOff>
    </xdr:from>
    <xdr:to>
      <xdr:col>10</xdr:col>
      <xdr:colOff>114300</xdr:colOff>
      <xdr:row>97</xdr:row>
      <xdr:rowOff>28970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6912"/>
          <a:ext cx="889000" cy="16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161345</xdr:rowOff>
    </xdr:from>
    <xdr:to>
      <xdr:col>24</xdr:col>
      <xdr:colOff>114300</xdr:colOff>
      <xdr:row>95</xdr:row>
      <xdr:rowOff>91495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139772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88150</xdr:rowOff>
    </xdr:from>
    <xdr:to>
      <xdr:col>20</xdr:col>
      <xdr:colOff>38100</xdr:colOff>
      <xdr:row>96</xdr:row>
      <xdr:rowOff>18300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9427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17261</xdr:rowOff>
    </xdr:from>
    <xdr:to>
      <xdr:col>15</xdr:col>
      <xdr:colOff>101600</xdr:colOff>
      <xdr:row>96</xdr:row>
      <xdr:rowOff>118861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109988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158362</xdr:rowOff>
    </xdr:from>
    <xdr:to>
      <xdr:col>10</xdr:col>
      <xdr:colOff>165100</xdr:colOff>
      <xdr:row>96</xdr:row>
      <xdr:rowOff>88512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79639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149620</xdr:rowOff>
    </xdr:from>
    <xdr:to>
      <xdr:col>6</xdr:col>
      <xdr:colOff>38100</xdr:colOff>
      <xdr:row>97</xdr:row>
      <xdr:rowOff>79770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70897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150487</xdr:rowOff>
    </xdr:from>
    <xdr:to>
      <xdr:col>55</xdr:col>
      <xdr:colOff>0</xdr:colOff>
      <xdr:row>37</xdr:row>
      <xdr:rowOff>133283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22687"/>
          <a:ext cx="838200" cy="15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94698</xdr:rowOff>
    </xdr:from>
    <xdr:to>
      <xdr:col>50</xdr:col>
      <xdr:colOff>114300</xdr:colOff>
      <xdr:row>37</xdr:row>
      <xdr:rowOff>133283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38348"/>
          <a:ext cx="8890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80976</xdr:rowOff>
    </xdr:from>
    <xdr:to>
      <xdr:col>45</xdr:col>
      <xdr:colOff>177800</xdr:colOff>
      <xdr:row>37</xdr:row>
      <xdr:rowOff>94698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24626"/>
          <a:ext cx="889000" cy="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110962</xdr:rowOff>
    </xdr:from>
    <xdr:to>
      <xdr:col>41</xdr:col>
      <xdr:colOff>50800</xdr:colOff>
      <xdr:row>37</xdr:row>
      <xdr:rowOff>80976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11712"/>
          <a:ext cx="889000" cy="31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99687</xdr:rowOff>
    </xdr:from>
    <xdr:to>
      <xdr:col>55</xdr:col>
      <xdr:colOff>50800</xdr:colOff>
      <xdr:row>37</xdr:row>
      <xdr:rowOff>29837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7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122564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2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82483</xdr:rowOff>
    </xdr:from>
    <xdr:to>
      <xdr:col>50</xdr:col>
      <xdr:colOff>165100</xdr:colOff>
      <xdr:row>38</xdr:row>
      <xdr:rowOff>12633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3760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1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43898</xdr:rowOff>
    </xdr:from>
    <xdr:to>
      <xdr:col>46</xdr:col>
      <xdr:colOff>38100</xdr:colOff>
      <xdr:row>37</xdr:row>
      <xdr:rowOff>145498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8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136625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8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30176</xdr:rowOff>
    </xdr:from>
    <xdr:to>
      <xdr:col>41</xdr:col>
      <xdr:colOff>101600</xdr:colOff>
      <xdr:row>37</xdr:row>
      <xdr:rowOff>131776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148303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4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60162</xdr:rowOff>
    </xdr:from>
    <xdr:to>
      <xdr:col>36</xdr:col>
      <xdr:colOff>165100</xdr:colOff>
      <xdr:row>35</xdr:row>
      <xdr:rowOff>161762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152889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5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25208</xdr:rowOff>
    </xdr:from>
    <xdr:to>
      <xdr:col>55</xdr:col>
      <xdr:colOff>0</xdr:colOff>
      <xdr:row>58</xdr:row>
      <xdr:rowOff>60179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69308"/>
          <a:ext cx="838200" cy="3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60179</xdr:rowOff>
    </xdr:from>
    <xdr:to>
      <xdr:col>50</xdr:col>
      <xdr:colOff>114300</xdr:colOff>
      <xdr:row>58</xdr:row>
      <xdr:rowOff>69908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04279"/>
          <a:ext cx="8890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27060</xdr:rowOff>
    </xdr:from>
    <xdr:to>
      <xdr:col>45</xdr:col>
      <xdr:colOff>177800</xdr:colOff>
      <xdr:row>58</xdr:row>
      <xdr:rowOff>69908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71160"/>
          <a:ext cx="889000" cy="4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27060</xdr:rowOff>
    </xdr:from>
    <xdr:to>
      <xdr:col>41</xdr:col>
      <xdr:colOff>50800</xdr:colOff>
      <xdr:row>58</xdr:row>
      <xdr:rowOff>37811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71160"/>
          <a:ext cx="889000" cy="1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145858</xdr:rowOff>
    </xdr:from>
    <xdr:to>
      <xdr:col>55</xdr:col>
      <xdr:colOff>50800</xdr:colOff>
      <xdr:row>58</xdr:row>
      <xdr:rowOff>76008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60785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9379</xdr:rowOff>
    </xdr:from>
    <xdr:to>
      <xdr:col>50</xdr:col>
      <xdr:colOff>165100</xdr:colOff>
      <xdr:row>58</xdr:row>
      <xdr:rowOff>110979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102106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19108</xdr:rowOff>
    </xdr:from>
    <xdr:to>
      <xdr:col>46</xdr:col>
      <xdr:colOff>38100</xdr:colOff>
      <xdr:row>58</xdr:row>
      <xdr:rowOff>120708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111835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147710</xdr:rowOff>
    </xdr:from>
    <xdr:to>
      <xdr:col>41</xdr:col>
      <xdr:colOff>101600</xdr:colOff>
      <xdr:row>58</xdr:row>
      <xdr:rowOff>77860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68987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1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158461</xdr:rowOff>
    </xdr:from>
    <xdr:to>
      <xdr:col>36</xdr:col>
      <xdr:colOff>165100</xdr:colOff>
      <xdr:row>58</xdr:row>
      <xdr:rowOff>88611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79738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2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21062</xdr:rowOff>
    </xdr:from>
    <xdr:to>
      <xdr:col>55</xdr:col>
      <xdr:colOff>0</xdr:colOff>
      <xdr:row>78</xdr:row>
      <xdr:rowOff>25366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4162"/>
          <a:ext cx="838200" cy="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21062</xdr:rowOff>
    </xdr:from>
    <xdr:to>
      <xdr:col>50</xdr:col>
      <xdr:colOff>114300</xdr:colOff>
      <xdr:row>78</xdr:row>
      <xdr:rowOff>21479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94162"/>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114640</xdr:rowOff>
    </xdr:from>
    <xdr:to>
      <xdr:col>45</xdr:col>
      <xdr:colOff>177800</xdr:colOff>
      <xdr:row>78</xdr:row>
      <xdr:rowOff>21479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16290"/>
          <a:ext cx="889000" cy="7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114640</xdr:rowOff>
    </xdr:from>
    <xdr:to>
      <xdr:col>41</xdr:col>
      <xdr:colOff>50800</xdr:colOff>
      <xdr:row>77</xdr:row>
      <xdr:rowOff>165909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16290"/>
          <a:ext cx="889000" cy="5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146016</xdr:rowOff>
    </xdr:from>
    <xdr:to>
      <xdr:col>55</xdr:col>
      <xdr:colOff>50800</xdr:colOff>
      <xdr:row>78</xdr:row>
      <xdr:rowOff>76166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60943</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141712</xdr:rowOff>
    </xdr:from>
    <xdr:to>
      <xdr:col>50</xdr:col>
      <xdr:colOff>165100</xdr:colOff>
      <xdr:row>78</xdr:row>
      <xdr:rowOff>71862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62989</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43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142129</xdr:rowOff>
    </xdr:from>
    <xdr:to>
      <xdr:col>46</xdr:col>
      <xdr:colOff>38100</xdr:colOff>
      <xdr:row>78</xdr:row>
      <xdr:rowOff>72279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63406</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63840</xdr:rowOff>
    </xdr:from>
    <xdr:to>
      <xdr:col>41</xdr:col>
      <xdr:colOff>101600</xdr:colOff>
      <xdr:row>77</xdr:row>
      <xdr:rowOff>165440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156567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5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115109</xdr:rowOff>
    </xdr:from>
    <xdr:to>
      <xdr:col>36</xdr:col>
      <xdr:colOff>165100</xdr:colOff>
      <xdr:row>78</xdr:row>
      <xdr:rowOff>45259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36386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42366</xdr:rowOff>
    </xdr:from>
    <xdr:to>
      <xdr:col>55</xdr:col>
      <xdr:colOff>0</xdr:colOff>
      <xdr:row>98</xdr:row>
      <xdr:rowOff>78519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44466"/>
          <a:ext cx="838200" cy="3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78519</xdr:rowOff>
    </xdr:from>
    <xdr:to>
      <xdr:col>50</xdr:col>
      <xdr:colOff>114300</xdr:colOff>
      <xdr:row>98</xdr:row>
      <xdr:rowOff>80838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8061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80838</xdr:rowOff>
    </xdr:from>
    <xdr:to>
      <xdr:col>45</xdr:col>
      <xdr:colOff>177800</xdr:colOff>
      <xdr:row>98</xdr:row>
      <xdr:rowOff>83513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82938"/>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78736</xdr:rowOff>
    </xdr:from>
    <xdr:to>
      <xdr:col>41</xdr:col>
      <xdr:colOff>50800</xdr:colOff>
      <xdr:row>98</xdr:row>
      <xdr:rowOff>83513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80836"/>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163016</xdr:rowOff>
    </xdr:from>
    <xdr:to>
      <xdr:col>55</xdr:col>
      <xdr:colOff>50800</xdr:colOff>
      <xdr:row>98</xdr:row>
      <xdr:rowOff>93166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77943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27719</xdr:rowOff>
    </xdr:from>
    <xdr:to>
      <xdr:col>50</xdr:col>
      <xdr:colOff>165100</xdr:colOff>
      <xdr:row>98</xdr:row>
      <xdr:rowOff>129319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120446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30038</xdr:rowOff>
    </xdr:from>
    <xdr:to>
      <xdr:col>46</xdr:col>
      <xdr:colOff>38100</xdr:colOff>
      <xdr:row>98</xdr:row>
      <xdr:rowOff>131638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122765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32713</xdr:rowOff>
    </xdr:from>
    <xdr:to>
      <xdr:col>41</xdr:col>
      <xdr:colOff>101600</xdr:colOff>
      <xdr:row>98</xdr:row>
      <xdr:rowOff>134313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125440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27936</xdr:rowOff>
    </xdr:from>
    <xdr:to>
      <xdr:col>36</xdr:col>
      <xdr:colOff>165100</xdr:colOff>
      <xdr:row>98</xdr:row>
      <xdr:rowOff>129536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120663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130670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57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130670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457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75189</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90289"/>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79870</xdr:rowOff>
    </xdr:from>
    <xdr:to>
      <xdr:col>76</xdr:col>
      <xdr:colOff>165100</xdr:colOff>
      <xdr:row>39</xdr:row>
      <xdr:rowOff>10020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1147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7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24389</xdr:rowOff>
    </xdr:from>
    <xdr:to>
      <xdr:col>67</xdr:col>
      <xdr:colOff>101600</xdr:colOff>
      <xdr:row>38</xdr:row>
      <xdr:rowOff>125989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117116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3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59220</xdr:rowOff>
    </xdr:from>
    <xdr:to>
      <xdr:col>85</xdr:col>
      <xdr:colOff>127000</xdr:colOff>
      <xdr:row>76</xdr:row>
      <xdr:rowOff>61016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89420"/>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61016</xdr:rowOff>
    </xdr:from>
    <xdr:to>
      <xdr:col>81</xdr:col>
      <xdr:colOff>50800</xdr:colOff>
      <xdr:row>76</xdr:row>
      <xdr:rowOff>91210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91216"/>
          <a:ext cx="8890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91210</xdr:rowOff>
    </xdr:from>
    <xdr:to>
      <xdr:col>76</xdr:col>
      <xdr:colOff>114300</xdr:colOff>
      <xdr:row>76</xdr:row>
      <xdr:rowOff>127575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21410"/>
          <a:ext cx="889000" cy="3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127575</xdr:rowOff>
    </xdr:from>
    <xdr:to>
      <xdr:col>71</xdr:col>
      <xdr:colOff>177800</xdr:colOff>
      <xdr:row>76</xdr:row>
      <xdr:rowOff>153767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57775"/>
          <a:ext cx="889000" cy="2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8420</xdr:rowOff>
    </xdr:from>
    <xdr:to>
      <xdr:col>85</xdr:col>
      <xdr:colOff>177800</xdr:colOff>
      <xdr:row>76</xdr:row>
      <xdr:rowOff>110020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31296</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9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10216</xdr:rowOff>
    </xdr:from>
    <xdr:to>
      <xdr:col>81</xdr:col>
      <xdr:colOff>101600</xdr:colOff>
      <xdr:row>76</xdr:row>
      <xdr:rowOff>111816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128343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40410</xdr:rowOff>
    </xdr:from>
    <xdr:to>
      <xdr:col>76</xdr:col>
      <xdr:colOff>165100</xdr:colOff>
      <xdr:row>76</xdr:row>
      <xdr:rowOff>142010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158536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76775</xdr:rowOff>
    </xdr:from>
    <xdr:to>
      <xdr:col>72</xdr:col>
      <xdr:colOff>38100</xdr:colOff>
      <xdr:row>77</xdr:row>
      <xdr:rowOff>6925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0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23452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102967</xdr:rowOff>
    </xdr:from>
    <xdr:to>
      <xdr:col>67</xdr:col>
      <xdr:colOff>101600</xdr:colOff>
      <xdr:row>77</xdr:row>
      <xdr:rowOff>33117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49645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0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97447</xdr:rowOff>
    </xdr:from>
    <xdr:to>
      <xdr:col>85</xdr:col>
      <xdr:colOff>127000</xdr:colOff>
      <xdr:row>99</xdr:row>
      <xdr:rowOff>15070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99547"/>
          <a:ext cx="838200" cy="8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15070</xdr:rowOff>
    </xdr:from>
    <xdr:to>
      <xdr:col>81</xdr:col>
      <xdr:colOff>50800</xdr:colOff>
      <xdr:row>99</xdr:row>
      <xdr:rowOff>23442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88620"/>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3755</xdr:rowOff>
    </xdr:from>
    <xdr:to>
      <xdr:col>76</xdr:col>
      <xdr:colOff>114300</xdr:colOff>
      <xdr:row>99</xdr:row>
      <xdr:rowOff>23442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77305"/>
          <a:ext cx="889000" cy="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3755</xdr:rowOff>
    </xdr:from>
    <xdr:to>
      <xdr:col>71</xdr:col>
      <xdr:colOff>177800</xdr:colOff>
      <xdr:row>99</xdr:row>
      <xdr:rowOff>34632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77305"/>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46647</xdr:rowOff>
    </xdr:from>
    <xdr:to>
      <xdr:col>85</xdr:col>
      <xdr:colOff>177800</xdr:colOff>
      <xdr:row>98</xdr:row>
      <xdr:rowOff>148247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135720</xdr:rowOff>
    </xdr:from>
    <xdr:to>
      <xdr:col>81</xdr:col>
      <xdr:colOff>101600</xdr:colOff>
      <xdr:row>99</xdr:row>
      <xdr:rowOff>65870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56997</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3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144092</xdr:rowOff>
    </xdr:from>
    <xdr:to>
      <xdr:col>76</xdr:col>
      <xdr:colOff>165100</xdr:colOff>
      <xdr:row>99</xdr:row>
      <xdr:rowOff>74242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65369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124405</xdr:rowOff>
    </xdr:from>
    <xdr:to>
      <xdr:col>72</xdr:col>
      <xdr:colOff>38100</xdr:colOff>
      <xdr:row>99</xdr:row>
      <xdr:rowOff>54555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45682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1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155282</xdr:rowOff>
    </xdr:from>
    <xdr:to>
      <xdr:col>67</xdr:col>
      <xdr:colOff>101600</xdr:colOff>
      <xdr:row>99</xdr:row>
      <xdr:rowOff>85432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76559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5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27839</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43389"/>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27839</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3389"/>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115697</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545447"/>
          <a:ext cx="889000" cy="6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148489</xdr:rowOff>
    </xdr:from>
    <xdr:to>
      <xdr:col>112</xdr:col>
      <xdr:colOff>38100</xdr:colOff>
      <xdr:row>59</xdr:row>
      <xdr:rowOff>78639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69766</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85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64897</xdr:rowOff>
    </xdr:from>
    <xdr:to>
      <xdr:col>98</xdr:col>
      <xdr:colOff>38100</xdr:colOff>
      <xdr:row>55</xdr:row>
      <xdr:rowOff>166497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49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11574</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2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61887</xdr:rowOff>
    </xdr:from>
    <xdr:to>
      <xdr:col>116</xdr:col>
      <xdr:colOff>62864</xdr:colOff>
      <xdr:row>78</xdr:row>
      <xdr:rowOff>169100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577737"/>
          <a:ext cx="1269" cy="96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1477</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4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169100</xdr:rowOff>
    </xdr:from>
    <xdr:to>
      <xdr:col>116</xdr:col>
      <xdr:colOff>152400</xdr:colOff>
      <xdr:row>78</xdr:row>
      <xdr:rowOff>169100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4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8564</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23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61887</xdr:rowOff>
    </xdr:from>
    <xdr:to>
      <xdr:col>116</xdr:col>
      <xdr:colOff>152400</xdr:colOff>
      <xdr:row>73</xdr:row>
      <xdr:rowOff>61887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57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91516</xdr:rowOff>
    </xdr:from>
    <xdr:to>
      <xdr:col>116</xdr:col>
      <xdr:colOff>63500</xdr:colOff>
      <xdr:row>74</xdr:row>
      <xdr:rowOff>146203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64466"/>
          <a:ext cx="838200" cy="5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155579</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842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5702</xdr:rowOff>
    </xdr:from>
    <xdr:to>
      <xdr:col>116</xdr:col>
      <xdr:colOff>114300</xdr:colOff>
      <xdr:row>75</xdr:row>
      <xdr:rowOff>107302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86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91516</xdr:rowOff>
    </xdr:from>
    <xdr:to>
      <xdr:col>111</xdr:col>
      <xdr:colOff>177800</xdr:colOff>
      <xdr:row>71</xdr:row>
      <xdr:rowOff>151892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64466"/>
          <a:ext cx="889000" cy="6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102248</xdr:rowOff>
    </xdr:from>
    <xdr:to>
      <xdr:col>112</xdr:col>
      <xdr:colOff>38100</xdr:colOff>
      <xdr:row>75</xdr:row>
      <xdr:rowOff>32398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7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23525</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8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120764</xdr:rowOff>
    </xdr:from>
    <xdr:to>
      <xdr:col>107</xdr:col>
      <xdr:colOff>50800</xdr:colOff>
      <xdr:row>71</xdr:row>
      <xdr:rowOff>151892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293714"/>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75629</xdr:rowOff>
    </xdr:from>
    <xdr:to>
      <xdr:col>107</xdr:col>
      <xdr:colOff>101600</xdr:colOff>
      <xdr:row>75</xdr:row>
      <xdr:rowOff>5779</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7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168356</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85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120764</xdr:rowOff>
    </xdr:from>
    <xdr:to>
      <xdr:col>102</xdr:col>
      <xdr:colOff>114300</xdr:colOff>
      <xdr:row>71</xdr:row>
      <xdr:rowOff>135661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293714"/>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83820</xdr:rowOff>
    </xdr:from>
    <xdr:to>
      <xdr:col>102</xdr:col>
      <xdr:colOff>165100</xdr:colOff>
      <xdr:row>75</xdr:row>
      <xdr:rowOff>13970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5097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8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80937</xdr:rowOff>
    </xdr:from>
    <xdr:to>
      <xdr:col>98</xdr:col>
      <xdr:colOff>38100</xdr:colOff>
      <xdr:row>75</xdr:row>
      <xdr:rowOff>11087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7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2214</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95403</xdr:rowOff>
    </xdr:from>
    <xdr:to>
      <xdr:col>116</xdr:col>
      <xdr:colOff>114300</xdr:colOff>
      <xdr:row>75</xdr:row>
      <xdr:rowOff>25553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118280</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63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40716</xdr:rowOff>
    </xdr:from>
    <xdr:to>
      <xdr:col>112</xdr:col>
      <xdr:colOff>38100</xdr:colOff>
      <xdr:row>71</xdr:row>
      <xdr:rowOff>142316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158843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198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101092</xdr:rowOff>
    </xdr:from>
    <xdr:to>
      <xdr:col>107</xdr:col>
      <xdr:colOff>101600</xdr:colOff>
      <xdr:row>72</xdr:row>
      <xdr:rowOff>31242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47769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4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69964</xdr:rowOff>
    </xdr:from>
    <xdr:to>
      <xdr:col>102</xdr:col>
      <xdr:colOff>165100</xdr:colOff>
      <xdr:row>72</xdr:row>
      <xdr:rowOff>114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16641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01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84861</xdr:rowOff>
    </xdr:from>
    <xdr:to>
      <xdr:col>98</xdr:col>
      <xdr:colOff>38100</xdr:colOff>
      <xdr:row>72</xdr:row>
      <xdr:rowOff>15011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31538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03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歳出決算総額は、住民一人当たり</a:t>
          </a:r>
          <a:r>
            <a:rPr kumimoji="1" lang="en-US" altLang="ja-JP" sz="1100" b="0" i="0" baseline="0">
              <a:solidFill>
                <a:sysClr val="windowText" lastClr="000000"/>
              </a:solidFill>
              <a:effectLst/>
              <a:latin typeface="+mn-lt"/>
              <a:ea typeface="+mn-ea"/>
              <a:cs typeface="+mn-cs"/>
            </a:rPr>
            <a:t>670,329</a:t>
          </a:r>
          <a:r>
            <a:rPr kumimoji="1" lang="ja-JP" altLang="ja-JP" sz="1100" b="0" i="0" baseline="0">
              <a:solidFill>
                <a:sysClr val="windowText" lastClr="000000"/>
              </a:solidFill>
              <a:effectLst/>
              <a:latin typeface="+mn-lt"/>
              <a:ea typeface="+mn-ea"/>
              <a:cs typeface="+mn-cs"/>
            </a:rPr>
            <a:t>円となっている。</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補助費については、類似団体平均を上回る状況となっている。簡易水道事業、公共下水道事業、農業集落排水事業、戸別浄化槽整備推進事業が公営企業会計に移行したことに伴い、大幅な増となっている。</a:t>
          </a:r>
          <a:r>
            <a:rPr kumimoji="1" lang="ja-JP" altLang="ja-JP" sz="1100" b="0" i="0" baseline="0">
              <a:solidFill>
                <a:sysClr val="windowText" lastClr="000000"/>
              </a:solidFill>
              <a:effectLst/>
              <a:latin typeface="+mn-lt"/>
              <a:ea typeface="+mn-ea"/>
              <a:cs typeface="+mn-cs"/>
            </a:rPr>
            <a:t>公営企業会計等の健全化・適正化等により、普通会計の負担額の抑制に努める。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繰出金については、簡易水道事業、公共下水道事業、農業集落排水事業、戸別浄化槽整備推進事業が公営企業会計に移行したことに伴い、大幅な減となっている</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類似団体平均を上回る状況となっている。令和</a:t>
          </a:r>
          <a:r>
            <a:rPr kumimoji="1" lang="en-US" altLang="ja-JP" sz="1100" b="0" i="0" baseline="0">
              <a:solidFill>
                <a:sysClr val="windowText" lastClr="000000"/>
              </a:solidFill>
              <a:effectLst/>
              <a:latin typeface="+mn-lt"/>
              <a:ea typeface="+mn-ea"/>
              <a:cs typeface="+mn-cs"/>
            </a:rPr>
            <a:t>7</a:t>
          </a:r>
          <a:r>
            <a:rPr kumimoji="1" lang="ja-JP" altLang="en-US" sz="1100" b="0" i="0" baseline="0">
              <a:solidFill>
                <a:sysClr val="windowText" lastClr="000000"/>
              </a:solidFill>
              <a:effectLst/>
              <a:latin typeface="+mn-lt"/>
              <a:ea typeface="+mn-ea"/>
              <a:cs typeface="+mn-cs"/>
            </a:rPr>
            <a:t>年度にかけて</a:t>
          </a:r>
          <a:r>
            <a:rPr kumimoji="1" lang="ja-JP" altLang="ja-JP" sz="1100" b="0" i="0" baseline="0">
              <a:solidFill>
                <a:sysClr val="windowText" lastClr="000000"/>
              </a:solidFill>
              <a:effectLst/>
              <a:latin typeface="+mn-lt"/>
              <a:ea typeface="+mn-ea"/>
              <a:cs typeface="+mn-cs"/>
            </a:rPr>
            <a:t>国民健康保険税の税率を</a:t>
          </a:r>
          <a:r>
            <a:rPr kumimoji="1" lang="ja-JP" altLang="en-US" sz="1100" b="0" i="0" baseline="0">
              <a:solidFill>
                <a:sysClr val="windowText" lastClr="000000"/>
              </a:solidFill>
              <a:effectLst/>
              <a:latin typeface="+mn-lt"/>
              <a:ea typeface="+mn-ea"/>
              <a:cs typeface="+mn-cs"/>
            </a:rPr>
            <a:t>段階的に</a:t>
          </a:r>
          <a:r>
            <a:rPr kumimoji="1" lang="ja-JP" altLang="ja-JP" sz="1100" b="0" i="0" baseline="0">
              <a:solidFill>
                <a:sysClr val="windowText" lastClr="000000"/>
              </a:solidFill>
              <a:effectLst/>
              <a:latin typeface="+mn-lt"/>
              <a:ea typeface="+mn-ea"/>
              <a:cs typeface="+mn-cs"/>
            </a:rPr>
            <a:t>標準税率へ引き上げていくこと等により、普通会計の負担額の抑制に努める。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公債費については、大型の単独事業である生涯学習センター整備事業の元金償還が本格化したことにより、類似団体平均を上回る状況となっている。計画的な新発債発行等により、</a:t>
          </a:r>
          <a:r>
            <a:rPr kumimoji="1" lang="ja-JP" altLang="en-US" sz="1100" b="0" i="0" baseline="0">
              <a:solidFill>
                <a:sysClr val="windowText" lastClr="000000"/>
              </a:solidFill>
              <a:effectLst/>
              <a:latin typeface="+mn-lt"/>
              <a:ea typeface="+mn-ea"/>
              <a:cs typeface="+mn-cs"/>
            </a:rPr>
            <a:t>今後</a:t>
          </a:r>
          <a:r>
            <a:rPr kumimoji="1" lang="ja-JP" altLang="ja-JP" sz="1100" b="0" i="0" baseline="0">
              <a:solidFill>
                <a:sysClr val="windowText" lastClr="000000"/>
              </a:solidFill>
              <a:effectLst/>
              <a:latin typeface="+mn-lt"/>
              <a:ea typeface="+mn-ea"/>
              <a:cs typeface="+mn-cs"/>
            </a:rPr>
            <a:t>減少していく見込み。</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山梨県市川三郷町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14,434
14,114
75.18
10,009,789
9,675,526
290,103
6,050,474
11,452,210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95504</xdr:rowOff>
    </xdr:from>
    <xdr:to>
      <xdr:col>24</xdr:col>
      <xdr:colOff>63500</xdr:colOff>
      <xdr:row>38</xdr:row>
      <xdr:rowOff>129794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1060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84074</xdr:rowOff>
    </xdr:from>
    <xdr:to>
      <xdr:col>19</xdr:col>
      <xdr:colOff>177800</xdr:colOff>
      <xdr:row>38</xdr:row>
      <xdr:rowOff>95504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56274"/>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84074</xdr:rowOff>
    </xdr:from>
    <xdr:to>
      <xdr:col>15</xdr:col>
      <xdr:colOff>50800</xdr:colOff>
      <xdr:row>38</xdr:row>
      <xdr:rowOff>157035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6274"/>
          <a:ext cx="889000" cy="4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151892</xdr:rowOff>
    </xdr:from>
    <xdr:to>
      <xdr:col>10</xdr:col>
      <xdr:colOff>114300</xdr:colOff>
      <xdr:row>38</xdr:row>
      <xdr:rowOff>157035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6699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78994</xdr:rowOff>
    </xdr:from>
    <xdr:to>
      <xdr:col>24</xdr:col>
      <xdr:colOff>114300</xdr:colOff>
      <xdr:row>39</xdr:row>
      <xdr:rowOff>9144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165371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44704</xdr:rowOff>
    </xdr:from>
    <xdr:to>
      <xdr:col>20</xdr:col>
      <xdr:colOff>38100</xdr:colOff>
      <xdr:row>38</xdr:row>
      <xdr:rowOff>146304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137431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5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33274</xdr:rowOff>
    </xdr:from>
    <xdr:to>
      <xdr:col>15</xdr:col>
      <xdr:colOff>101600</xdr:colOff>
      <xdr:row>36</xdr:row>
      <xdr:rowOff>134874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126001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106235</xdr:rowOff>
    </xdr:from>
    <xdr:to>
      <xdr:col>10</xdr:col>
      <xdr:colOff>165100</xdr:colOff>
      <xdr:row>39</xdr:row>
      <xdr:rowOff>36385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27512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1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101092</xdr:rowOff>
    </xdr:from>
    <xdr:to>
      <xdr:col>6</xdr:col>
      <xdr:colOff>38100</xdr:colOff>
      <xdr:row>39</xdr:row>
      <xdr:rowOff>31242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22369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0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5289</xdr:rowOff>
    </xdr:from>
    <xdr:to>
      <xdr:col>24</xdr:col>
      <xdr:colOff>63500</xdr:colOff>
      <xdr:row>58</xdr:row>
      <xdr:rowOff>57705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9389"/>
          <a:ext cx="838200" cy="5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47620</xdr:rowOff>
    </xdr:from>
    <xdr:to>
      <xdr:col>19</xdr:col>
      <xdr:colOff>177800</xdr:colOff>
      <xdr:row>58</xdr:row>
      <xdr:rowOff>57705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1720"/>
          <a:ext cx="889000" cy="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47620</xdr:rowOff>
    </xdr:from>
    <xdr:to>
      <xdr:col>15</xdr:col>
      <xdr:colOff>50800</xdr:colOff>
      <xdr:row>58</xdr:row>
      <xdr:rowOff>62647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1720"/>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50123</xdr:rowOff>
    </xdr:from>
    <xdr:to>
      <xdr:col>10</xdr:col>
      <xdr:colOff>114300</xdr:colOff>
      <xdr:row>58</xdr:row>
      <xdr:rowOff>62647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2773"/>
          <a:ext cx="889000" cy="18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125939</xdr:rowOff>
    </xdr:from>
    <xdr:to>
      <xdr:col>24</xdr:col>
      <xdr:colOff>114300</xdr:colOff>
      <xdr:row>58</xdr:row>
      <xdr:rowOff>56089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40866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6905</xdr:rowOff>
    </xdr:from>
    <xdr:to>
      <xdr:col>20</xdr:col>
      <xdr:colOff>38100</xdr:colOff>
      <xdr:row>58</xdr:row>
      <xdr:rowOff>108505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99632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168270</xdr:rowOff>
    </xdr:from>
    <xdr:to>
      <xdr:col>15</xdr:col>
      <xdr:colOff>101600</xdr:colOff>
      <xdr:row>58</xdr:row>
      <xdr:rowOff>98420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89547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11847</xdr:rowOff>
    </xdr:from>
    <xdr:to>
      <xdr:col>10</xdr:col>
      <xdr:colOff>165100</xdr:colOff>
      <xdr:row>58</xdr:row>
      <xdr:rowOff>113447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104574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170773</xdr:rowOff>
    </xdr:from>
    <xdr:to>
      <xdr:col>6</xdr:col>
      <xdr:colOff>38100</xdr:colOff>
      <xdr:row>57</xdr:row>
      <xdr:rowOff>100923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92050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6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139906</xdr:rowOff>
    </xdr:from>
    <xdr:to>
      <xdr:col>24</xdr:col>
      <xdr:colOff>63500</xdr:colOff>
      <xdr:row>77</xdr:row>
      <xdr:rowOff>8041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0106"/>
          <a:ext cx="8382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8041</xdr:rowOff>
    </xdr:from>
    <xdr:to>
      <xdr:col>19</xdr:col>
      <xdr:colOff>177800</xdr:colOff>
      <xdr:row>77</xdr:row>
      <xdr:rowOff>93842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9691"/>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69931</xdr:rowOff>
    </xdr:from>
    <xdr:to>
      <xdr:col>15</xdr:col>
      <xdr:colOff>50800</xdr:colOff>
      <xdr:row>77</xdr:row>
      <xdr:rowOff>93842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1581"/>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69931</xdr:rowOff>
    </xdr:from>
    <xdr:to>
      <xdr:col>10</xdr:col>
      <xdr:colOff>114300</xdr:colOff>
      <xdr:row>78</xdr:row>
      <xdr:rowOff>81324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1581"/>
          <a:ext cx="889000" cy="18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89106</xdr:rowOff>
    </xdr:from>
    <xdr:to>
      <xdr:col>24</xdr:col>
      <xdr:colOff>114300</xdr:colOff>
      <xdr:row>77</xdr:row>
      <xdr:rowOff>19256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67533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128691</xdr:rowOff>
    </xdr:from>
    <xdr:to>
      <xdr:col>20</xdr:col>
      <xdr:colOff>38100</xdr:colOff>
      <xdr:row>77</xdr:row>
      <xdr:rowOff>58841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75368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3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43042</xdr:rowOff>
    </xdr:from>
    <xdr:to>
      <xdr:col>15</xdr:col>
      <xdr:colOff>101600</xdr:colOff>
      <xdr:row>77</xdr:row>
      <xdr:rowOff>144642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161169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1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19131</xdr:rowOff>
    </xdr:from>
    <xdr:to>
      <xdr:col>10</xdr:col>
      <xdr:colOff>165100</xdr:colOff>
      <xdr:row>77</xdr:row>
      <xdr:rowOff>120731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9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30524</xdr:rowOff>
    </xdr:from>
    <xdr:to>
      <xdr:col>6</xdr:col>
      <xdr:colOff>38100</xdr:colOff>
      <xdr:row>78</xdr:row>
      <xdr:rowOff>132124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154463</xdr:rowOff>
    </xdr:from>
    <xdr:to>
      <xdr:col>24</xdr:col>
      <xdr:colOff>63500</xdr:colOff>
      <xdr:row>96</xdr:row>
      <xdr:rowOff>155177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13663"/>
          <a:ext cx="8382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144359</xdr:rowOff>
    </xdr:from>
    <xdr:to>
      <xdr:col>19</xdr:col>
      <xdr:colOff>177800</xdr:colOff>
      <xdr:row>96</xdr:row>
      <xdr:rowOff>155177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03559"/>
          <a:ext cx="8890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144359</xdr:rowOff>
    </xdr:from>
    <xdr:to>
      <xdr:col>15</xdr:col>
      <xdr:colOff>50800</xdr:colOff>
      <xdr:row>96</xdr:row>
      <xdr:rowOff>148538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03559"/>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129865</xdr:rowOff>
    </xdr:from>
    <xdr:to>
      <xdr:col>10</xdr:col>
      <xdr:colOff>114300</xdr:colOff>
      <xdr:row>96</xdr:row>
      <xdr:rowOff>148538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89065"/>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103663</xdr:rowOff>
    </xdr:from>
    <xdr:to>
      <xdr:col>24</xdr:col>
      <xdr:colOff>114300</xdr:colOff>
      <xdr:row>97</xdr:row>
      <xdr:rowOff>33813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82090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104377</xdr:rowOff>
    </xdr:from>
    <xdr:to>
      <xdr:col>20</xdr:col>
      <xdr:colOff>38100</xdr:colOff>
      <xdr:row>97</xdr:row>
      <xdr:rowOff>34527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93559</xdr:rowOff>
    </xdr:from>
    <xdr:to>
      <xdr:col>15</xdr:col>
      <xdr:colOff>101600</xdr:colOff>
      <xdr:row>97</xdr:row>
      <xdr:rowOff>23709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40236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97738</xdr:rowOff>
    </xdr:from>
    <xdr:to>
      <xdr:col>10</xdr:col>
      <xdr:colOff>165100</xdr:colOff>
      <xdr:row>97</xdr:row>
      <xdr:rowOff>27888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44415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3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79065</xdr:rowOff>
    </xdr:from>
    <xdr:to>
      <xdr:col>6</xdr:col>
      <xdr:colOff>38100</xdr:colOff>
      <xdr:row>97</xdr:row>
      <xdr:rowOff>9215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25742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19848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63498"/>
          <a:ext cx="838200" cy="4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109329</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110079"/>
          <a:ext cx="889000" cy="6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109329</xdr:rowOff>
    </xdr:from>
    <xdr:to>
      <xdr:col>45</xdr:col>
      <xdr:colOff>177800</xdr:colOff>
      <xdr:row>35</xdr:row>
      <xdr:rowOff>161580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11007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161580</xdr:rowOff>
    </xdr:from>
    <xdr:to>
      <xdr:col>41</xdr:col>
      <xdr:colOff>50800</xdr:colOff>
      <xdr:row>36</xdr:row>
      <xdr:rowOff>87122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162330"/>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140498</xdr:rowOff>
    </xdr:from>
    <xdr:to>
      <xdr:col>55</xdr:col>
      <xdr:colOff>50800</xdr:colOff>
      <xdr:row>37</xdr:row>
      <xdr:rowOff>70648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163375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58529</xdr:rowOff>
    </xdr:from>
    <xdr:to>
      <xdr:col>46</xdr:col>
      <xdr:colOff>38100</xdr:colOff>
      <xdr:row>35</xdr:row>
      <xdr:rowOff>160129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0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5206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83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110780</xdr:rowOff>
    </xdr:from>
    <xdr:to>
      <xdr:col>41</xdr:col>
      <xdr:colOff>101600</xdr:colOff>
      <xdr:row>36</xdr:row>
      <xdr:rowOff>40930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57457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126492</xdr:rowOff>
    </xdr:from>
    <xdr:to>
      <xdr:col>55</xdr:col>
      <xdr:colOff>0</xdr:colOff>
      <xdr:row>57</xdr:row>
      <xdr:rowOff>161493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99142"/>
          <a:ext cx="838200" cy="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126492</xdr:rowOff>
    </xdr:from>
    <xdr:to>
      <xdr:col>50</xdr:col>
      <xdr:colOff>114300</xdr:colOff>
      <xdr:row>57</xdr:row>
      <xdr:rowOff>159677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99142"/>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118720</xdr:rowOff>
    </xdr:from>
    <xdr:to>
      <xdr:col>45</xdr:col>
      <xdr:colOff>177800</xdr:colOff>
      <xdr:row>57</xdr:row>
      <xdr:rowOff>159677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91370"/>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109474</xdr:rowOff>
    </xdr:from>
    <xdr:to>
      <xdr:col>41</xdr:col>
      <xdr:colOff>50800</xdr:colOff>
      <xdr:row>57</xdr:row>
      <xdr:rowOff>118720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82124"/>
          <a:ext cx="8890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110693</xdr:rowOff>
    </xdr:from>
    <xdr:to>
      <xdr:col>55</xdr:col>
      <xdr:colOff>50800</xdr:colOff>
      <xdr:row>58</xdr:row>
      <xdr:rowOff>40843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89120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75692</xdr:rowOff>
    </xdr:from>
    <xdr:to>
      <xdr:col>50</xdr:col>
      <xdr:colOff>165100</xdr:colOff>
      <xdr:row>58</xdr:row>
      <xdr:rowOff>5842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168419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108877</xdr:rowOff>
    </xdr:from>
    <xdr:to>
      <xdr:col>46</xdr:col>
      <xdr:colOff>38100</xdr:colOff>
      <xdr:row>58</xdr:row>
      <xdr:rowOff>39027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30154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67920</xdr:rowOff>
    </xdr:from>
    <xdr:to>
      <xdr:col>41</xdr:col>
      <xdr:colOff>101600</xdr:colOff>
      <xdr:row>57</xdr:row>
      <xdr:rowOff>169520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160647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58674</xdr:rowOff>
    </xdr:from>
    <xdr:to>
      <xdr:col>36</xdr:col>
      <xdr:colOff>165100</xdr:colOff>
      <xdr:row>57</xdr:row>
      <xdr:rowOff>160274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151401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16194</xdr:rowOff>
    </xdr:from>
    <xdr:to>
      <xdr:col>55</xdr:col>
      <xdr:colOff>0</xdr:colOff>
      <xdr:row>79</xdr:row>
      <xdr:rowOff>20695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60744"/>
          <a:ext cx="8382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168659</xdr:rowOff>
    </xdr:from>
    <xdr:to>
      <xdr:col>50</xdr:col>
      <xdr:colOff>114300</xdr:colOff>
      <xdr:row>79</xdr:row>
      <xdr:rowOff>16194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41759"/>
          <a:ext cx="889000" cy="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140827</xdr:rowOff>
    </xdr:from>
    <xdr:to>
      <xdr:col>45</xdr:col>
      <xdr:colOff>177800</xdr:colOff>
      <xdr:row>78</xdr:row>
      <xdr:rowOff>168659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13927"/>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95089</xdr:rowOff>
    </xdr:from>
    <xdr:to>
      <xdr:col>41</xdr:col>
      <xdr:colOff>50800</xdr:colOff>
      <xdr:row>78</xdr:row>
      <xdr:rowOff>140827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68189"/>
          <a:ext cx="889000" cy="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141345</xdr:rowOff>
    </xdr:from>
    <xdr:to>
      <xdr:col>55</xdr:col>
      <xdr:colOff>50800</xdr:colOff>
      <xdr:row>79</xdr:row>
      <xdr:rowOff>71495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136844</xdr:rowOff>
    </xdr:from>
    <xdr:to>
      <xdr:col>50</xdr:col>
      <xdr:colOff>165100</xdr:colOff>
      <xdr:row>79</xdr:row>
      <xdr:rowOff>66994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58121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0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117859</xdr:rowOff>
    </xdr:from>
    <xdr:to>
      <xdr:col>46</xdr:col>
      <xdr:colOff>38100</xdr:colOff>
      <xdr:row>79</xdr:row>
      <xdr:rowOff>48009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39136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90027</xdr:rowOff>
    </xdr:from>
    <xdr:to>
      <xdr:col>41</xdr:col>
      <xdr:colOff>101600</xdr:colOff>
      <xdr:row>79</xdr:row>
      <xdr:rowOff>20177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11304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44289</xdr:rowOff>
    </xdr:from>
    <xdr:to>
      <xdr:col>36</xdr:col>
      <xdr:colOff>165100</xdr:colOff>
      <xdr:row>78</xdr:row>
      <xdr:rowOff>145889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162416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69047</xdr:rowOff>
    </xdr:from>
    <xdr:to>
      <xdr:col>55</xdr:col>
      <xdr:colOff>0</xdr:colOff>
      <xdr:row>98</xdr:row>
      <xdr:rowOff>80319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71147"/>
          <a:ext cx="838200" cy="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69047</xdr:rowOff>
    </xdr:from>
    <xdr:to>
      <xdr:col>50</xdr:col>
      <xdr:colOff>114300</xdr:colOff>
      <xdr:row>98</xdr:row>
      <xdr:rowOff>93045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71147"/>
          <a:ext cx="889000" cy="2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20704</xdr:rowOff>
    </xdr:from>
    <xdr:to>
      <xdr:col>45</xdr:col>
      <xdr:colOff>177800</xdr:colOff>
      <xdr:row>98</xdr:row>
      <xdr:rowOff>93045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22804"/>
          <a:ext cx="889000" cy="7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20704</xdr:rowOff>
    </xdr:from>
    <xdr:to>
      <xdr:col>41</xdr:col>
      <xdr:colOff>50800</xdr:colOff>
      <xdr:row>98</xdr:row>
      <xdr:rowOff>63602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22804"/>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29519</xdr:rowOff>
    </xdr:from>
    <xdr:to>
      <xdr:col>55</xdr:col>
      <xdr:colOff>50800</xdr:colOff>
      <xdr:row>98</xdr:row>
      <xdr:rowOff>131119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7946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1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18247</xdr:rowOff>
    </xdr:from>
    <xdr:to>
      <xdr:col>50</xdr:col>
      <xdr:colOff>165100</xdr:colOff>
      <xdr:row>98</xdr:row>
      <xdr:rowOff>119847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110974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42245</xdr:rowOff>
    </xdr:from>
    <xdr:to>
      <xdr:col>46</xdr:col>
      <xdr:colOff>38100</xdr:colOff>
      <xdr:row>98</xdr:row>
      <xdr:rowOff>143845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134972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3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141354</xdr:rowOff>
    </xdr:from>
    <xdr:to>
      <xdr:col>41</xdr:col>
      <xdr:colOff>101600</xdr:colOff>
      <xdr:row>98</xdr:row>
      <xdr:rowOff>71504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88031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12802</xdr:rowOff>
    </xdr:from>
    <xdr:to>
      <xdr:col>36</xdr:col>
      <xdr:colOff>165100</xdr:colOff>
      <xdr:row>98</xdr:row>
      <xdr:rowOff>114402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130929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153677</xdr:rowOff>
    </xdr:from>
    <xdr:to>
      <xdr:col>85</xdr:col>
      <xdr:colOff>127000</xdr:colOff>
      <xdr:row>36</xdr:row>
      <xdr:rowOff>134410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82977"/>
          <a:ext cx="838200" cy="32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134410</xdr:rowOff>
    </xdr:from>
    <xdr:to>
      <xdr:col>81</xdr:col>
      <xdr:colOff>50800</xdr:colOff>
      <xdr:row>37</xdr:row>
      <xdr:rowOff>24763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06610"/>
          <a:ext cx="889000" cy="6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9986</xdr:rowOff>
    </xdr:from>
    <xdr:to>
      <xdr:col>76</xdr:col>
      <xdr:colOff>114300</xdr:colOff>
      <xdr:row>37</xdr:row>
      <xdr:rowOff>24763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53636"/>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9986</xdr:rowOff>
    </xdr:from>
    <xdr:to>
      <xdr:col>71</xdr:col>
      <xdr:colOff>177800</xdr:colOff>
      <xdr:row>37</xdr:row>
      <xdr:rowOff>13823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53636"/>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102877</xdr:rowOff>
    </xdr:from>
    <xdr:to>
      <xdr:col>85</xdr:col>
      <xdr:colOff>177800</xdr:colOff>
      <xdr:row>35</xdr:row>
      <xdr:rowOff>33027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125754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8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83610</xdr:rowOff>
    </xdr:from>
    <xdr:to>
      <xdr:col>81</xdr:col>
      <xdr:colOff>101600</xdr:colOff>
      <xdr:row>37</xdr:row>
      <xdr:rowOff>13760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30287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145413</xdr:rowOff>
    </xdr:from>
    <xdr:to>
      <xdr:col>76</xdr:col>
      <xdr:colOff>165100</xdr:colOff>
      <xdr:row>37</xdr:row>
      <xdr:rowOff>75563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66690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1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130636</xdr:rowOff>
    </xdr:from>
    <xdr:to>
      <xdr:col>72</xdr:col>
      <xdr:colOff>38100</xdr:colOff>
      <xdr:row>37</xdr:row>
      <xdr:rowOff>60786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51913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134473</xdr:rowOff>
    </xdr:from>
    <xdr:to>
      <xdr:col>67</xdr:col>
      <xdr:colOff>101600</xdr:colOff>
      <xdr:row>37</xdr:row>
      <xdr:rowOff>64623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55750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42669</xdr:rowOff>
    </xdr:from>
    <xdr:to>
      <xdr:col>85</xdr:col>
      <xdr:colOff>127000</xdr:colOff>
      <xdr:row>57</xdr:row>
      <xdr:rowOff>67297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15319"/>
          <a:ext cx="838200" cy="2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42669</xdr:rowOff>
    </xdr:from>
    <xdr:to>
      <xdr:col>81</xdr:col>
      <xdr:colOff>50800</xdr:colOff>
      <xdr:row>57</xdr:row>
      <xdr:rowOff>53500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5319"/>
          <a:ext cx="889000" cy="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53500</xdr:rowOff>
    </xdr:from>
    <xdr:to>
      <xdr:col>76</xdr:col>
      <xdr:colOff>114300</xdr:colOff>
      <xdr:row>57</xdr:row>
      <xdr:rowOff>59242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6150"/>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38211</xdr:rowOff>
    </xdr:from>
    <xdr:to>
      <xdr:col>71</xdr:col>
      <xdr:colOff>177800</xdr:colOff>
      <xdr:row>57</xdr:row>
      <xdr:rowOff>59242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0861"/>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16497</xdr:rowOff>
    </xdr:from>
    <xdr:to>
      <xdr:col>85</xdr:col>
      <xdr:colOff>177800</xdr:colOff>
      <xdr:row>57</xdr:row>
      <xdr:rowOff>118097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102874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163319</xdr:rowOff>
    </xdr:from>
    <xdr:to>
      <xdr:col>81</xdr:col>
      <xdr:colOff>101600</xdr:colOff>
      <xdr:row>57</xdr:row>
      <xdr:rowOff>93469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84596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2700</xdr:rowOff>
    </xdr:from>
    <xdr:to>
      <xdr:col>76</xdr:col>
      <xdr:colOff>165100</xdr:colOff>
      <xdr:row>57</xdr:row>
      <xdr:rowOff>104300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95427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8442</xdr:rowOff>
    </xdr:from>
    <xdr:to>
      <xdr:col>72</xdr:col>
      <xdr:colOff>38100</xdr:colOff>
      <xdr:row>57</xdr:row>
      <xdr:rowOff>110042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101169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158861</xdr:rowOff>
    </xdr:from>
    <xdr:to>
      <xdr:col>67</xdr:col>
      <xdr:colOff>101600</xdr:colOff>
      <xdr:row>57</xdr:row>
      <xdr:rowOff>89011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80138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130670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37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130670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37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75189</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48289"/>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79870</xdr:rowOff>
    </xdr:from>
    <xdr:to>
      <xdr:col>76</xdr:col>
      <xdr:colOff>165100</xdr:colOff>
      <xdr:row>79</xdr:row>
      <xdr:rowOff>10020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1147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24389</xdr:rowOff>
    </xdr:from>
    <xdr:to>
      <xdr:col>67</xdr:col>
      <xdr:colOff>101600</xdr:colOff>
      <xdr:row>78</xdr:row>
      <xdr:rowOff>125989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117116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9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59220</xdr:rowOff>
    </xdr:from>
    <xdr:to>
      <xdr:col>85</xdr:col>
      <xdr:colOff>127000</xdr:colOff>
      <xdr:row>96</xdr:row>
      <xdr:rowOff>61016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18420"/>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61016</xdr:rowOff>
    </xdr:from>
    <xdr:to>
      <xdr:col>81</xdr:col>
      <xdr:colOff>50800</xdr:colOff>
      <xdr:row>96</xdr:row>
      <xdr:rowOff>91210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20216"/>
          <a:ext cx="8890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91210</xdr:rowOff>
    </xdr:from>
    <xdr:to>
      <xdr:col>76</xdr:col>
      <xdr:colOff>114300</xdr:colOff>
      <xdr:row>96</xdr:row>
      <xdr:rowOff>127575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50410"/>
          <a:ext cx="889000" cy="3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127575</xdr:rowOff>
    </xdr:from>
    <xdr:to>
      <xdr:col>71</xdr:col>
      <xdr:colOff>177800</xdr:colOff>
      <xdr:row>96</xdr:row>
      <xdr:rowOff>153767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6775"/>
          <a:ext cx="889000" cy="2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8420</xdr:rowOff>
    </xdr:from>
    <xdr:to>
      <xdr:col>85</xdr:col>
      <xdr:colOff>177800</xdr:colOff>
      <xdr:row>96</xdr:row>
      <xdr:rowOff>110020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31297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10216</xdr:rowOff>
    </xdr:from>
    <xdr:to>
      <xdr:col>81</xdr:col>
      <xdr:colOff>101600</xdr:colOff>
      <xdr:row>96</xdr:row>
      <xdr:rowOff>111816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6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128343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40410</xdr:rowOff>
    </xdr:from>
    <xdr:to>
      <xdr:col>76</xdr:col>
      <xdr:colOff>165100</xdr:colOff>
      <xdr:row>96</xdr:row>
      <xdr:rowOff>142010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158537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76775</xdr:rowOff>
    </xdr:from>
    <xdr:to>
      <xdr:col>72</xdr:col>
      <xdr:colOff>38100</xdr:colOff>
      <xdr:row>97</xdr:row>
      <xdr:rowOff>6925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23452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102967</xdr:rowOff>
    </xdr:from>
    <xdr:to>
      <xdr:col>67</xdr:col>
      <xdr:colOff>101600</xdr:colOff>
      <xdr:row>97</xdr:row>
      <xdr:rowOff>33117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49644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3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類似団体と比較すると、</a:t>
          </a:r>
          <a:r>
            <a:rPr kumimoji="1" lang="ja-JP" altLang="en-US" sz="1100" b="0" i="0" baseline="0">
              <a:solidFill>
                <a:schemeClr val="dk1"/>
              </a:solidFill>
              <a:effectLst/>
              <a:latin typeface="+mn-lt"/>
              <a:ea typeface="+mn-ea"/>
              <a:cs typeface="+mn-cs"/>
            </a:rPr>
            <a:t>労働費・</a:t>
          </a:r>
          <a:r>
            <a:rPr kumimoji="1" lang="ja-JP" altLang="ja-JP" sz="1100" b="0" i="0" baseline="0">
              <a:solidFill>
                <a:schemeClr val="dk1"/>
              </a:solidFill>
              <a:effectLst/>
              <a:latin typeface="+mn-lt"/>
              <a:ea typeface="+mn-ea"/>
              <a:cs typeface="+mn-cs"/>
            </a:rPr>
            <a:t>消防費・公債費の住民一人当たりのコストが高止まりしている傾向となっている。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労働費は、</a:t>
          </a:r>
          <a:r>
            <a:rPr kumimoji="1" lang="ja-JP" altLang="ja-JP" sz="1100" b="0" i="0" baseline="0">
              <a:solidFill>
                <a:schemeClr val="dk1"/>
              </a:solidFill>
              <a:effectLst/>
              <a:latin typeface="+mn-lt"/>
              <a:ea typeface="+mn-ea"/>
              <a:cs typeface="+mn-cs"/>
            </a:rPr>
            <a:t>高齢者の労働対策としてシルバー人材センターの活用を進めていること等により、類似団体平均を上回る状況となっている。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消防費は、</a:t>
          </a:r>
          <a:r>
            <a:rPr kumimoji="1" lang="ja-JP" altLang="en-US" sz="1100" b="0" i="0" baseline="0">
              <a:solidFill>
                <a:schemeClr val="dk1"/>
              </a:solidFill>
              <a:effectLst/>
              <a:latin typeface="+mn-lt"/>
              <a:ea typeface="+mn-ea"/>
              <a:cs typeface="+mn-cs"/>
            </a:rPr>
            <a:t>防災行政無線機器更新事業等</a:t>
          </a:r>
          <a:r>
            <a:rPr kumimoji="1" lang="ja-JP" altLang="ja-JP" sz="1100" b="0" i="0" baseline="0">
              <a:solidFill>
                <a:schemeClr val="dk1"/>
              </a:solidFill>
              <a:effectLst/>
              <a:latin typeface="+mn-lt"/>
              <a:ea typeface="+mn-ea"/>
              <a:cs typeface="+mn-cs"/>
            </a:rPr>
            <a:t>により、類似団体平均を上回る状況となっている。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公債費は、大型の単独事業である生涯学習センター整備事業の元金償還が本格化したこと等により、類似団体平均を上回る状況となっている。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財政調整基金残高については、令和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a:t>
          </a:r>
          <a:r>
            <a:rPr kumimoji="1" lang="en-US" altLang="ja-JP" sz="1100" b="0" i="0" baseline="0">
              <a:solidFill>
                <a:schemeClr val="dk1"/>
              </a:solidFill>
              <a:effectLst/>
              <a:latin typeface="+mn-lt"/>
              <a:ea typeface="+mn-ea"/>
              <a:cs typeface="+mn-cs"/>
            </a:rPr>
            <a:t>404,875</a:t>
          </a:r>
          <a:r>
            <a:rPr kumimoji="1" lang="ja-JP" altLang="ja-JP" sz="1100" b="0" i="0" baseline="0">
              <a:solidFill>
                <a:schemeClr val="dk1"/>
              </a:solidFill>
              <a:effectLst/>
              <a:latin typeface="+mn-lt"/>
              <a:ea typeface="+mn-ea"/>
              <a:cs typeface="+mn-cs"/>
            </a:rPr>
            <a:t>千円を</a:t>
          </a:r>
          <a:r>
            <a:rPr kumimoji="1" lang="ja-JP" altLang="en-US" sz="1100" b="0" i="0" baseline="0">
              <a:solidFill>
                <a:schemeClr val="dk1"/>
              </a:solidFill>
              <a:effectLst/>
              <a:latin typeface="+mn-lt"/>
              <a:ea typeface="+mn-ea"/>
              <a:cs typeface="+mn-cs"/>
            </a:rPr>
            <a:t>積み立てた</a:t>
          </a:r>
          <a:r>
            <a:rPr kumimoji="1" lang="ja-JP" altLang="ja-JP" sz="1100" b="0" i="0" baseline="0">
              <a:solidFill>
                <a:schemeClr val="dk1"/>
              </a:solidFill>
              <a:effectLst/>
              <a:latin typeface="+mn-lt"/>
              <a:ea typeface="+mn-ea"/>
              <a:cs typeface="+mn-cs"/>
            </a:rPr>
            <a:t>結果、標準財政規模比は</a:t>
          </a:r>
          <a:r>
            <a:rPr kumimoji="1" lang="en-US" altLang="ja-JP" sz="1100" b="0" i="0" baseline="0">
              <a:solidFill>
                <a:schemeClr val="dk1"/>
              </a:solidFill>
              <a:effectLst/>
              <a:latin typeface="+mn-lt"/>
              <a:ea typeface="+mn-ea"/>
              <a:cs typeface="+mn-cs"/>
            </a:rPr>
            <a:t>6.81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実質収支額</a:t>
          </a:r>
          <a:r>
            <a:rPr kumimoji="1" lang="ja-JP" altLang="en-US" sz="1100" b="0" i="0" baseline="0">
              <a:solidFill>
                <a:schemeClr val="dk1"/>
              </a:solidFill>
              <a:effectLst/>
              <a:latin typeface="+mn-lt"/>
              <a:ea typeface="+mn-ea"/>
              <a:cs typeface="+mn-cs"/>
            </a:rPr>
            <a:t>は前年度から減少している。</a:t>
          </a:r>
          <a:r>
            <a:rPr kumimoji="1" lang="ja-JP" altLang="ja-JP" sz="1100" b="0" i="0" baseline="0">
              <a:solidFill>
                <a:schemeClr val="dk1"/>
              </a:solidFill>
              <a:effectLst/>
              <a:latin typeface="+mn-lt"/>
              <a:ea typeface="+mn-ea"/>
              <a:cs typeface="+mn-cs"/>
            </a:rPr>
            <a:t>歳入総額の増加</a:t>
          </a:r>
          <a:r>
            <a:rPr kumimoji="1" lang="ja-JP" altLang="en-US" sz="1100" b="0" i="0" baseline="0">
              <a:solidFill>
                <a:schemeClr val="dk1"/>
              </a:solidFill>
              <a:effectLst/>
              <a:latin typeface="+mn-lt"/>
              <a:ea typeface="+mn-ea"/>
              <a:cs typeface="+mn-cs"/>
            </a:rPr>
            <a:t>率</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4.53</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）に比べ</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歳出総額の増加</a:t>
          </a:r>
          <a:r>
            <a:rPr kumimoji="1" lang="ja-JP" altLang="en-US" sz="1100" b="0" i="0" baseline="0">
              <a:solidFill>
                <a:schemeClr val="dk1"/>
              </a:solidFill>
              <a:effectLst/>
              <a:latin typeface="+mn-lt"/>
              <a:ea typeface="+mn-ea"/>
              <a:cs typeface="+mn-cs"/>
            </a:rPr>
            <a:t>率</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4.70</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）が大きかったため、標準財政規模比は</a:t>
          </a:r>
          <a:r>
            <a:rPr kumimoji="1" lang="en-US" altLang="ja-JP" sz="1100" b="0" i="0" baseline="0">
              <a:solidFill>
                <a:schemeClr val="dk1"/>
              </a:solidFill>
              <a:effectLst/>
              <a:latin typeface="+mn-lt"/>
              <a:ea typeface="+mn-ea"/>
              <a:cs typeface="+mn-cs"/>
            </a:rPr>
            <a:t>0.08</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実質単年度収支は</a:t>
          </a:r>
          <a:r>
            <a:rPr kumimoji="1" lang="ja-JP" altLang="en-US" sz="1100" b="0" i="0" baseline="0">
              <a:solidFill>
                <a:schemeClr val="dk1"/>
              </a:solidFill>
              <a:effectLst/>
              <a:latin typeface="+mn-lt"/>
              <a:ea typeface="+mn-ea"/>
              <a:cs typeface="+mn-cs"/>
            </a:rPr>
            <a:t>黒字</a:t>
          </a:r>
          <a:r>
            <a:rPr kumimoji="1" lang="ja-JP" altLang="ja-JP" sz="1100" b="0" i="0" baseline="0">
              <a:solidFill>
                <a:schemeClr val="dk1"/>
              </a:solidFill>
              <a:effectLst/>
              <a:latin typeface="+mn-lt"/>
              <a:ea typeface="+mn-ea"/>
              <a:cs typeface="+mn-cs"/>
            </a:rPr>
            <a:t>となり、標準財政規模比は</a:t>
          </a:r>
          <a:r>
            <a:rPr kumimoji="1" lang="en-US" altLang="ja-JP" sz="1100" b="0" i="0" baseline="0">
              <a:solidFill>
                <a:schemeClr val="dk1"/>
              </a:solidFill>
              <a:effectLst/>
              <a:latin typeface="+mn-lt"/>
              <a:ea typeface="+mn-ea"/>
              <a:cs typeface="+mn-cs"/>
            </a:rPr>
            <a:t>8.58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山梨県市川三郷町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令和</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年度の黒字額は</a:t>
          </a:r>
          <a:r>
            <a:rPr kumimoji="1" lang="en-US" altLang="ja-JP" sz="1400" b="0" i="0" baseline="0">
              <a:solidFill>
                <a:schemeClr val="dk1"/>
              </a:solidFill>
              <a:effectLst/>
              <a:latin typeface="+mn-lt"/>
              <a:ea typeface="+mn-ea"/>
              <a:cs typeface="+mn-cs"/>
            </a:rPr>
            <a:t>12.76</a:t>
          </a:r>
          <a:r>
            <a:rPr kumimoji="1" lang="ja-JP" altLang="ja-JP" sz="1400" b="0" i="0" baseline="0">
              <a:solidFill>
                <a:schemeClr val="dk1"/>
              </a:solidFill>
              <a:effectLst/>
              <a:latin typeface="+mn-lt"/>
              <a:ea typeface="+mn-ea"/>
              <a:cs typeface="+mn-cs"/>
            </a:rPr>
            <a:t>％となっており、前年度と比較すると</a:t>
          </a:r>
          <a:r>
            <a:rPr kumimoji="1" lang="en-US" altLang="ja-JP" sz="1400" b="0" i="0" baseline="0">
              <a:solidFill>
                <a:schemeClr val="dk1"/>
              </a:solidFill>
              <a:effectLst/>
              <a:latin typeface="+mn-lt"/>
              <a:ea typeface="+mn-ea"/>
              <a:cs typeface="+mn-cs"/>
            </a:rPr>
            <a:t>1.32</a:t>
          </a:r>
          <a:r>
            <a:rPr kumimoji="1" lang="ja-JP" altLang="ja-JP" sz="1400" b="0" i="0" baseline="0">
              <a:solidFill>
                <a:schemeClr val="dk1"/>
              </a:solidFill>
              <a:effectLst/>
              <a:latin typeface="+mn-lt"/>
              <a:ea typeface="+mn-ea"/>
              <a:cs typeface="+mn-cs"/>
            </a:rPr>
            <a:t>ポイントの減となった。</a:t>
          </a:r>
          <a:r>
            <a:rPr kumimoji="1" lang="ja-JP" altLang="en-US" sz="1400" b="0" i="0" baseline="0">
              <a:solidFill>
                <a:schemeClr val="dk1"/>
              </a:solidFill>
              <a:effectLst/>
              <a:latin typeface="+mn-lt"/>
              <a:ea typeface="+mn-ea"/>
              <a:cs typeface="+mn-cs"/>
            </a:rPr>
            <a:t>国民健康保険特別会計、上水道事業会計、簡易水道事業会計、公共下水道事業会計等において</a:t>
          </a:r>
          <a:r>
            <a:rPr kumimoji="1" lang="ja-JP" altLang="ja-JP" sz="1400" b="0" i="0" baseline="0">
              <a:solidFill>
                <a:schemeClr val="dk1"/>
              </a:solidFill>
              <a:effectLst/>
              <a:latin typeface="+mn-lt"/>
              <a:ea typeface="+mn-ea"/>
              <a:cs typeface="+mn-cs"/>
            </a:rPr>
            <a:t>増加し</a:t>
          </a:r>
          <a:r>
            <a:rPr kumimoji="1" lang="ja-JP" altLang="en-US" sz="1400" b="0" i="0" baseline="0">
              <a:solidFill>
                <a:schemeClr val="dk1"/>
              </a:solidFill>
              <a:effectLst/>
              <a:latin typeface="+mn-lt"/>
              <a:ea typeface="+mn-ea"/>
              <a:cs typeface="+mn-cs"/>
            </a:rPr>
            <a:t>た一方</a:t>
          </a:r>
          <a:r>
            <a:rPr kumimoji="1" lang="ja-JP" altLang="ja-JP" sz="1400" b="0" i="0" baseline="0">
              <a:solidFill>
                <a:schemeClr val="dk1"/>
              </a:solidFill>
              <a:effectLst/>
              <a:latin typeface="+mn-lt"/>
              <a:ea typeface="+mn-ea"/>
              <a:cs typeface="+mn-cs"/>
            </a:rPr>
            <a:t>、一般会計、</a:t>
          </a:r>
          <a:r>
            <a:rPr kumimoji="1" lang="ja-JP" altLang="en-US" sz="1400" b="0" i="0" baseline="0">
              <a:solidFill>
                <a:schemeClr val="dk1"/>
              </a:solidFill>
              <a:effectLst/>
              <a:latin typeface="+mn-lt"/>
              <a:ea typeface="+mn-ea"/>
              <a:cs typeface="+mn-cs"/>
            </a:rPr>
            <a:t>介護保険特別会計、標準財政規模</a:t>
          </a:r>
          <a:r>
            <a:rPr kumimoji="1" lang="ja-JP" altLang="ja-JP" sz="1400" b="0" i="0" baseline="0">
              <a:solidFill>
                <a:schemeClr val="dk1"/>
              </a:solidFill>
              <a:effectLst/>
              <a:latin typeface="+mn-lt"/>
              <a:ea typeface="+mn-ea"/>
              <a:cs typeface="+mn-cs"/>
            </a:rPr>
            <a:t>等が減少したことによる。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要因としては、</a:t>
          </a:r>
          <a:r>
            <a:rPr kumimoji="1" lang="ja-JP" altLang="en-US" sz="1400" b="0" i="0" baseline="0">
              <a:solidFill>
                <a:schemeClr val="dk1"/>
              </a:solidFill>
              <a:effectLst/>
              <a:latin typeface="+mn-lt"/>
              <a:ea typeface="+mn-ea"/>
              <a:cs typeface="+mn-cs"/>
            </a:rPr>
            <a:t>一般会計等の財政調整基金積立金などによる。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10009789</v>
      </c>
      <c r="BO4" s="436"/>
      <c r="BP4" s="436"/>
      <c r="BQ4" s="436"/>
      <c r="BR4" s="436"/>
      <c r="BS4" s="436"/>
      <c r="BT4" s="436"/>
      <c r="BU4" s="437"/>
      <c r="BV4" s="435">
        <v>9575593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4.9000000000000004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9675526</v>
      </c>
      <c r="BO5" s="407"/>
      <c r="BP5" s="407"/>
      <c r="BQ5" s="407"/>
      <c r="BR5" s="407"/>
      <c r="BS5" s="407"/>
      <c r="BT5" s="407"/>
      <c r="BU5" s="408"/>
      <c r="BV5" s="406">
        <v>9240660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94.2</v>
      </c>
      <c r="CU5" s="404"/>
      <c r="CV5" s="404"/>
      <c r="CW5" s="404"/>
      <c r="CX5" s="404"/>
      <c r="CY5" s="404"/>
      <c r="CZ5" s="404"/>
      <c r="DA5" s="405"/>
      <c r="DB5" s="403">
        <v>98.1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334263</v>
      </c>
      <c r="BO6" s="407"/>
      <c r="BP6" s="407"/>
      <c r="BQ6" s="407"/>
      <c r="BR6" s="407"/>
      <c r="BS6" s="407"/>
      <c r="BT6" s="407"/>
      <c r="BU6" s="408"/>
      <c r="BV6" s="406">
        <v>334933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94.2</v>
      </c>
      <c r="CU6" s="550"/>
      <c r="CV6" s="550"/>
      <c r="CW6" s="550"/>
      <c r="CX6" s="550"/>
      <c r="CY6" s="550"/>
      <c r="CZ6" s="550"/>
      <c r="DA6" s="551"/>
      <c r="DB6" s="549">
        <v>98.1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44160</v>
      </c>
      <c r="BO7" s="407"/>
      <c r="BP7" s="407"/>
      <c r="BQ7" s="407"/>
      <c r="BR7" s="407"/>
      <c r="BS7" s="407"/>
      <c r="BT7" s="407"/>
      <c r="BU7" s="408"/>
      <c r="BV7" s="406">
        <v>39350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6050474</v>
      </c>
      <c r="CU7" s="407"/>
      <c r="CV7" s="407"/>
      <c r="CW7" s="407"/>
      <c r="CX7" s="407"/>
      <c r="CY7" s="407"/>
      <c r="CZ7" s="407"/>
      <c r="DA7" s="408"/>
      <c r="DB7" s="406">
        <v>6073086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290103</v>
      </c>
      <c r="BO8" s="407"/>
      <c r="BP8" s="407"/>
      <c r="BQ8" s="407"/>
      <c r="BR8" s="407"/>
      <c r="BS8" s="407"/>
      <c r="BT8" s="407"/>
      <c r="BU8" s="408"/>
      <c r="BV8" s="406">
        <v>295583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0.31</v>
      </c>
      <c r="CU8" s="510"/>
      <c r="CV8" s="510"/>
      <c r="CW8" s="510"/>
      <c r="CX8" s="510"/>
      <c r="CY8" s="510"/>
      <c r="CZ8" s="510"/>
      <c r="DA8" s="511"/>
      <c r="DB8" s="509">
        <v>0.3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14700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-5480</v>
      </c>
      <c r="BO9" s="407"/>
      <c r="BP9" s="407"/>
      <c r="BQ9" s="407"/>
      <c r="BR9" s="407"/>
      <c r="BS9" s="407"/>
      <c r="BT9" s="407"/>
      <c r="BU9" s="408"/>
      <c r="BV9" s="406">
        <v>-75715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v>
      </c>
      <c r="CU9" s="404"/>
      <c r="CV9" s="404"/>
      <c r="CW9" s="404"/>
      <c r="CX9" s="404"/>
      <c r="CY9" s="404"/>
      <c r="CZ9" s="404"/>
      <c r="DA9" s="405"/>
      <c r="DB9" s="403">
        <v>17.2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15676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404875</v>
      </c>
      <c r="BO10" s="407"/>
      <c r="BP10" s="407"/>
      <c r="BQ10" s="407"/>
      <c r="BR10" s="407"/>
      <c r="BS10" s="407"/>
      <c r="BT10" s="407"/>
      <c r="BU10" s="408"/>
      <c r="BV10" s="406">
        <v>493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8487</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14434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53474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14114</v>
      </c>
      <c r="S13" s="494"/>
      <c r="T13" s="494"/>
      <c r="U13" s="494"/>
      <c r="V13" s="495"/>
      <c r="W13" s="496" t="s">
        <v>131</v>
      </c>
      <c r="X13" s="392"/>
      <c r="Y13" s="392"/>
      <c r="Z13" s="392"/>
      <c r="AA13" s="392"/>
      <c r="AB13" s="393"/>
      <c r="AC13" s="359">
        <v>285</v>
      </c>
      <c r="AD13" s="360"/>
      <c r="AE13" s="360"/>
      <c r="AF13" s="360"/>
      <c r="AG13" s="361"/>
      <c r="AH13" s="359">
        <v>358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399395</v>
      </c>
      <c r="BO13" s="407"/>
      <c r="BP13" s="407"/>
      <c r="BQ13" s="407"/>
      <c r="BR13" s="407"/>
      <c r="BS13" s="407"/>
      <c r="BT13" s="407"/>
      <c r="BU13" s="408"/>
      <c r="BV13" s="406">
        <v>-120209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13.4</v>
      </c>
      <c r="CU13" s="404"/>
      <c r="CV13" s="404"/>
      <c r="CW13" s="404"/>
      <c r="CX13" s="404"/>
      <c r="CY13" s="404"/>
      <c r="CZ13" s="404"/>
      <c r="DA13" s="405"/>
      <c r="DB13" s="403">
        <v>13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14693</v>
      </c>
      <c r="S14" s="494"/>
      <c r="T14" s="494"/>
      <c r="U14" s="494"/>
      <c r="V14" s="495"/>
      <c r="W14" s="497"/>
      <c r="X14" s="395"/>
      <c r="Y14" s="395"/>
      <c r="Z14" s="395"/>
      <c r="AA14" s="395"/>
      <c r="AB14" s="396"/>
      <c r="AC14" s="486">
        <v>4.0999999999999996</v>
      </c>
      <c r="AD14" s="487"/>
      <c r="AE14" s="487"/>
      <c r="AF14" s="487"/>
      <c r="AG14" s="488"/>
      <c r="AH14" s="486">
        <v>4.8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97.9</v>
      </c>
      <c r="CU14" s="504"/>
      <c r="CV14" s="504"/>
      <c r="CW14" s="504"/>
      <c r="CX14" s="504"/>
      <c r="CY14" s="504"/>
      <c r="CZ14" s="504"/>
      <c r="DA14" s="505"/>
      <c r="DB14" s="503">
        <v>111.1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14405</v>
      </c>
      <c r="S15" s="494"/>
      <c r="T15" s="494"/>
      <c r="U15" s="494"/>
      <c r="V15" s="495"/>
      <c r="W15" s="496" t="s">
        <v>137</v>
      </c>
      <c r="X15" s="392"/>
      <c r="Y15" s="392"/>
      <c r="Z15" s="392"/>
      <c r="AA15" s="392"/>
      <c r="AB15" s="393"/>
      <c r="AC15" s="359">
        <v>2321</v>
      </c>
      <c r="AD15" s="360"/>
      <c r="AE15" s="360"/>
      <c r="AF15" s="360"/>
      <c r="AG15" s="361"/>
      <c r="AH15" s="359">
        <v>2515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1718506</v>
      </c>
      <c r="BO15" s="436"/>
      <c r="BP15" s="436"/>
      <c r="BQ15" s="436"/>
      <c r="BR15" s="436"/>
      <c r="BS15" s="436"/>
      <c r="BT15" s="436"/>
      <c r="BU15" s="437"/>
      <c r="BV15" s="435">
        <v>1718768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33.6</v>
      </c>
      <c r="AD16" s="487"/>
      <c r="AE16" s="487"/>
      <c r="AF16" s="487"/>
      <c r="AG16" s="488"/>
      <c r="AH16" s="486">
        <v>34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5609787</v>
      </c>
      <c r="BO16" s="407"/>
      <c r="BP16" s="407"/>
      <c r="BQ16" s="407"/>
      <c r="BR16" s="407"/>
      <c r="BS16" s="407"/>
      <c r="BT16" s="407"/>
      <c r="BU16" s="408"/>
      <c r="BV16" s="406">
        <v>5617709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4301</v>
      </c>
      <c r="AD17" s="360"/>
      <c r="AE17" s="360"/>
      <c r="AF17" s="360"/>
      <c r="AG17" s="361"/>
      <c r="AH17" s="359">
        <v>4516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2145730</v>
      </c>
      <c r="BO17" s="407"/>
      <c r="BP17" s="407"/>
      <c r="BQ17" s="407"/>
      <c r="BR17" s="407"/>
      <c r="BS17" s="407"/>
      <c r="BT17" s="407"/>
      <c r="BU17" s="408"/>
      <c r="BV17" s="406">
        <v>2144748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75.180000000000007</v>
      </c>
      <c r="M18" s="459"/>
      <c r="N18" s="459"/>
      <c r="O18" s="459"/>
      <c r="P18" s="459"/>
      <c r="Q18" s="459"/>
      <c r="R18" s="460"/>
      <c r="S18" s="460"/>
      <c r="T18" s="460"/>
      <c r="U18" s="460"/>
      <c r="V18" s="461"/>
      <c r="W18" s="477"/>
      <c r="X18" s="478"/>
      <c r="Y18" s="478"/>
      <c r="Z18" s="478"/>
      <c r="AA18" s="478"/>
      <c r="AB18" s="502"/>
      <c r="AC18" s="376">
        <v>62.3</v>
      </c>
      <c r="AD18" s="377"/>
      <c r="AE18" s="377"/>
      <c r="AF18" s="377"/>
      <c r="AG18" s="462"/>
      <c r="AH18" s="376">
        <v>61.1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5761705</v>
      </c>
      <c r="BO18" s="407"/>
      <c r="BP18" s="407"/>
      <c r="BQ18" s="407"/>
      <c r="BR18" s="407"/>
      <c r="BS18" s="407"/>
      <c r="BT18" s="407"/>
      <c r="BU18" s="408"/>
      <c r="BV18" s="406">
        <v>5989193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196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7622379</v>
      </c>
      <c r="BO19" s="407"/>
      <c r="BP19" s="407"/>
      <c r="BQ19" s="407"/>
      <c r="BR19" s="407"/>
      <c r="BS19" s="407"/>
      <c r="BT19" s="407"/>
      <c r="BU19" s="408"/>
      <c r="BV19" s="406">
        <v>7696898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5803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11452210</v>
      </c>
      <c r="BO22" s="436"/>
      <c r="BP22" s="436"/>
      <c r="BQ22" s="436"/>
      <c r="BR22" s="436"/>
      <c r="BS22" s="436"/>
      <c r="BT22" s="436"/>
      <c r="BU22" s="437"/>
      <c r="BV22" s="435">
        <v>12099706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6896452</v>
      </c>
      <c r="BO23" s="407"/>
      <c r="BP23" s="407"/>
      <c r="BQ23" s="407"/>
      <c r="BR23" s="407"/>
      <c r="BS23" s="407"/>
      <c r="BT23" s="407"/>
      <c r="BU23" s="408"/>
      <c r="BV23" s="406">
        <v>7278699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3825</v>
      </c>
      <c r="R24" s="360"/>
      <c r="S24" s="360"/>
      <c r="T24" s="360"/>
      <c r="U24" s="360"/>
      <c r="V24" s="361"/>
      <c r="W24" s="449"/>
      <c r="X24" s="386"/>
      <c r="Y24" s="387"/>
      <c r="Z24" s="362" t="s">
        <v>162</v>
      </c>
      <c r="AA24" s="363"/>
      <c r="AB24" s="363"/>
      <c r="AC24" s="363"/>
      <c r="AD24" s="363"/>
      <c r="AE24" s="363"/>
      <c r="AF24" s="363"/>
      <c r="AG24" s="364"/>
      <c r="AH24" s="359">
        <v>160</v>
      </c>
      <c r="AI24" s="360"/>
      <c r="AJ24" s="360"/>
      <c r="AK24" s="360"/>
      <c r="AL24" s="361"/>
      <c r="AM24" s="359">
        <v>502720</v>
      </c>
      <c r="AN24" s="360"/>
      <c r="AO24" s="360"/>
      <c r="AP24" s="360"/>
      <c r="AQ24" s="360"/>
      <c r="AR24" s="361"/>
      <c r="AS24" s="359">
        <v>3142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8711939</v>
      </c>
      <c r="BO24" s="407"/>
      <c r="BP24" s="407"/>
      <c r="BQ24" s="407"/>
      <c r="BR24" s="407"/>
      <c r="BS24" s="407"/>
      <c r="BT24" s="407"/>
      <c r="BU24" s="408"/>
      <c r="BV24" s="406">
        <v>9012940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4304</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90211</v>
      </c>
      <c r="BO25" s="436"/>
      <c r="BP25" s="436"/>
      <c r="BQ25" s="436"/>
      <c r="BR25" s="436"/>
      <c r="BS25" s="436"/>
      <c r="BT25" s="436"/>
      <c r="BU25" s="437"/>
      <c r="BV25" s="435">
        <v>91928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4446</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2300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269544</v>
      </c>
      <c r="BO27" s="441"/>
      <c r="BP27" s="441"/>
      <c r="BQ27" s="441"/>
      <c r="BR27" s="441"/>
      <c r="BS27" s="441"/>
      <c r="BT27" s="441"/>
      <c r="BU27" s="442"/>
      <c r="BV27" s="440">
        <v>269434</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1800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2333056</v>
      </c>
      <c r="BO28" s="436"/>
      <c r="BP28" s="436"/>
      <c r="BQ28" s="436"/>
      <c r="BR28" s="436"/>
      <c r="BS28" s="436"/>
      <c r="BT28" s="436"/>
      <c r="BU28" s="437"/>
      <c r="BV28" s="435">
        <v>1928183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12</v>
      </c>
      <c r="M29" s="360"/>
      <c r="N29" s="360"/>
      <c r="O29" s="360"/>
      <c r="P29" s="361"/>
      <c r="Q29" s="359">
        <v>1570</v>
      </c>
      <c r="R29" s="360"/>
      <c r="S29" s="360"/>
      <c r="T29" s="360"/>
      <c r="U29" s="360"/>
      <c r="V29" s="361"/>
      <c r="W29" s="450"/>
      <c r="X29" s="451"/>
      <c r="Y29" s="452"/>
      <c r="Z29" s="362" t="s">
        <v>178</v>
      </c>
      <c r="AA29" s="363"/>
      <c r="AB29" s="363"/>
      <c r="AC29" s="363"/>
      <c r="AD29" s="363"/>
      <c r="AE29" s="363"/>
      <c r="AF29" s="363"/>
      <c r="AG29" s="364"/>
      <c r="AH29" s="359">
        <v>160</v>
      </c>
      <c r="AI29" s="360"/>
      <c r="AJ29" s="360"/>
      <c r="AK29" s="360"/>
      <c r="AL29" s="361"/>
      <c r="AM29" s="359">
        <v>502720</v>
      </c>
      <c r="AN29" s="360"/>
      <c r="AO29" s="360"/>
      <c r="AP29" s="360"/>
      <c r="AQ29" s="360"/>
      <c r="AR29" s="361"/>
      <c r="AS29" s="359">
        <v>3142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281172</v>
      </c>
      <c r="BO29" s="407"/>
      <c r="BP29" s="407"/>
      <c r="BQ29" s="407"/>
      <c r="BR29" s="407"/>
      <c r="BS29" s="407"/>
      <c r="BT29" s="407"/>
      <c r="BU29" s="408"/>
      <c r="BV29" s="406">
        <v>308411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1482538</v>
      </c>
      <c r="BO30" s="441"/>
      <c r="BP30" s="441"/>
      <c r="BQ30" s="441"/>
      <c r="BR30" s="441"/>
      <c r="BS30" s="441"/>
      <c r="BT30" s="441"/>
      <c r="BU30" s="442"/>
      <c r="BV30" s="440">
        <v>1641694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IF('各会計、関係団体の財政状況及び健全化判断比率'!B33="","",'各会計、関係団体の財政状況及び健全化判断比率'!B33)</f>
        <v>上水道事業会計</v>
      </c>
      <c r="AP34" s="355"/>
      <c r="AQ34" s="355"/>
      <c r="AR34" s="355"/>
      <c r="AS34" s="355"/>
      <c r="AT34" s="355"/>
      <c r="AU34" s="355"/>
      <c r="AV34" s="355"/>
      <c r="AW34" s="355"/>
      <c r="AX34" s="355"/>
      <c r="AY34" s="355"/>
      <c r="AZ34" s="355"/>
      <c r="BA34" s="355"/>
      <c r="BB34" s="355"/>
      <c r="BC34" s="355"/>
      <c r="BD34" s="163"/>
      <c r="BE34" s="354">
        <f>IF(BG34="","",MAX(C34:D43,U34:V43,AM34:AN43)+1)</f>
        <v>14</v>
      </c>
      <c r="BF34" s="354"/>
      <c r="BG34" s="355" t="str">
        <f>IF('各会計、関係団体の財政状況及び健全化判断比率'!B38="","",'各会計、関係団体の財政状況及び健全化判断比率'!B38)</f>
        <v>温泉事業特別会計</v>
      </c>
      <c r="BH34" s="355"/>
      <c r="BI34" s="355"/>
      <c r="BJ34" s="355"/>
      <c r="BK34" s="355"/>
      <c r="BL34" s="355"/>
      <c r="BM34" s="355"/>
      <c r="BN34" s="355"/>
      <c r="BO34" s="355"/>
      <c r="BP34" s="355"/>
      <c r="BQ34" s="355"/>
      <c r="BR34" s="355"/>
      <c r="BS34" s="355"/>
      <c r="BT34" s="355"/>
      <c r="BU34" s="355"/>
      <c r="BV34" s="163"/>
      <c r="BW34" s="354">
        <f>IF(BY34="","",MAX(C34:D43,U34:V43,AM34:AN43,BE34:BF43)+1)</f>
        <v>15</v>
      </c>
      <c r="BX34" s="354"/>
      <c r="BY34" s="355" t="str">
        <f>IF('各会計、関係団体の財政状況及び健全化判断比率'!B68="","",'各会計、関係団体の財政状況及び健全化判断比率'!B68)</f>
        <v>山梨県市町村総合事務組合　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恩賜県有財産保護管理事業特別会計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IF('各会計、関係団体の財政状況及び健全化判断比率'!B34="","",'各会計、関係団体の財政状況及び健全化判断比率'!B34)</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16</v>
      </c>
      <c r="BX35" s="354"/>
      <c r="BY35" s="355" t="str">
        <f>IF('各会計、関係団体の財政状況及び健全化判断比率'!B69="","",'各会計、関係団体の財政状況及び健全化判断比率'!B69)</f>
        <v>山梨県市町村総合事務組合　電子化事業及び会館管理・研修事業特別会計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峡南地域教育支援センター共同設置特別会計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介護サービス事業特別会計</v>
      </c>
      <c r="X36" s="355"/>
      <c r="Y36" s="355"/>
      <c r="Z36" s="355"/>
      <c r="AA36" s="355"/>
      <c r="AB36" s="355"/>
      <c r="AC36" s="355"/>
      <c r="AD36" s="355"/>
      <c r="AE36" s="355"/>
      <c r="AF36" s="355"/>
      <c r="AG36" s="355"/>
      <c r="AH36" s="355"/>
      <c r="AI36" s="355"/>
      <c r="AJ36" s="355"/>
      <c r="AK36" s="355"/>
      <c r="AL36" s="163"/>
      <c r="AM36" s="354">
        <f t="shared" si="0"/>
        <v>11</v>
      </c>
      <c r="AN36" s="354"/>
      <c r="AO36" s="355" t="str">
        <f>IF('各会計、関係団体の財政状況及び健全化判断比率'!B35="","",'各会計、関係団体の財政状況及び健全化判断比率'!B35)</f>
        <v>公共下水道事業会計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17</v>
      </c>
      <c r="BX36" s="354"/>
      <c r="BY36" s="355" t="str">
        <f>IF('各会計、関係団体の財政状況及び健全化判断比率'!B70="","",'各会計、関係団体の財政状況及び健全化判断比率'!B70)</f>
        <v>山梨県市町村総合事務組合　一般廃棄物処分場事業特別会計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訪問看護ステーション西八代特別会計</v>
      </c>
      <c r="X37" s="355"/>
      <c r="Y37" s="355"/>
      <c r="Z37" s="355"/>
      <c r="AA37" s="355"/>
      <c r="AB37" s="355"/>
      <c r="AC37" s="355"/>
      <c r="AD37" s="355"/>
      <c r="AE37" s="355"/>
      <c r="AF37" s="355"/>
      <c r="AG37" s="355"/>
      <c r="AH37" s="355"/>
      <c r="AI37" s="355"/>
      <c r="AJ37" s="355"/>
      <c r="AK37" s="355"/>
      <c r="AL37" s="163"/>
      <c r="AM37" s="354">
        <f t="shared" si="0"/>
        <v>12</v>
      </c>
      <c r="AN37" s="354"/>
      <c r="AO37" s="355" t="str">
        <f>IF('各会計、関係団体の財政状況及び健全化判断比率'!B36="","",'各会計、関係団体の財政状況及び健全化判断比率'!B36)</f>
        <v>農業集落排水事業会計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18</v>
      </c>
      <c r="BX37" s="354"/>
      <c r="BY37" s="355" t="str">
        <f>IF('各会計、関係団体の財政状況及び健全化判断比率'!B71="","",'各会計、関係団体の財政状況及び健全化判断比率'!B71)</f>
        <v>山梨県市町村総合事務組合　入札参加資格審査事業特別会計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8</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f t="shared" si="0"/>
        <v>13</v>
      </c>
      <c r="AN38" s="354"/>
      <c r="AO38" s="355" t="str">
        <f>IF('各会計、関係団体の財政状況及び健全化判断比率'!B37="","",'各会計、関係団体の財政状況及び健全化判断比率'!B37)</f>
        <v>戸別浄化槽整備推進事業会計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19</v>
      </c>
      <c r="BX38" s="354"/>
      <c r="BY38" s="355" t="str">
        <f>IF('各会計、関係団体の財政状況及び健全化判断比率'!B72="","",'各会計、関係団体の財政状況及び健全化判断比率'!B72)</f>
        <v>山梨県市町村総合事務組合　交通災害共済事業特別会計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20</v>
      </c>
      <c r="BX39" s="354"/>
      <c r="BY39" s="355" t="str">
        <f>IF('各会計、関係団体の財政状況及び健全化判断比率'!B73="","",'各会計、関係団体の財政状況及び健全化判断比率'!B73)</f>
        <v>峡南広域行政組合　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21</v>
      </c>
      <c r="BX40" s="354"/>
      <c r="BY40" s="355" t="str">
        <f>IF('各会計、関係団体の財政状況及び健全化判断比率'!B74="","",'各会計、関係団体の財政状況及び健全化判断比率'!B74)</f>
        <v>峡南広域行政組合　情報センター特別会計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22</v>
      </c>
      <c r="BX41" s="354"/>
      <c r="BY41" s="355" t="str">
        <f>IF('各会計、関係団体の財政状況及び健全化判断比率'!B75="","",'各会計、関係団体の財政状況及び健全化判断比率'!B75)</f>
        <v>峡南広域行政組合　峡南ふるさと市町村圏特別会計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23</v>
      </c>
      <c r="BX42" s="354"/>
      <c r="BY42" s="355" t="str">
        <f>IF('各会計、関係団体の財政状況及び健全化判断比率'!B76="","",'各会計、関係団体の財政状況及び健全化判断比率'!B76)</f>
        <v>峡南広域行政組合　介護保険特別会計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24</v>
      </c>
      <c r="BX43" s="354"/>
      <c r="BY43" s="355" t="str">
        <f>IF('各会計、関係団体の財政状況及び健全化判断比率'!B77="","",'各会計、関係団体の財政状況及び健全化判断比率'!B77)</f>
        <v>三郡衛生組合　一般会計　その他2会計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0Wsxq1jq4eSM0D/dOWRu68rFSgDPgGoT6tyJHpQa8rQRw7UpXO3WEPBPrBiwrD2vVX7Yc8f4tqReHSD9IYCGYA==" saltValue="8KQmS8M0qcSfPu0OBpck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6" t="s">
        <v>541</v>
      </c>
      <c r="D34" s="1136"/>
      <c r="E34" s="1137"/>
      <c r="F34" s="32">
        <v>4.33</v>
      </c>
      <c r="G34" s="33">
        <v>3.32</v>
      </c>
      <c r="H34" s="33">
        <v>6.12</v>
      </c>
      <c r="I34" s="33">
        <v>4.78</v>
      </c>
      <c r="J34" s="34">
        <v>4.75</v>
      </c>
      <c r="K34" s="22"/>
      <c r="L34" s="22"/>
      <c r="M34" s="22"/>
      <c r="N34" s="22"/>
      <c r="O34" s="22"/>
      <c r="P34" s="22"/>
    </row>
    <row r="35" spans="1:16" ht="39" customHeight="1" x14ac:dyDescent="0.2">
      <c r="A35" s="22"/>
      <c r="B35" s="35"/>
      <c r="C35" s="1132" t="s">
        <v>542</v>
      </c>
      <c r="D35" s="1132"/>
      <c r="E35" s="1133"/>
      <c r="F35" s="36">
        <v>2.76</v>
      </c>
      <c r="G35" s="37">
        <v>2.81</v>
      </c>
      <c r="H35" s="37">
        <v>2.95</v>
      </c>
      <c r="I35" s="37">
        <v>3.1</v>
      </c>
      <c r="J35" s="38">
        <v>3.31</v>
      </c>
      <c r="K35" s="22"/>
      <c r="L35" s="22"/>
      <c r="M35" s="22"/>
      <c r="N35" s="22"/>
      <c r="O35" s="22"/>
      <c r="P35" s="22"/>
    </row>
    <row r="36" spans="1:16" ht="39" customHeight="1" x14ac:dyDescent="0.2">
      <c r="A36" s="22"/>
      <c r="B36" s="35"/>
      <c r="C36" s="1132" t="s">
        <v>543</v>
      </c>
      <c r="D36" s="1132"/>
      <c r="E36" s="1133"/>
      <c r="F36" s="36">
        <v>1.02</v>
      </c>
      <c r="G36" s="37">
        <v>1.5</v>
      </c>
      <c r="H36" s="37">
        <v>4.2</v>
      </c>
      <c r="I36" s="37">
        <v>4.72</v>
      </c>
      <c r="J36" s="38">
        <v>2.77</v>
      </c>
      <c r="K36" s="22"/>
      <c r="L36" s="22"/>
      <c r="M36" s="22"/>
      <c r="N36" s="22"/>
      <c r="O36" s="22"/>
      <c r="P36" s="22"/>
    </row>
    <row r="37" spans="1:16" ht="39" customHeight="1" x14ac:dyDescent="0.2">
      <c r="A37" s="22"/>
      <c r="B37" s="35"/>
      <c r="C37" s="1132" t="s">
        <v>544</v>
      </c>
      <c r="D37" s="1132"/>
      <c r="E37" s="1133"/>
      <c r="F37" s="36" t="s">
        <v>496</v>
      </c>
      <c r="G37" s="37" t="s">
        <v>496</v>
      </c>
      <c r="H37" s="37" t="s">
        <v>496</v>
      </c>
      <c r="I37" s="37" t="s">
        <v>496</v>
      </c>
      <c r="J37" s="38">
        <v>0.81</v>
      </c>
      <c r="K37" s="22"/>
      <c r="L37" s="22"/>
      <c r="M37" s="22"/>
      <c r="N37" s="22"/>
      <c r="O37" s="22"/>
      <c r="P37" s="22"/>
    </row>
    <row r="38" spans="1:16" ht="39" customHeight="1" x14ac:dyDescent="0.2">
      <c r="A38" s="22"/>
      <c r="B38" s="35"/>
      <c r="C38" s="1132" t="s">
        <v>545</v>
      </c>
      <c r="D38" s="1132"/>
      <c r="E38" s="1133"/>
      <c r="F38" s="36" t="s">
        <v>496</v>
      </c>
      <c r="G38" s="37" t="s">
        <v>496</v>
      </c>
      <c r="H38" s="37" t="s">
        <v>496</v>
      </c>
      <c r="I38" s="37" t="s">
        <v>496</v>
      </c>
      <c r="J38" s="38">
        <v>0.5</v>
      </c>
      <c r="K38" s="22"/>
      <c r="L38" s="22"/>
      <c r="M38" s="22"/>
      <c r="N38" s="22"/>
      <c r="O38" s="22"/>
      <c r="P38" s="22"/>
    </row>
    <row r="39" spans="1:16" ht="39" customHeight="1" x14ac:dyDescent="0.2">
      <c r="A39" s="22"/>
      <c r="B39" s="35"/>
      <c r="C39" s="1132" t="s">
        <v>546</v>
      </c>
      <c r="D39" s="1132"/>
      <c r="E39" s="1133"/>
      <c r="F39" s="36">
        <v>0.53</v>
      </c>
      <c r="G39" s="37">
        <v>0.57999999999999996</v>
      </c>
      <c r="H39" s="37">
        <v>0.63</v>
      </c>
      <c r="I39" s="37">
        <v>0.36</v>
      </c>
      <c r="J39" s="38">
        <v>0.38</v>
      </c>
      <c r="K39" s="22"/>
      <c r="L39" s="22"/>
      <c r="M39" s="22"/>
      <c r="N39" s="22"/>
      <c r="O39" s="22"/>
      <c r="P39" s="22"/>
    </row>
    <row r="40" spans="1:16" ht="39" customHeight="1" x14ac:dyDescent="0.2">
      <c r="A40" s="22"/>
      <c r="B40" s="35"/>
      <c r="C40" s="1132" t="s">
        <v>547</v>
      </c>
      <c r="D40" s="1132"/>
      <c r="E40" s="1133"/>
      <c r="F40" s="36" t="s">
        <v>496</v>
      </c>
      <c r="G40" s="37" t="s">
        <v>496</v>
      </c>
      <c r="H40" s="37" t="s">
        <v>496</v>
      </c>
      <c r="I40" s="37" t="s">
        <v>496</v>
      </c>
      <c r="J40" s="38">
        <v>0.09</v>
      </c>
      <c r="K40" s="22"/>
      <c r="L40" s="22"/>
      <c r="M40" s="22"/>
      <c r="N40" s="22"/>
      <c r="O40" s="22"/>
      <c r="P40" s="22"/>
    </row>
    <row r="41" spans="1:16" ht="39" customHeight="1" x14ac:dyDescent="0.2">
      <c r="A41" s="22"/>
      <c r="B41" s="35"/>
      <c r="C41" s="1132" t="s">
        <v>548</v>
      </c>
      <c r="D41" s="1132"/>
      <c r="E41" s="1133"/>
      <c r="F41" s="36">
        <v>0.04</v>
      </c>
      <c r="G41" s="37">
        <v>0.04</v>
      </c>
      <c r="H41" s="37">
        <v>0.04</v>
      </c>
      <c r="I41" s="37">
        <v>0.04</v>
      </c>
      <c r="J41" s="38">
        <v>0.04</v>
      </c>
      <c r="K41" s="22"/>
      <c r="L41" s="22"/>
      <c r="M41" s="22"/>
      <c r="N41" s="22"/>
      <c r="O41" s="22"/>
      <c r="P41" s="22"/>
    </row>
    <row r="42" spans="1:16" ht="39" customHeight="1" x14ac:dyDescent="0.2">
      <c r="A42" s="22"/>
      <c r="B42" s="39"/>
      <c r="C42" s="1132" t="s">
        <v>549</v>
      </c>
      <c r="D42" s="1132"/>
      <c r="E42" s="1133"/>
      <c r="F42" s="36" t="s">
        <v>496</v>
      </c>
      <c r="G42" s="37" t="s">
        <v>496</v>
      </c>
      <c r="H42" s="37" t="s">
        <v>496</v>
      </c>
      <c r="I42" s="37" t="s">
        <v>496</v>
      </c>
      <c r="J42" s="38" t="s">
        <v>496</v>
      </c>
      <c r="K42" s="22"/>
      <c r="L42" s="22"/>
      <c r="M42" s="22"/>
      <c r="N42" s="22"/>
      <c r="O42" s="22"/>
      <c r="P42" s="22"/>
    </row>
    <row r="43" spans="1:16" ht="39" customHeight="1" thickBot="1" x14ac:dyDescent="0.25">
      <c r="A43" s="22"/>
      <c r="B43" s="40"/>
      <c r="C43" s="1134" t="s">
        <v>550</v>
      </c>
      <c r="D43" s="1134"/>
      <c r="E43" s="1135"/>
      <c r="F43" s="41">
        <v>0.88</v>
      </c>
      <c r="G43" s="42">
        <v>0.94</v>
      </c>
      <c r="H43" s="42">
        <v>0.45</v>
      </c>
      <c r="I43" s="42">
        <v>1.05</v>
      </c>
      <c r="J43" s="43">
        <v>0.08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Hxwl0HuPrdu18z126UR9b1FOU1SJV9ITvR84P3ABHviY/WCkGkkDnga55pOdMHeKmbcuy3IReFJGLR9tMnDjA==" saltValue="jjIA9zLaRf0/eNy2fN2c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1115</v>
      </c>
      <c r="L45" s="58">
        <v>1180</v>
      </c>
      <c r="M45" s="58">
        <v>1282</v>
      </c>
      <c r="N45" s="58">
        <v>1346</v>
      </c>
      <c r="O45" s="59">
        <v>1337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496</v>
      </c>
      <c r="L46" s="62" t="s">
        <v>496</v>
      </c>
      <c r="M46" s="62" t="s">
        <v>496</v>
      </c>
      <c r="N46" s="62" t="s">
        <v>496</v>
      </c>
      <c r="O46" s="63" t="s">
        <v>496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496</v>
      </c>
      <c r="L47" s="62" t="s">
        <v>496</v>
      </c>
      <c r="M47" s="62" t="s">
        <v>496</v>
      </c>
      <c r="N47" s="62" t="s">
        <v>496</v>
      </c>
      <c r="O47" s="63" t="s">
        <v>496</v>
      </c>
      <c r="P47" s="46"/>
      <c r="Q47" s="46"/>
      <c r="R47" s="46"/>
      <c r="S47" s="46"/>
      <c r="T47" s="46"/>
      <c r="U47" s="46"/>
    </row>
    <row r="48" spans="1:21" ht="30.75" customHeight="1" x14ac:dyDescent="0.2">
      <c r="A48" s="46"/>
      <c r="B48" s="1163"/>
      <c r="C48" s="1164"/>
      <c r="D48" s="60"/>
      <c r="E48" s="1140" t="s">
        <v>13</v>
      </c>
      <c r="F48" s="1140"/>
      <c r="G48" s="1140"/>
      <c r="H48" s="1140"/>
      <c r="I48" s="1140"/>
      <c r="J48" s="1141"/>
      <c r="K48" s="61">
        <v>541</v>
      </c>
      <c r="L48" s="62">
        <v>587</v>
      </c>
      <c r="M48" s="62">
        <v>525</v>
      </c>
      <c r="N48" s="62">
        <v>549</v>
      </c>
      <c r="O48" s="63">
        <v>473</v>
      </c>
      <c r="P48" s="46"/>
      <c r="Q48" s="46"/>
      <c r="R48" s="46"/>
      <c r="S48" s="46"/>
      <c r="T48" s="46"/>
      <c r="U48" s="46"/>
    </row>
    <row r="49" spans="1:21" ht="30.75" customHeight="1" x14ac:dyDescent="0.2">
      <c r="A49" s="46"/>
      <c r="B49" s="1163"/>
      <c r="C49" s="1164"/>
      <c r="D49" s="60"/>
      <c r="E49" s="1140" t="s">
        <v>14</v>
      </c>
      <c r="F49" s="1140"/>
      <c r="G49" s="1140"/>
      <c r="H49" s="1140"/>
      <c r="I49" s="1140"/>
      <c r="J49" s="1141"/>
      <c r="K49" s="61">
        <v>55</v>
      </c>
      <c r="L49" s="62">
        <v>59</v>
      </c>
      <c r="M49" s="62">
        <v>69</v>
      </c>
      <c r="N49" s="62">
        <v>66</v>
      </c>
      <c r="O49" s="63">
        <v>78</v>
      </c>
      <c r="P49" s="46"/>
      <c r="Q49" s="46"/>
      <c r="R49" s="46"/>
      <c r="S49" s="46"/>
      <c r="T49" s="46"/>
      <c r="U49" s="46"/>
    </row>
    <row r="50" spans="1:21" ht="30.75" customHeight="1" x14ac:dyDescent="0.2">
      <c r="A50" s="46"/>
      <c r="B50" s="1163"/>
      <c r="C50" s="1164"/>
      <c r="D50" s="60"/>
      <c r="E50" s="1140" t="s">
        <v>15</v>
      </c>
      <c r="F50" s="1140"/>
      <c r="G50" s="1140"/>
      <c r="H50" s="1140"/>
      <c r="I50" s="1140"/>
      <c r="J50" s="1141"/>
      <c r="K50" s="61">
        <v>9</v>
      </c>
      <c r="L50" s="62">
        <v>10</v>
      </c>
      <c r="M50" s="62">
        <v>9</v>
      </c>
      <c r="N50" s="62">
        <v>8</v>
      </c>
      <c r="O50" s="63">
        <v>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496</v>
      </c>
      <c r="L51" s="62" t="s">
        <v>496</v>
      </c>
      <c r="M51" s="62" t="s">
        <v>496</v>
      </c>
      <c r="N51" s="62" t="s">
        <v>496</v>
      </c>
      <c r="O51" s="63" t="s">
        <v>496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1219</v>
      </c>
      <c r="L52" s="62">
        <v>1233</v>
      </c>
      <c r="M52" s="62">
        <v>1273</v>
      </c>
      <c r="N52" s="62">
        <v>1296</v>
      </c>
      <c r="O52" s="63">
        <v>1241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501</v>
      </c>
      <c r="L53" s="67">
        <v>603</v>
      </c>
      <c r="M53" s="67">
        <v>612</v>
      </c>
      <c r="N53" s="67">
        <v>673</v>
      </c>
      <c r="O53" s="68">
        <v>653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ODYararS1UzOImj395Y89RyluKwDzN0G4klNwxtr+eMcrNFbrh7OJIImuCfPPrab9J8XkUntcHkNeMzEwcEw==" saltValue="fn9koD97KqtQsHb2ExuE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81" t="s">
        <v>30</v>
      </c>
      <c r="C41" s="1182"/>
      <c r="D41" s="103"/>
      <c r="E41" s="1183" t="s">
        <v>31</v>
      </c>
      <c r="F41" s="1183"/>
      <c r="G41" s="1183"/>
      <c r="H41" s="1184"/>
      <c r="I41" s="330">
        <v>14438</v>
      </c>
      <c r="J41" s="331">
        <v>13937</v>
      </c>
      <c r="K41" s="331">
        <v>13065</v>
      </c>
      <c r="L41" s="331">
        <v>12100</v>
      </c>
      <c r="M41" s="332">
        <v>11452</v>
      </c>
    </row>
    <row r="42" spans="2:13" ht="27.75" customHeight="1" x14ac:dyDescent="0.2">
      <c r="B42" s="1171"/>
      <c r="C42" s="1172"/>
      <c r="D42" s="104"/>
      <c r="E42" s="1175" t="s">
        <v>32</v>
      </c>
      <c r="F42" s="1175"/>
      <c r="G42" s="1175"/>
      <c r="H42" s="1176"/>
      <c r="I42" s="333">
        <v>92</v>
      </c>
      <c r="J42" s="334">
        <v>84</v>
      </c>
      <c r="K42" s="334">
        <v>77</v>
      </c>
      <c r="L42" s="334">
        <v>67</v>
      </c>
      <c r="M42" s="335">
        <v>65</v>
      </c>
    </row>
    <row r="43" spans="2:13" ht="27.75" customHeight="1" x14ac:dyDescent="0.2">
      <c r="B43" s="1171"/>
      <c r="C43" s="1172"/>
      <c r="D43" s="104"/>
      <c r="E43" s="1175" t="s">
        <v>33</v>
      </c>
      <c r="F43" s="1175"/>
      <c r="G43" s="1175"/>
      <c r="H43" s="1176"/>
      <c r="I43" s="333">
        <v>7229</v>
      </c>
      <c r="J43" s="334">
        <v>7018</v>
      </c>
      <c r="K43" s="334">
        <v>6663</v>
      </c>
      <c r="L43" s="334">
        <v>6550</v>
      </c>
      <c r="M43" s="335">
        <v>6350</v>
      </c>
    </row>
    <row r="44" spans="2:13" ht="27.75" customHeight="1" x14ac:dyDescent="0.2">
      <c r="B44" s="1171"/>
      <c r="C44" s="1172"/>
      <c r="D44" s="104"/>
      <c r="E44" s="1175" t="s">
        <v>34</v>
      </c>
      <c r="F44" s="1175"/>
      <c r="G44" s="1175"/>
      <c r="H44" s="1176"/>
      <c r="I44" s="333">
        <v>1026</v>
      </c>
      <c r="J44" s="334">
        <v>1007</v>
      </c>
      <c r="K44" s="334">
        <v>958</v>
      </c>
      <c r="L44" s="334">
        <v>848</v>
      </c>
      <c r="M44" s="335">
        <v>839</v>
      </c>
    </row>
    <row r="45" spans="2:13" ht="27.75" customHeight="1" x14ac:dyDescent="0.2">
      <c r="B45" s="1171"/>
      <c r="C45" s="1172"/>
      <c r="D45" s="104"/>
      <c r="E45" s="1175" t="s">
        <v>35</v>
      </c>
      <c r="F45" s="1175"/>
      <c r="G45" s="1175"/>
      <c r="H45" s="1176"/>
      <c r="I45" s="333">
        <v>1606</v>
      </c>
      <c r="J45" s="334">
        <v>1592</v>
      </c>
      <c r="K45" s="334">
        <v>1600</v>
      </c>
      <c r="L45" s="334">
        <v>1576</v>
      </c>
      <c r="M45" s="335">
        <v>1575</v>
      </c>
    </row>
    <row r="46" spans="2:13" ht="27.75" customHeight="1" x14ac:dyDescent="0.2">
      <c r="B46" s="1171"/>
      <c r="C46" s="1172"/>
      <c r="D46" s="105"/>
      <c r="E46" s="1175" t="s">
        <v>36</v>
      </c>
      <c r="F46" s="1175"/>
      <c r="G46" s="1175"/>
      <c r="H46" s="1176"/>
      <c r="I46" s="333">
        <v>1</v>
      </c>
      <c r="J46" s="334">
        <v>1</v>
      </c>
      <c r="K46" s="334">
        <v>0</v>
      </c>
      <c r="L46" s="334">
        <v>0</v>
      </c>
      <c r="M46" s="335">
        <v>0</v>
      </c>
    </row>
    <row r="47" spans="2:13" ht="27.75" customHeight="1" x14ac:dyDescent="0.2">
      <c r="B47" s="1171"/>
      <c r="C47" s="1172"/>
      <c r="D47" s="106"/>
      <c r="E47" s="1185" t="s">
        <v>37</v>
      </c>
      <c r="F47" s="1186"/>
      <c r="G47" s="1186"/>
      <c r="H47" s="1187"/>
      <c r="I47" s="333" t="s">
        <v>496</v>
      </c>
      <c r="J47" s="334" t="s">
        <v>496</v>
      </c>
      <c r="K47" s="334" t="s">
        <v>496</v>
      </c>
      <c r="L47" s="334" t="s">
        <v>496</v>
      </c>
      <c r="M47" s="335" t="s">
        <v>496</v>
      </c>
    </row>
    <row r="48" spans="2:13" ht="27.75" customHeight="1" x14ac:dyDescent="0.2">
      <c r="B48" s="1171"/>
      <c r="C48" s="1172"/>
      <c r="D48" s="104"/>
      <c r="E48" s="1175" t="s">
        <v>38</v>
      </c>
      <c r="F48" s="1175"/>
      <c r="G48" s="1175"/>
      <c r="H48" s="1176"/>
      <c r="I48" s="333" t="s">
        <v>496</v>
      </c>
      <c r="J48" s="334" t="s">
        <v>496</v>
      </c>
      <c r="K48" s="334" t="s">
        <v>496</v>
      </c>
      <c r="L48" s="334" t="s">
        <v>496</v>
      </c>
      <c r="M48" s="335" t="s">
        <v>496</v>
      </c>
    </row>
    <row r="49" spans="2:13" ht="27.75" customHeight="1" x14ac:dyDescent="0.2">
      <c r="B49" s="1173"/>
      <c r="C49" s="1174"/>
      <c r="D49" s="104"/>
      <c r="E49" s="1175" t="s">
        <v>39</v>
      </c>
      <c r="F49" s="1175"/>
      <c r="G49" s="1175"/>
      <c r="H49" s="1176"/>
      <c r="I49" s="333" t="s">
        <v>496</v>
      </c>
      <c r="J49" s="334" t="s">
        <v>496</v>
      </c>
      <c r="K49" s="334" t="s">
        <v>496</v>
      </c>
      <c r="L49" s="334" t="s">
        <v>496</v>
      </c>
      <c r="M49" s="335" t="s">
        <v>496</v>
      </c>
    </row>
    <row r="50" spans="2:13" ht="27.75" customHeight="1" x14ac:dyDescent="0.2">
      <c r="B50" s="1169" t="s">
        <v>40</v>
      </c>
      <c r="C50" s="1170"/>
      <c r="D50" s="107"/>
      <c r="E50" s="1175" t="s">
        <v>41</v>
      </c>
      <c r="F50" s="1175"/>
      <c r="G50" s="1175"/>
      <c r="H50" s="1176"/>
      <c r="I50" s="333">
        <v>2984</v>
      </c>
      <c r="J50" s="334">
        <v>3140</v>
      </c>
      <c r="K50" s="334">
        <v>3211</v>
      </c>
      <c r="L50" s="334">
        <v>3242</v>
      </c>
      <c r="M50" s="335">
        <v>3619</v>
      </c>
    </row>
    <row r="51" spans="2:13" ht="27.75" customHeight="1" x14ac:dyDescent="0.2">
      <c r="B51" s="1171"/>
      <c r="C51" s="1172"/>
      <c r="D51" s="104"/>
      <c r="E51" s="1175" t="s">
        <v>42</v>
      </c>
      <c r="F51" s="1175"/>
      <c r="G51" s="1175"/>
      <c r="H51" s="1176"/>
      <c r="I51" s="333">
        <v>598</v>
      </c>
      <c r="J51" s="334">
        <v>491</v>
      </c>
      <c r="K51" s="334">
        <v>376</v>
      </c>
      <c r="L51" s="334">
        <v>306</v>
      </c>
      <c r="M51" s="335">
        <v>273</v>
      </c>
    </row>
    <row r="52" spans="2:13" ht="27.75" customHeight="1" x14ac:dyDescent="0.2">
      <c r="B52" s="1173"/>
      <c r="C52" s="1174"/>
      <c r="D52" s="104"/>
      <c r="E52" s="1175" t="s">
        <v>43</v>
      </c>
      <c r="F52" s="1175"/>
      <c r="G52" s="1175"/>
      <c r="H52" s="1176"/>
      <c r="I52" s="333">
        <v>14593</v>
      </c>
      <c r="J52" s="334">
        <v>13951</v>
      </c>
      <c r="K52" s="334">
        <v>13193</v>
      </c>
      <c r="L52" s="334">
        <v>12251</v>
      </c>
      <c r="M52" s="335">
        <v>11630</v>
      </c>
    </row>
    <row r="53" spans="2:13" ht="27.75" customHeight="1" thickBot="1" x14ac:dyDescent="0.25">
      <c r="B53" s="1177" t="s">
        <v>19</v>
      </c>
      <c r="C53" s="1178"/>
      <c r="D53" s="108"/>
      <c r="E53" s="1179" t="s">
        <v>44</v>
      </c>
      <c r="F53" s="1179"/>
      <c r="G53" s="1179"/>
      <c r="H53" s="1180"/>
      <c r="I53" s="336">
        <v>6217</v>
      </c>
      <c r="J53" s="337">
        <v>6057</v>
      </c>
      <c r="K53" s="337">
        <v>5583</v>
      </c>
      <c r="L53" s="337">
        <v>5342</v>
      </c>
      <c r="M53" s="338">
        <v>4759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zaPAICAwN5uLq0ge2Z3abDhoVtNuXbe6f/vMtIM0mXAcmN/4dOH3Im2RSYrUiUMjJrlMlMjCQCkPOPa+DdLcQ==" saltValue="RTVcxYgXt+oc5ZJ45Nic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536</v>
      </c>
      <c r="G54" s="117" t="s">
        <v>537</v>
      </c>
      <c r="H54" s="118" t="s">
        <v>538</v>
      </c>
    </row>
    <row r="55" spans="2:8" ht="52.5" customHeight="1" x14ac:dyDescent="0.2">
      <c r="B55" s="119"/>
      <c r="C55" s="1196" t="s">
        <v>46</v>
      </c>
      <c r="D55" s="1196"/>
      <c r="E55" s="1197"/>
      <c r="F55" s="339">
        <v>1981</v>
      </c>
      <c r="G55" s="339">
        <v>1928</v>
      </c>
      <c r="H55" s="340">
        <v>2333</v>
      </c>
    </row>
    <row r="56" spans="2:8" ht="52.5" customHeight="1" x14ac:dyDescent="0.2">
      <c r="B56" s="120"/>
      <c r="C56" s="1198" t="s">
        <v>47</v>
      </c>
      <c r="D56" s="1198"/>
      <c r="E56" s="1199"/>
      <c r="F56" s="341">
        <v>341</v>
      </c>
      <c r="G56" s="341">
        <v>308</v>
      </c>
      <c r="H56" s="342">
        <v>281</v>
      </c>
    </row>
    <row r="57" spans="2:8" ht="53.25" customHeight="1" x14ac:dyDescent="0.2">
      <c r="B57" s="120"/>
      <c r="C57" s="1200" t="s">
        <v>48</v>
      </c>
      <c r="D57" s="1200"/>
      <c r="E57" s="1201"/>
      <c r="F57" s="343">
        <v>1565</v>
      </c>
      <c r="G57" s="343">
        <v>1642</v>
      </c>
      <c r="H57" s="344">
        <v>1483</v>
      </c>
    </row>
    <row r="58" spans="2:8" ht="45.75" customHeight="1" x14ac:dyDescent="0.2">
      <c r="B58" s="121"/>
      <c r="C58" s="1188" t="s">
        <v>577</v>
      </c>
      <c r="D58" s="1189"/>
      <c r="E58" s="1190"/>
      <c r="F58" s="345">
        <v>889</v>
      </c>
      <c r="G58" s="345">
        <v>889</v>
      </c>
      <c r="H58" s="346">
        <v>790</v>
      </c>
    </row>
    <row r="59" spans="2:8" ht="45.75" customHeight="1" x14ac:dyDescent="0.2">
      <c r="B59" s="121"/>
      <c r="C59" s="1188" t="s">
        <v>578</v>
      </c>
      <c r="D59" s="1189"/>
      <c r="E59" s="1190"/>
      <c r="F59" s="345">
        <v>451</v>
      </c>
      <c r="G59" s="345">
        <v>451</v>
      </c>
      <c r="H59" s="346">
        <v>443</v>
      </c>
    </row>
    <row r="60" spans="2:8" ht="45.75" customHeight="1" x14ac:dyDescent="0.2">
      <c r="B60" s="121"/>
      <c r="C60" s="1188" t="s">
        <v>579</v>
      </c>
      <c r="D60" s="1189"/>
      <c r="E60" s="1190"/>
      <c r="F60" s="345">
        <v>90</v>
      </c>
      <c r="G60" s="345">
        <v>120</v>
      </c>
      <c r="H60" s="346">
        <v>110</v>
      </c>
    </row>
    <row r="61" spans="2:8" ht="45.75" customHeight="1" x14ac:dyDescent="0.2">
      <c r="B61" s="121"/>
      <c r="C61" s="1188" t="s">
        <v>580</v>
      </c>
      <c r="D61" s="1189"/>
      <c r="E61" s="1190"/>
      <c r="F61" s="345">
        <v>48</v>
      </c>
      <c r="G61" s="345">
        <v>45</v>
      </c>
      <c r="H61" s="346">
        <v>44</v>
      </c>
    </row>
    <row r="62" spans="2:8" ht="45.75" customHeight="1" thickBot="1" x14ac:dyDescent="0.25">
      <c r="B62" s="122"/>
      <c r="C62" s="1191" t="s">
        <v>581</v>
      </c>
      <c r="D62" s="1192"/>
      <c r="E62" s="1193"/>
      <c r="F62" s="347">
        <v>28</v>
      </c>
      <c r="G62" s="347">
        <v>28</v>
      </c>
      <c r="H62" s="348">
        <v>26</v>
      </c>
    </row>
    <row r="63" spans="2:8" ht="52.5" customHeight="1" thickBot="1" x14ac:dyDescent="0.25">
      <c r="B63" s="123"/>
      <c r="C63" s="1194" t="s">
        <v>49</v>
      </c>
      <c r="D63" s="1194"/>
      <c r="E63" s="1195"/>
      <c r="F63" s="349">
        <v>3887</v>
      </c>
      <c r="G63" s="349">
        <v>3878</v>
      </c>
      <c r="H63" s="350">
        <v>4097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2SfYYvI1PnIdChhJvbw+fYy7jE6vNUvzxXCAFUrHBScKbI7xVUjl15HrZ72h1bs5Hlq3loOhYHO8m8JZWtO6Xw==" saltValue="PGSPamR6PuMQpjcRLzGP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533</v>
      </c>
      <c r="G2" s="137"/>
      <c r="H2" s="138"/>
    </row>
    <row r="3" spans="1:8" x14ac:dyDescent="0.2">
      <c r="A3" s="134" t="s">
        <v>526</v>
      </c>
      <c r="B3" s="139"/>
      <c r="C3" s="140"/>
      <c r="D3" s="141">
        <v>44571</v>
      </c>
      <c r="E3" s="142"/>
      <c r="F3" s="143">
        <v>117234</v>
      </c>
      <c r="G3" s="144"/>
      <c r="H3" s="145"/>
    </row>
    <row r="4" spans="1:8" x14ac:dyDescent="0.2">
      <c r="A4" s="146"/>
      <c r="B4" s="147"/>
      <c r="C4" s="148"/>
      <c r="D4" s="149">
        <v>29199</v>
      </c>
      <c r="E4" s="150"/>
      <c r="F4" s="151">
        <v>59796</v>
      </c>
      <c r="G4" s="152"/>
      <c r="H4" s="153"/>
    </row>
    <row r="5" spans="1:8" x14ac:dyDescent="0.2">
      <c r="A5" s="134" t="s">
        <v>528</v>
      </c>
      <c r="B5" s="139"/>
      <c r="C5" s="140"/>
      <c r="D5" s="141">
        <v>49274</v>
      </c>
      <c r="E5" s="142"/>
      <c r="F5" s="143">
        <v>97758</v>
      </c>
      <c r="G5" s="144"/>
      <c r="H5" s="145"/>
    </row>
    <row r="6" spans="1:8" x14ac:dyDescent="0.2">
      <c r="A6" s="146"/>
      <c r="B6" s="147"/>
      <c r="C6" s="148"/>
      <c r="D6" s="149">
        <v>35730</v>
      </c>
      <c r="E6" s="150"/>
      <c r="F6" s="151">
        <v>45946</v>
      </c>
      <c r="G6" s="152"/>
      <c r="H6" s="153"/>
    </row>
    <row r="7" spans="1:8" x14ac:dyDescent="0.2">
      <c r="A7" s="134" t="s">
        <v>529</v>
      </c>
      <c r="B7" s="139"/>
      <c r="C7" s="140"/>
      <c r="D7" s="141">
        <v>30530</v>
      </c>
      <c r="E7" s="142"/>
      <c r="F7" s="143">
        <v>91338</v>
      </c>
      <c r="G7" s="144"/>
      <c r="H7" s="145"/>
    </row>
    <row r="8" spans="1:8" x14ac:dyDescent="0.2">
      <c r="A8" s="146"/>
      <c r="B8" s="147"/>
      <c r="C8" s="148"/>
      <c r="D8" s="149">
        <v>24580</v>
      </c>
      <c r="E8" s="150"/>
      <c r="F8" s="151">
        <v>43989</v>
      </c>
      <c r="G8" s="152"/>
      <c r="H8" s="153"/>
    </row>
    <row r="9" spans="1:8" x14ac:dyDescent="0.2">
      <c r="A9" s="134" t="s">
        <v>530</v>
      </c>
      <c r="B9" s="139"/>
      <c r="C9" s="140"/>
      <c r="D9" s="141">
        <v>34786</v>
      </c>
      <c r="E9" s="142"/>
      <c r="F9" s="143">
        <v>103975</v>
      </c>
      <c r="G9" s="144"/>
      <c r="H9" s="145"/>
    </row>
    <row r="10" spans="1:8" x14ac:dyDescent="0.2">
      <c r="A10" s="146"/>
      <c r="B10" s="147"/>
      <c r="C10" s="148"/>
      <c r="D10" s="149">
        <v>26512</v>
      </c>
      <c r="E10" s="150"/>
      <c r="F10" s="151">
        <v>52698</v>
      </c>
      <c r="G10" s="152"/>
      <c r="H10" s="153"/>
    </row>
    <row r="11" spans="1:8" x14ac:dyDescent="0.2">
      <c r="A11" s="134" t="s">
        <v>531</v>
      </c>
      <c r="B11" s="139"/>
      <c r="C11" s="140"/>
      <c r="D11" s="141">
        <v>50084</v>
      </c>
      <c r="E11" s="142"/>
      <c r="F11" s="143">
        <v>112678</v>
      </c>
      <c r="G11" s="144"/>
      <c r="H11" s="145"/>
    </row>
    <row r="12" spans="1:8" x14ac:dyDescent="0.2">
      <c r="A12" s="146"/>
      <c r="B12" s="147"/>
      <c r="C12" s="154"/>
      <c r="D12" s="149">
        <v>38627</v>
      </c>
      <c r="E12" s="150"/>
      <c r="F12" s="151">
        <v>55165</v>
      </c>
      <c r="G12" s="152"/>
      <c r="H12" s="153"/>
    </row>
    <row r="13" spans="1:8" x14ac:dyDescent="0.2">
      <c r="A13" s="134"/>
      <c r="B13" s="139"/>
      <c r="C13" s="140"/>
      <c r="D13" s="141">
        <v>41849</v>
      </c>
      <c r="E13" s="142"/>
      <c r="F13" s="143">
        <v>104597</v>
      </c>
      <c r="G13" s="155"/>
      <c r="H13" s="145"/>
    </row>
    <row r="14" spans="1:8" x14ac:dyDescent="0.2">
      <c r="A14" s="146"/>
      <c r="B14" s="147"/>
      <c r="C14" s="148"/>
      <c r="D14" s="149">
        <v>30930</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4.41</v>
      </c>
      <c r="C19" s="156">
        <f>ROUND(VALUE(SUBSTITUTE(実質収支比率等に係る経年分析!G$48,"▲","-")),2)</f>
        <v>3.45</v>
      </c>
      <c r="D19" s="156">
        <f>ROUND(VALUE(SUBSTITUTE(実質収支比率等に係る経年分析!H$48,"▲","-")),2)</f>
        <v>6.2</v>
      </c>
      <c r="E19" s="156">
        <f>ROUND(VALUE(SUBSTITUTE(実質収支比率等に係る経年分析!I$48,"▲","-")),2)</f>
        <v>4.87</v>
      </c>
      <c r="F19" s="156">
        <f>ROUND(VALUE(SUBSTITUTE(実質収支比率等に係る経年分析!J$48,"▲","-")),2)</f>
        <v>4.79</v>
      </c>
    </row>
    <row r="20" spans="1:11" x14ac:dyDescent="0.2">
      <c r="A20" s="156" t="s">
        <v>53</v>
      </c>
      <c r="B20" s="156">
        <f>ROUND(VALUE(SUBSTITUTE(実質収支比率等に係る経年分析!F$47,"▲","-")),2)</f>
        <v>31.14</v>
      </c>
      <c r="C20" s="156">
        <f>ROUND(VALUE(SUBSTITUTE(実質収支比率等に係る経年分析!G$47,"▲","-")),2)</f>
        <v>31.91</v>
      </c>
      <c r="D20" s="156">
        <f>ROUND(VALUE(SUBSTITUTE(実質収支比率等に係る経年分析!H$47,"▲","-")),2)</f>
        <v>33.07</v>
      </c>
      <c r="E20" s="156">
        <f>ROUND(VALUE(SUBSTITUTE(実質収支比率等に係る経年分析!I$47,"▲","-")),2)</f>
        <v>31.75</v>
      </c>
      <c r="F20" s="156">
        <f>ROUND(VALUE(SUBSTITUTE(実質収支比率等に係る経年分析!J$47,"▲","-")),2)</f>
        <v>38.56</v>
      </c>
    </row>
    <row r="21" spans="1:11" x14ac:dyDescent="0.2">
      <c r="A21" s="156" t="s">
        <v>54</v>
      </c>
      <c r="B21" s="156">
        <f>IF(ISNUMBER(VALUE(SUBSTITUTE(実質収支比率等に係る経年分析!F$49,"▲","-"))),ROUND(VALUE(SUBSTITUTE(実質収支比率等に係る経年分析!F$49,"▲","-")),2),NA())</f>
        <v>-0.23</v>
      </c>
      <c r="C21" s="156">
        <f>IF(ISNUMBER(VALUE(SUBSTITUTE(実質収支比率等に係る経年分析!G$49,"▲","-"))),ROUND(VALUE(SUBSTITUTE(実質収支比率等に係る経年分析!G$49,"▲","-")),2),NA())</f>
        <v>1.28</v>
      </c>
      <c r="D21" s="156">
        <f>IF(ISNUMBER(VALUE(SUBSTITUTE(実質収支比率等に係る経年分析!H$49,"▲","-"))),ROUND(VALUE(SUBSTITUTE(実質収支比率等に係る経年分析!H$49,"▲","-")),2),NA())</f>
        <v>3.42</v>
      </c>
      <c r="E21" s="156">
        <f>IF(ISNUMBER(VALUE(SUBSTITUTE(実質収支比率等に係る経年分析!I$49,"▲","-"))),ROUND(VALUE(SUBSTITUTE(実質収支比率等に係る経年分析!I$49,"▲","-")),2),NA())</f>
        <v>-1.98</v>
      </c>
      <c r="F21" s="156">
        <f>IF(ISNUMBER(VALUE(SUBSTITUTE(実質収支比率等に係る経年分析!J$49,"▲","-"))),ROUND(VALUE(SUBSTITUTE(実質収支比率等に係る経年分析!J$49,"▲","-")),2),NA())</f>
        <v>6.6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0.08</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恩賜県有財産保護管理事業特別会計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0.57999999999999996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0.38</v>
      </c>
    </row>
    <row r="32" spans="1:11" x14ac:dyDescent="0.2">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2.77</v>
      </c>
    </row>
    <row r="35" spans="1:16" x14ac:dyDescent="0.2">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2.81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3.31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4.33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3.32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1219</v>
      </c>
      <c r="E42" s="158"/>
      <c r="F42" s="158"/>
      <c r="G42" s="158">
        <f>'実質公債費比率（分子）の構造'!L$52</f>
        <v>1233</v>
      </c>
      <c r="H42" s="158"/>
      <c r="I42" s="158"/>
      <c r="J42" s="158">
        <f>'実質公債費比率（分子）の構造'!M$52</f>
        <v>1273</v>
      </c>
      <c r="K42" s="158"/>
      <c r="L42" s="158"/>
      <c r="M42" s="158">
        <f>'実質公債費比率（分子）の構造'!N$52</f>
        <v>1296</v>
      </c>
      <c r="N42" s="158"/>
      <c r="O42" s="158"/>
      <c r="P42" s="158">
        <f>'実質公債費比率（分子）の構造'!O$52</f>
        <v>1241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9</v>
      </c>
      <c r="C44" s="158"/>
      <c r="D44" s="158"/>
      <c r="E44" s="158">
        <f>'実質公債費比率（分子）の構造'!L$50</f>
        <v>10</v>
      </c>
      <c r="F44" s="158"/>
      <c r="G44" s="158"/>
      <c r="H44" s="158">
        <f>'実質公債費比率（分子）の構造'!M$50</f>
        <v>9</v>
      </c>
      <c r="I44" s="158"/>
      <c r="J44" s="158"/>
      <c r="K44" s="158">
        <f>'実質公債費比率（分子）の構造'!N$50</f>
        <v>8</v>
      </c>
      <c r="L44" s="158"/>
      <c r="M44" s="158"/>
      <c r="N44" s="158">
        <f>'実質公債費比率（分子）の構造'!O$50</f>
        <v>6</v>
      </c>
      <c r="O44" s="158"/>
      <c r="P44" s="158"/>
    </row>
    <row r="45" spans="1:16" x14ac:dyDescent="0.2">
      <c r="A45" s="158" t="s">
        <v>63</v>
      </c>
      <c r="B45" s="158">
        <f>'実質公債費比率（分子）の構造'!K$49</f>
        <v>55</v>
      </c>
      <c r="C45" s="158"/>
      <c r="D45" s="158"/>
      <c r="E45" s="158">
        <f>'実質公債費比率（分子）の構造'!L$49</f>
        <v>59</v>
      </c>
      <c r="F45" s="158"/>
      <c r="G45" s="158"/>
      <c r="H45" s="158">
        <f>'実質公債費比率（分子）の構造'!M$49</f>
        <v>69</v>
      </c>
      <c r="I45" s="158"/>
      <c r="J45" s="158"/>
      <c r="K45" s="158">
        <f>'実質公債費比率（分子）の構造'!N$49</f>
        <v>66</v>
      </c>
      <c r="L45" s="158"/>
      <c r="M45" s="158"/>
      <c r="N45" s="158">
        <f>'実質公債費比率（分子）の構造'!O$49</f>
        <v>78</v>
      </c>
      <c r="O45" s="158"/>
      <c r="P45" s="158"/>
    </row>
    <row r="46" spans="1:16" x14ac:dyDescent="0.2">
      <c r="A46" s="158" t="s">
        <v>64</v>
      </c>
      <c r="B46" s="158">
        <f>'実質公債費比率（分子）の構造'!K$48</f>
        <v>541</v>
      </c>
      <c r="C46" s="158"/>
      <c r="D46" s="158"/>
      <c r="E46" s="158">
        <f>'実質公債費比率（分子）の構造'!L$48</f>
        <v>587</v>
      </c>
      <c r="F46" s="158"/>
      <c r="G46" s="158"/>
      <c r="H46" s="158">
        <f>'実質公債費比率（分子）の構造'!M$48</f>
        <v>525</v>
      </c>
      <c r="I46" s="158"/>
      <c r="J46" s="158"/>
      <c r="K46" s="158">
        <f>'実質公債費比率（分子）の構造'!N$48</f>
        <v>549</v>
      </c>
      <c r="L46" s="158"/>
      <c r="M46" s="158"/>
      <c r="N46" s="158">
        <f>'実質公債費比率（分子）の構造'!O$48</f>
        <v>473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1115</v>
      </c>
      <c r="C49" s="158"/>
      <c r="D49" s="158"/>
      <c r="E49" s="158">
        <f>'実質公債費比率（分子）の構造'!L$45</f>
        <v>1180</v>
      </c>
      <c r="F49" s="158"/>
      <c r="G49" s="158"/>
      <c r="H49" s="158">
        <f>'実質公債費比率（分子）の構造'!M$45</f>
        <v>1282</v>
      </c>
      <c r="I49" s="158"/>
      <c r="J49" s="158"/>
      <c r="K49" s="158">
        <f>'実質公債費比率（分子）の構造'!N$45</f>
        <v>1346</v>
      </c>
      <c r="L49" s="158"/>
      <c r="M49" s="158"/>
      <c r="N49" s="158">
        <f>'実質公債費比率（分子）の構造'!O$45</f>
        <v>1337</v>
      </c>
      <c r="O49" s="158"/>
      <c r="P49" s="158"/>
    </row>
    <row r="50" spans="1:16" x14ac:dyDescent="0.2">
      <c r="A50" s="158" t="s">
        <v>67</v>
      </c>
      <c r="B50" s="158" t="e">
        <f>NA()</f>
        <v>#N/A</v>
      </c>
      <c r="C50" s="158">
        <f>IF(ISNUMBER('実質公債費比率（分子）の構造'!K$53),'実質公債費比率（分子）の構造'!K$53,NA())</f>
        <v>501</v>
      </c>
      <c r="D50" s="158" t="e">
        <f>NA()</f>
        <v>#N/A</v>
      </c>
      <c r="E50" s="158" t="e">
        <f>NA()</f>
        <v>#N/A</v>
      </c>
      <c r="F50" s="158">
        <f>IF(ISNUMBER('実質公債費比率（分子）の構造'!L$53),'実質公債費比率（分子）の構造'!L$53,NA())</f>
        <v>603</v>
      </c>
      <c r="G50" s="158" t="e">
        <f>NA()</f>
        <v>#N/A</v>
      </c>
      <c r="H50" s="158" t="e">
        <f>NA()</f>
        <v>#N/A</v>
      </c>
      <c r="I50" s="158">
        <f>IF(ISNUMBER('実質公債費比率（分子）の構造'!M$53),'実質公債費比率（分子）の構造'!M$53,NA())</f>
        <v>612</v>
      </c>
      <c r="J50" s="158" t="e">
        <f>NA()</f>
        <v>#N/A</v>
      </c>
      <c r="K50" s="158" t="e">
        <f>NA()</f>
        <v>#N/A</v>
      </c>
      <c r="L50" s="158">
        <f>IF(ISNUMBER('実質公債費比率（分子）の構造'!N$53),'実質公債費比率（分子）の構造'!N$53,NA())</f>
        <v>673</v>
      </c>
      <c r="M50" s="158" t="e">
        <f>NA()</f>
        <v>#N/A</v>
      </c>
      <c r="N50" s="158" t="e">
        <f>NA()</f>
        <v>#N/A</v>
      </c>
      <c r="O50" s="158">
        <f>IF(ISNUMBER('実質公債費比率（分子）の構造'!O$53),'実質公債費比率（分子）の構造'!O$53,NA())</f>
        <v>653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14593</v>
      </c>
      <c r="E56" s="157"/>
      <c r="F56" s="157"/>
      <c r="G56" s="157">
        <f>'将来負担比率（分子）の構造'!J$52</f>
        <v>13951</v>
      </c>
      <c r="H56" s="157"/>
      <c r="I56" s="157"/>
      <c r="J56" s="157">
        <f>'将来負担比率（分子）の構造'!K$52</f>
        <v>13193</v>
      </c>
      <c r="K56" s="157"/>
      <c r="L56" s="157"/>
      <c r="M56" s="157">
        <f>'将来負担比率（分子）の構造'!L$52</f>
        <v>12251</v>
      </c>
      <c r="N56" s="157"/>
      <c r="O56" s="157"/>
      <c r="P56" s="157">
        <f>'将来負担比率（分子）の構造'!M$52</f>
        <v>11630</v>
      </c>
    </row>
    <row r="57" spans="1:16" x14ac:dyDescent="0.2">
      <c r="A57" s="157" t="s">
        <v>42</v>
      </c>
      <c r="B57" s="157"/>
      <c r="C57" s="157"/>
      <c r="D57" s="157">
        <f>'将来負担比率（分子）の構造'!I$51</f>
        <v>598</v>
      </c>
      <c r="E57" s="157"/>
      <c r="F57" s="157"/>
      <c r="G57" s="157">
        <f>'将来負担比率（分子）の構造'!J$51</f>
        <v>491</v>
      </c>
      <c r="H57" s="157"/>
      <c r="I57" s="157"/>
      <c r="J57" s="157">
        <f>'将来負担比率（分子）の構造'!K$51</f>
        <v>376</v>
      </c>
      <c r="K57" s="157"/>
      <c r="L57" s="157"/>
      <c r="M57" s="157">
        <f>'将来負担比率（分子）の構造'!L$51</f>
        <v>306</v>
      </c>
      <c r="N57" s="157"/>
      <c r="O57" s="157"/>
      <c r="P57" s="157">
        <f>'将来負担比率（分子）の構造'!M$51</f>
        <v>273</v>
      </c>
    </row>
    <row r="58" spans="1:16" x14ac:dyDescent="0.2">
      <c r="A58" s="157" t="s">
        <v>41</v>
      </c>
      <c r="B58" s="157"/>
      <c r="C58" s="157"/>
      <c r="D58" s="157">
        <f>'将来負担比率（分子）の構造'!I$50</f>
        <v>2984</v>
      </c>
      <c r="E58" s="157"/>
      <c r="F58" s="157"/>
      <c r="G58" s="157">
        <f>'将来負担比率（分子）の構造'!J$50</f>
        <v>3140</v>
      </c>
      <c r="H58" s="157"/>
      <c r="I58" s="157"/>
      <c r="J58" s="157">
        <f>'将来負担比率（分子）の構造'!K$50</f>
        <v>3211</v>
      </c>
      <c r="K58" s="157"/>
      <c r="L58" s="157"/>
      <c r="M58" s="157">
        <f>'将来負担比率（分子）の構造'!L$50</f>
        <v>3242</v>
      </c>
      <c r="N58" s="157"/>
      <c r="O58" s="157"/>
      <c r="P58" s="157">
        <f>'将来負担比率（分子）の構造'!M$50</f>
        <v>3619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v>
      </c>
      <c r="C61" s="157"/>
      <c r="D61" s="157"/>
      <c r="E61" s="157">
        <f>'将来負担比率（分子）の構造'!J$46</f>
        <v>1</v>
      </c>
      <c r="F61" s="157"/>
      <c r="G61" s="157"/>
      <c r="H61" s="157">
        <f>'将来負担比率（分子）の構造'!K$46</f>
        <v>0</v>
      </c>
      <c r="I61" s="157"/>
      <c r="J61" s="157"/>
      <c r="K61" s="157">
        <f>'将来負担比率（分子）の構造'!L$46</f>
        <v>0</v>
      </c>
      <c r="L61" s="157"/>
      <c r="M61" s="157"/>
      <c r="N61" s="157">
        <f>'将来負担比率（分子）の構造'!M$46</f>
        <v>0</v>
      </c>
      <c r="O61" s="157"/>
      <c r="P61" s="157"/>
    </row>
    <row r="62" spans="1:16" x14ac:dyDescent="0.2">
      <c r="A62" s="157" t="s">
        <v>35</v>
      </c>
      <c r="B62" s="157">
        <f>'将来負担比率（分子）の構造'!I$45</f>
        <v>1606</v>
      </c>
      <c r="C62" s="157"/>
      <c r="D62" s="157"/>
      <c r="E62" s="157">
        <f>'将来負担比率（分子）の構造'!J$45</f>
        <v>1592</v>
      </c>
      <c r="F62" s="157"/>
      <c r="G62" s="157"/>
      <c r="H62" s="157">
        <f>'将来負担比率（分子）の構造'!K$45</f>
        <v>1600</v>
      </c>
      <c r="I62" s="157"/>
      <c r="J62" s="157"/>
      <c r="K62" s="157">
        <f>'将来負担比率（分子）の構造'!L$45</f>
        <v>1576</v>
      </c>
      <c r="L62" s="157"/>
      <c r="M62" s="157"/>
      <c r="N62" s="157">
        <f>'将来負担比率（分子）の構造'!M$45</f>
        <v>1575</v>
      </c>
      <c r="O62" s="157"/>
      <c r="P62" s="157"/>
    </row>
    <row r="63" spans="1:16" x14ac:dyDescent="0.2">
      <c r="A63" s="157" t="s">
        <v>34</v>
      </c>
      <c r="B63" s="157">
        <f>'将来負担比率（分子）の構造'!I$44</f>
        <v>1026</v>
      </c>
      <c r="C63" s="157"/>
      <c r="D63" s="157"/>
      <c r="E63" s="157">
        <f>'将来負担比率（分子）の構造'!J$44</f>
        <v>1007</v>
      </c>
      <c r="F63" s="157"/>
      <c r="G63" s="157"/>
      <c r="H63" s="157">
        <f>'将来負担比率（分子）の構造'!K$44</f>
        <v>958</v>
      </c>
      <c r="I63" s="157"/>
      <c r="J63" s="157"/>
      <c r="K63" s="157">
        <f>'将来負担比率（分子）の構造'!L$44</f>
        <v>848</v>
      </c>
      <c r="L63" s="157"/>
      <c r="M63" s="157"/>
      <c r="N63" s="157">
        <f>'将来負担比率（分子）の構造'!M$44</f>
        <v>839</v>
      </c>
      <c r="O63" s="157"/>
      <c r="P63" s="157"/>
    </row>
    <row r="64" spans="1:16" x14ac:dyDescent="0.2">
      <c r="A64" s="157" t="s">
        <v>33</v>
      </c>
      <c r="B64" s="157">
        <f>'将来負担比率（分子）の構造'!I$43</f>
        <v>7229</v>
      </c>
      <c r="C64" s="157"/>
      <c r="D64" s="157"/>
      <c r="E64" s="157">
        <f>'将来負担比率（分子）の構造'!J$43</f>
        <v>7018</v>
      </c>
      <c r="F64" s="157"/>
      <c r="G64" s="157"/>
      <c r="H64" s="157">
        <f>'将来負担比率（分子）の構造'!K$43</f>
        <v>6663</v>
      </c>
      <c r="I64" s="157"/>
      <c r="J64" s="157"/>
      <c r="K64" s="157">
        <f>'将来負担比率（分子）の構造'!L$43</f>
        <v>6550</v>
      </c>
      <c r="L64" s="157"/>
      <c r="M64" s="157"/>
      <c r="N64" s="157">
        <f>'将来負担比率（分子）の構造'!M$43</f>
        <v>6350</v>
      </c>
      <c r="O64" s="157"/>
      <c r="P64" s="157"/>
    </row>
    <row r="65" spans="1:16" x14ac:dyDescent="0.2">
      <c r="A65" s="157" t="s">
        <v>32</v>
      </c>
      <c r="B65" s="157">
        <f>'将来負担比率（分子）の構造'!I$42</f>
        <v>92</v>
      </c>
      <c r="C65" s="157"/>
      <c r="D65" s="157"/>
      <c r="E65" s="157">
        <f>'将来負担比率（分子）の構造'!J$42</f>
        <v>84</v>
      </c>
      <c r="F65" s="157"/>
      <c r="G65" s="157"/>
      <c r="H65" s="157">
        <f>'将来負担比率（分子）の構造'!K$42</f>
        <v>77</v>
      </c>
      <c r="I65" s="157"/>
      <c r="J65" s="157"/>
      <c r="K65" s="157">
        <f>'将来負担比率（分子）の構造'!L$42</f>
        <v>67</v>
      </c>
      <c r="L65" s="157"/>
      <c r="M65" s="157"/>
      <c r="N65" s="157">
        <f>'将来負担比率（分子）の構造'!M$42</f>
        <v>65</v>
      </c>
      <c r="O65" s="157"/>
      <c r="P65" s="157"/>
    </row>
    <row r="66" spans="1:16" x14ac:dyDescent="0.2">
      <c r="A66" s="157" t="s">
        <v>31</v>
      </c>
      <c r="B66" s="157">
        <f>'将来負担比率（分子）の構造'!I$41</f>
        <v>14438</v>
      </c>
      <c r="C66" s="157"/>
      <c r="D66" s="157"/>
      <c r="E66" s="157">
        <f>'将来負担比率（分子）の構造'!J$41</f>
        <v>13937</v>
      </c>
      <c r="F66" s="157"/>
      <c r="G66" s="157"/>
      <c r="H66" s="157">
        <f>'将来負担比率（分子）の構造'!K$41</f>
        <v>13065</v>
      </c>
      <c r="I66" s="157"/>
      <c r="J66" s="157"/>
      <c r="K66" s="157">
        <f>'将来負担比率（分子）の構造'!L$41</f>
        <v>12100</v>
      </c>
      <c r="L66" s="157"/>
      <c r="M66" s="157"/>
      <c r="N66" s="157">
        <f>'将来負担比率（分子）の構造'!M$41</f>
        <v>11452</v>
      </c>
      <c r="O66" s="157"/>
      <c r="P66" s="157"/>
    </row>
    <row r="67" spans="1:16" x14ac:dyDescent="0.2">
      <c r="A67" s="157" t="s">
        <v>71</v>
      </c>
      <c r="B67" s="157" t="e">
        <f>NA()</f>
        <v>#N/A</v>
      </c>
      <c r="C67" s="157">
        <f>IF(ISNUMBER('将来負担比率（分子）の構造'!I$53), IF('将来負担比率（分子）の構造'!I$53 &lt; 0, 0, '将来負担比率（分子）の構造'!I$53), NA())</f>
        <v>6217</v>
      </c>
      <c r="D67" s="157" t="e">
        <f>NA()</f>
        <v>#N/A</v>
      </c>
      <c r="E67" s="157" t="e">
        <f>NA()</f>
        <v>#N/A</v>
      </c>
      <c r="F67" s="157">
        <f>IF(ISNUMBER('将来負担比率（分子）の構造'!J$53), IF('将来負担比率（分子）の構造'!J$53 &lt; 0, 0, '将来負担比率（分子）の構造'!J$53), NA())</f>
        <v>6057</v>
      </c>
      <c r="G67" s="157" t="e">
        <f>NA()</f>
        <v>#N/A</v>
      </c>
      <c r="H67" s="157" t="e">
        <f>NA()</f>
        <v>#N/A</v>
      </c>
      <c r="I67" s="157">
        <f>IF(ISNUMBER('将来負担比率（分子）の構造'!K$53), IF('将来負担比率（分子）の構造'!K$53 &lt; 0, 0, '将来負担比率（分子）の構造'!K$53), NA())</f>
        <v>5583</v>
      </c>
      <c r="J67" s="157" t="e">
        <f>NA()</f>
        <v>#N/A</v>
      </c>
      <c r="K67" s="157" t="e">
        <f>NA()</f>
        <v>#N/A</v>
      </c>
      <c r="L67" s="157">
        <f>IF(ISNUMBER('将来負担比率（分子）の構造'!L$53), IF('将来負担比率（分子）の構造'!L$53 &lt; 0, 0, '将来負担比率（分子）の構造'!L$53), NA())</f>
        <v>5342</v>
      </c>
      <c r="M67" s="157" t="e">
        <f>NA()</f>
        <v>#N/A</v>
      </c>
      <c r="N67" s="157" t="e">
        <f>NA()</f>
        <v>#N/A</v>
      </c>
      <c r="O67" s="157">
        <f>IF(ISNUMBER('将来負担比率（分子）の構造'!M$53), IF('将来負担比率（分子）の構造'!M$53 &lt; 0, 0, '将来負担比率（分子）の構造'!M$53), NA())</f>
        <v>4759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1981</v>
      </c>
      <c r="C72" s="161">
        <f>基金残高に係る経年分析!G55</f>
        <v>1928</v>
      </c>
      <c r="D72" s="161">
        <f>基金残高に係る経年分析!H55</f>
        <v>2333</v>
      </c>
    </row>
    <row r="73" spans="1:16" x14ac:dyDescent="0.2">
      <c r="A73" s="160" t="s">
        <v>74</v>
      </c>
      <c r="B73" s="161">
        <f>基金残高に係る経年分析!F56</f>
        <v>341</v>
      </c>
      <c r="C73" s="161">
        <f>基金残高に係る経年分析!G56</f>
        <v>308</v>
      </c>
      <c r="D73" s="161">
        <f>基金残高に係る経年分析!H56</f>
        <v>281</v>
      </c>
    </row>
    <row r="74" spans="1:16" x14ac:dyDescent="0.2">
      <c r="A74" s="160" t="s">
        <v>75</v>
      </c>
      <c r="B74" s="161">
        <f>基金残高に係る経年分析!F57</f>
        <v>1565</v>
      </c>
      <c r="C74" s="161">
        <f>基金残高に係る経年分析!G57</f>
        <v>1642</v>
      </c>
      <c r="D74" s="161">
        <f>基金残高に係る経年分析!H57</f>
        <v>1483</v>
      </c>
    </row>
  </sheetData>
  <sheetProtection algorithmName="SHA-512" hashValue="gVwLVJIdvFL4L/T9GTtkxDqHBWSsDCu+7dQfT4QxU4flBpR7YNqpSVftQYra1RvztO+CHOYU7UJZ2fWsQXBndQ==" saltValue="czVP4iD/47mtJNjjF30c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1611532</v>
      </c>
      <c r="S5" s="661"/>
      <c r="T5" s="661"/>
      <c r="U5" s="661"/>
      <c r="V5" s="661"/>
      <c r="W5" s="661"/>
      <c r="X5" s="661"/>
      <c r="Y5" s="689"/>
      <c r="Z5" s="702">
        <v>16.100000000000001</v>
      </c>
      <c r="AA5" s="702"/>
      <c r="AB5" s="702"/>
      <c r="AC5" s="702"/>
      <c r="AD5" s="703">
        <v>1611522</v>
      </c>
      <c r="AE5" s="703"/>
      <c r="AF5" s="703"/>
      <c r="AG5" s="703"/>
      <c r="AH5" s="703"/>
      <c r="AI5" s="703"/>
      <c r="AJ5" s="703"/>
      <c r="AK5" s="703"/>
      <c r="AL5" s="690">
        <v>26.3</v>
      </c>
      <c r="AM5" s="672"/>
      <c r="AN5" s="672"/>
      <c r="AO5" s="691"/>
      <c r="AP5" s="663" t="s">
        <v>217</v>
      </c>
      <c r="AQ5" s="664"/>
      <c r="AR5" s="664"/>
      <c r="AS5" s="664"/>
      <c r="AT5" s="664"/>
      <c r="AU5" s="664"/>
      <c r="AV5" s="664"/>
      <c r="AW5" s="664"/>
      <c r="AX5" s="664"/>
      <c r="AY5" s="664"/>
      <c r="AZ5" s="664"/>
      <c r="BA5" s="664"/>
      <c r="BB5" s="664"/>
      <c r="BC5" s="664"/>
      <c r="BD5" s="664"/>
      <c r="BE5" s="664"/>
      <c r="BF5" s="665"/>
      <c r="BG5" s="608">
        <v>1566971</v>
      </c>
      <c r="BH5" s="609"/>
      <c r="BI5" s="609"/>
      <c r="BJ5" s="609"/>
      <c r="BK5" s="609"/>
      <c r="BL5" s="609"/>
      <c r="BM5" s="609"/>
      <c r="BN5" s="610"/>
      <c r="BO5" s="646">
        <v>97.2</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74503</v>
      </c>
      <c r="S6" s="609"/>
      <c r="T6" s="609"/>
      <c r="U6" s="609"/>
      <c r="V6" s="609"/>
      <c r="W6" s="609"/>
      <c r="X6" s="609"/>
      <c r="Y6" s="610"/>
      <c r="Z6" s="646">
        <v>0.7</v>
      </c>
      <c r="AA6" s="646"/>
      <c r="AB6" s="646"/>
      <c r="AC6" s="646"/>
      <c r="AD6" s="647">
        <v>74503</v>
      </c>
      <c r="AE6" s="647"/>
      <c r="AF6" s="647"/>
      <c r="AG6" s="647"/>
      <c r="AH6" s="647"/>
      <c r="AI6" s="647"/>
      <c r="AJ6" s="647"/>
      <c r="AK6" s="647"/>
      <c r="AL6" s="611">
        <v>1.2</v>
      </c>
      <c r="AM6" s="612"/>
      <c r="AN6" s="612"/>
      <c r="AO6" s="648"/>
      <c r="AP6" s="605" t="s">
        <v>222</v>
      </c>
      <c r="AQ6" s="606"/>
      <c r="AR6" s="606"/>
      <c r="AS6" s="606"/>
      <c r="AT6" s="606"/>
      <c r="AU6" s="606"/>
      <c r="AV6" s="606"/>
      <c r="AW6" s="606"/>
      <c r="AX6" s="606"/>
      <c r="AY6" s="606"/>
      <c r="AZ6" s="606"/>
      <c r="BA6" s="606"/>
      <c r="BB6" s="606"/>
      <c r="BC6" s="606"/>
      <c r="BD6" s="606"/>
      <c r="BE6" s="606"/>
      <c r="BF6" s="607"/>
      <c r="BG6" s="608">
        <v>1566971</v>
      </c>
      <c r="BH6" s="609"/>
      <c r="BI6" s="609"/>
      <c r="BJ6" s="609"/>
      <c r="BK6" s="609"/>
      <c r="BL6" s="609"/>
      <c r="BM6" s="609"/>
      <c r="BN6" s="610"/>
      <c r="BO6" s="646">
        <v>97.2</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64257</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64257</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726</v>
      </c>
      <c r="S7" s="609"/>
      <c r="T7" s="609"/>
      <c r="U7" s="609"/>
      <c r="V7" s="609"/>
      <c r="W7" s="609"/>
      <c r="X7" s="609"/>
      <c r="Y7" s="610"/>
      <c r="Z7" s="646">
        <v>0</v>
      </c>
      <c r="AA7" s="646"/>
      <c r="AB7" s="646"/>
      <c r="AC7" s="646"/>
      <c r="AD7" s="647">
        <v>726</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651892</v>
      </c>
      <c r="BH7" s="609"/>
      <c r="BI7" s="609"/>
      <c r="BJ7" s="609"/>
      <c r="BK7" s="609"/>
      <c r="BL7" s="609"/>
      <c r="BM7" s="609"/>
      <c r="BN7" s="610"/>
      <c r="BO7" s="646">
        <v>40.5</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1595777</v>
      </c>
      <c r="CS7" s="609"/>
      <c r="CT7" s="609"/>
      <c r="CU7" s="609"/>
      <c r="CV7" s="609"/>
      <c r="CW7" s="609"/>
      <c r="CX7" s="609"/>
      <c r="CY7" s="610"/>
      <c r="CZ7" s="646">
        <v>16.5</v>
      </c>
      <c r="DA7" s="646"/>
      <c r="DB7" s="646"/>
      <c r="DC7" s="646"/>
      <c r="DD7" s="614">
        <v>14295</v>
      </c>
      <c r="DE7" s="609"/>
      <c r="DF7" s="609"/>
      <c r="DG7" s="609"/>
      <c r="DH7" s="609"/>
      <c r="DI7" s="609"/>
      <c r="DJ7" s="609"/>
      <c r="DK7" s="609"/>
      <c r="DL7" s="609"/>
      <c r="DM7" s="609"/>
      <c r="DN7" s="609"/>
      <c r="DO7" s="609"/>
      <c r="DP7" s="610"/>
      <c r="DQ7" s="614">
        <v>1426304</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13104</v>
      </c>
      <c r="S8" s="609"/>
      <c r="T8" s="609"/>
      <c r="U8" s="609"/>
      <c r="V8" s="609"/>
      <c r="W8" s="609"/>
      <c r="X8" s="609"/>
      <c r="Y8" s="610"/>
      <c r="Z8" s="646">
        <v>0.1</v>
      </c>
      <c r="AA8" s="646"/>
      <c r="AB8" s="646"/>
      <c r="AC8" s="646"/>
      <c r="AD8" s="647">
        <v>13104</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24167</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2958574</v>
      </c>
      <c r="CS8" s="609"/>
      <c r="CT8" s="609"/>
      <c r="CU8" s="609"/>
      <c r="CV8" s="609"/>
      <c r="CW8" s="609"/>
      <c r="CX8" s="609"/>
      <c r="CY8" s="610"/>
      <c r="CZ8" s="646">
        <v>30.6</v>
      </c>
      <c r="DA8" s="646"/>
      <c r="DB8" s="646"/>
      <c r="DC8" s="646"/>
      <c r="DD8" s="614" t="s">
        <v>122</v>
      </c>
      <c r="DE8" s="609"/>
      <c r="DF8" s="609"/>
      <c r="DG8" s="609"/>
      <c r="DH8" s="609"/>
      <c r="DI8" s="609"/>
      <c r="DJ8" s="609"/>
      <c r="DK8" s="609"/>
      <c r="DL8" s="609"/>
      <c r="DM8" s="609"/>
      <c r="DN8" s="609"/>
      <c r="DO8" s="609"/>
      <c r="DP8" s="610"/>
      <c r="DQ8" s="614">
        <v>1764879</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18118</v>
      </c>
      <c r="S9" s="609"/>
      <c r="T9" s="609"/>
      <c r="U9" s="609"/>
      <c r="V9" s="609"/>
      <c r="W9" s="609"/>
      <c r="X9" s="609"/>
      <c r="Y9" s="610"/>
      <c r="Z9" s="646">
        <v>0.2</v>
      </c>
      <c r="AA9" s="646"/>
      <c r="AB9" s="646"/>
      <c r="AC9" s="646"/>
      <c r="AD9" s="647">
        <v>18118</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553353</v>
      </c>
      <c r="BH9" s="609"/>
      <c r="BI9" s="609"/>
      <c r="BJ9" s="609"/>
      <c r="BK9" s="609"/>
      <c r="BL9" s="609"/>
      <c r="BM9" s="609"/>
      <c r="BN9" s="610"/>
      <c r="BO9" s="646">
        <v>34.299999999999997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1035942</v>
      </c>
      <c r="CS9" s="609"/>
      <c r="CT9" s="609"/>
      <c r="CU9" s="609"/>
      <c r="CV9" s="609"/>
      <c r="CW9" s="609"/>
      <c r="CX9" s="609"/>
      <c r="CY9" s="610"/>
      <c r="CZ9" s="646">
        <v>10.7</v>
      </c>
      <c r="DA9" s="646"/>
      <c r="DB9" s="646"/>
      <c r="DC9" s="646"/>
      <c r="DD9" s="614">
        <v>3295</v>
      </c>
      <c r="DE9" s="609"/>
      <c r="DF9" s="609"/>
      <c r="DG9" s="609"/>
      <c r="DH9" s="609"/>
      <c r="DI9" s="609"/>
      <c r="DJ9" s="609"/>
      <c r="DK9" s="609"/>
      <c r="DL9" s="609"/>
      <c r="DM9" s="609"/>
      <c r="DN9" s="609"/>
      <c r="DO9" s="609"/>
      <c r="DP9" s="610"/>
      <c r="DQ9" s="614">
        <v>896601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36796</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18645</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18645</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374911</v>
      </c>
      <c r="S11" s="609"/>
      <c r="T11" s="609"/>
      <c r="U11" s="609"/>
      <c r="V11" s="609"/>
      <c r="W11" s="609"/>
      <c r="X11" s="609"/>
      <c r="Y11" s="610"/>
      <c r="Z11" s="611">
        <v>3.7</v>
      </c>
      <c r="AA11" s="612"/>
      <c r="AB11" s="612"/>
      <c r="AC11" s="613"/>
      <c r="AD11" s="614">
        <v>374911</v>
      </c>
      <c r="AE11" s="609"/>
      <c r="AF11" s="609"/>
      <c r="AG11" s="609"/>
      <c r="AH11" s="609"/>
      <c r="AI11" s="609"/>
      <c r="AJ11" s="609"/>
      <c r="AK11" s="610"/>
      <c r="AL11" s="611">
        <v>6.1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37576</v>
      </c>
      <c r="BH11" s="609"/>
      <c r="BI11" s="609"/>
      <c r="BJ11" s="609"/>
      <c r="BK11" s="609"/>
      <c r="BL11" s="609"/>
      <c r="BM11" s="609"/>
      <c r="BN11" s="610"/>
      <c r="BO11" s="646">
        <v>2.2999999999999998</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256689</v>
      </c>
      <c r="CS11" s="609"/>
      <c r="CT11" s="609"/>
      <c r="CU11" s="609"/>
      <c r="CV11" s="609"/>
      <c r="CW11" s="609"/>
      <c r="CX11" s="609"/>
      <c r="CY11" s="610"/>
      <c r="CZ11" s="646">
        <v>2.7</v>
      </c>
      <c r="DA11" s="646"/>
      <c r="DB11" s="646"/>
      <c r="DC11" s="646"/>
      <c r="DD11" s="614">
        <v>116090</v>
      </c>
      <c r="DE11" s="609"/>
      <c r="DF11" s="609"/>
      <c r="DG11" s="609"/>
      <c r="DH11" s="609"/>
      <c r="DI11" s="609"/>
      <c r="DJ11" s="609"/>
      <c r="DK11" s="609"/>
      <c r="DL11" s="609"/>
      <c r="DM11" s="609"/>
      <c r="DN11" s="609"/>
      <c r="DO11" s="609"/>
      <c r="DP11" s="610"/>
      <c r="DQ11" s="614">
        <v>145398</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763489</v>
      </c>
      <c r="BH12" s="609"/>
      <c r="BI12" s="609"/>
      <c r="BJ12" s="609"/>
      <c r="BK12" s="609"/>
      <c r="BL12" s="609"/>
      <c r="BM12" s="609"/>
      <c r="BN12" s="610"/>
      <c r="BO12" s="646">
        <v>47.4</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90000</v>
      </c>
      <c r="CS12" s="609"/>
      <c r="CT12" s="609"/>
      <c r="CU12" s="609"/>
      <c r="CV12" s="609"/>
      <c r="CW12" s="609"/>
      <c r="CX12" s="609"/>
      <c r="CY12" s="610"/>
      <c r="CZ12" s="646">
        <v>0.9</v>
      </c>
      <c r="DA12" s="646"/>
      <c r="DB12" s="646"/>
      <c r="DC12" s="646"/>
      <c r="DD12" s="614" t="s">
        <v>122</v>
      </c>
      <c r="DE12" s="609"/>
      <c r="DF12" s="609"/>
      <c r="DG12" s="609"/>
      <c r="DH12" s="609"/>
      <c r="DI12" s="609"/>
      <c r="DJ12" s="609"/>
      <c r="DK12" s="609"/>
      <c r="DL12" s="609"/>
      <c r="DM12" s="609"/>
      <c r="DN12" s="609"/>
      <c r="DO12" s="609"/>
      <c r="DP12" s="610"/>
      <c r="DQ12" s="614">
        <v>77403</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757879</v>
      </c>
      <c r="BH13" s="609"/>
      <c r="BI13" s="609"/>
      <c r="BJ13" s="609"/>
      <c r="BK13" s="609"/>
      <c r="BL13" s="609"/>
      <c r="BM13" s="609"/>
      <c r="BN13" s="610"/>
      <c r="BO13" s="646">
        <v>47</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839812</v>
      </c>
      <c r="CS13" s="609"/>
      <c r="CT13" s="609"/>
      <c r="CU13" s="609"/>
      <c r="CV13" s="609"/>
      <c r="CW13" s="609"/>
      <c r="CX13" s="609"/>
      <c r="CY13" s="610"/>
      <c r="CZ13" s="646">
        <v>8.6999999999999993</v>
      </c>
      <c r="DA13" s="646"/>
      <c r="DB13" s="646"/>
      <c r="DC13" s="646"/>
      <c r="DD13" s="614">
        <v>225656</v>
      </c>
      <c r="DE13" s="609"/>
      <c r="DF13" s="609"/>
      <c r="DG13" s="609"/>
      <c r="DH13" s="609"/>
      <c r="DI13" s="609"/>
      <c r="DJ13" s="609"/>
      <c r="DK13" s="609"/>
      <c r="DL13" s="609"/>
      <c r="DM13" s="609"/>
      <c r="DN13" s="609"/>
      <c r="DO13" s="609"/>
      <c r="DP13" s="610"/>
      <c r="DQ13" s="614">
        <v>619790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67640</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709350</v>
      </c>
      <c r="CS14" s="609"/>
      <c r="CT14" s="609"/>
      <c r="CU14" s="609"/>
      <c r="CV14" s="609"/>
      <c r="CW14" s="609"/>
      <c r="CX14" s="609"/>
      <c r="CY14" s="610"/>
      <c r="CZ14" s="646">
        <v>7.3</v>
      </c>
      <c r="DA14" s="646"/>
      <c r="DB14" s="646"/>
      <c r="DC14" s="646"/>
      <c r="DD14" s="614">
        <v>345223</v>
      </c>
      <c r="DE14" s="609"/>
      <c r="DF14" s="609"/>
      <c r="DG14" s="609"/>
      <c r="DH14" s="609"/>
      <c r="DI14" s="609"/>
      <c r="DJ14" s="609"/>
      <c r="DK14" s="609"/>
      <c r="DL14" s="609"/>
      <c r="DM14" s="609"/>
      <c r="DN14" s="609"/>
      <c r="DO14" s="609"/>
      <c r="DP14" s="610"/>
      <c r="DQ14" s="614">
        <v>320254</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10933</v>
      </c>
      <c r="S15" s="609"/>
      <c r="T15" s="609"/>
      <c r="U15" s="609"/>
      <c r="V15" s="609"/>
      <c r="W15" s="609"/>
      <c r="X15" s="609"/>
      <c r="Y15" s="610"/>
      <c r="Z15" s="646">
        <v>0.1</v>
      </c>
      <c r="AA15" s="646"/>
      <c r="AB15" s="646"/>
      <c r="AC15" s="646"/>
      <c r="AD15" s="647">
        <v>10933</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83950</v>
      </c>
      <c r="BH15" s="609"/>
      <c r="BI15" s="609"/>
      <c r="BJ15" s="609"/>
      <c r="BK15" s="609"/>
      <c r="BL15" s="609"/>
      <c r="BM15" s="609"/>
      <c r="BN15" s="610"/>
      <c r="BO15" s="646">
        <v>5.2</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769854</v>
      </c>
      <c r="CS15" s="609"/>
      <c r="CT15" s="609"/>
      <c r="CU15" s="609"/>
      <c r="CV15" s="609"/>
      <c r="CW15" s="609"/>
      <c r="CX15" s="609"/>
      <c r="CY15" s="610"/>
      <c r="CZ15" s="646">
        <v>8</v>
      </c>
      <c r="DA15" s="646"/>
      <c r="DB15" s="646"/>
      <c r="DC15" s="646"/>
      <c r="DD15" s="614">
        <v>18358</v>
      </c>
      <c r="DE15" s="609"/>
      <c r="DF15" s="609"/>
      <c r="DG15" s="609"/>
      <c r="DH15" s="609"/>
      <c r="DI15" s="609"/>
      <c r="DJ15" s="609"/>
      <c r="DK15" s="609"/>
      <c r="DL15" s="609"/>
      <c r="DM15" s="609"/>
      <c r="DN15" s="609"/>
      <c r="DO15" s="609"/>
      <c r="DP15" s="610"/>
      <c r="DQ15" s="614">
        <v>655055</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28789</v>
      </c>
      <c r="S16" s="609"/>
      <c r="T16" s="609"/>
      <c r="U16" s="609"/>
      <c r="V16" s="609"/>
      <c r="W16" s="609"/>
      <c r="X16" s="609"/>
      <c r="Y16" s="610"/>
      <c r="Z16" s="646">
        <v>0.3</v>
      </c>
      <c r="AA16" s="646"/>
      <c r="AB16" s="646"/>
      <c r="AC16" s="646"/>
      <c r="AD16" s="647">
        <v>28789</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74947</v>
      </c>
      <c r="S17" s="609"/>
      <c r="T17" s="609"/>
      <c r="U17" s="609"/>
      <c r="V17" s="609"/>
      <c r="W17" s="609"/>
      <c r="X17" s="609"/>
      <c r="Y17" s="610"/>
      <c r="Z17" s="646">
        <v>0.7</v>
      </c>
      <c r="AA17" s="646"/>
      <c r="AB17" s="646"/>
      <c r="AC17" s="646"/>
      <c r="AD17" s="647">
        <v>74947</v>
      </c>
      <c r="AE17" s="647"/>
      <c r="AF17" s="647"/>
      <c r="AG17" s="647"/>
      <c r="AH17" s="647"/>
      <c r="AI17" s="647"/>
      <c r="AJ17" s="647"/>
      <c r="AK17" s="647"/>
      <c r="AL17" s="611">
        <v>1.2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1336626</v>
      </c>
      <c r="CS17" s="609"/>
      <c r="CT17" s="609"/>
      <c r="CU17" s="609"/>
      <c r="CV17" s="609"/>
      <c r="CW17" s="609"/>
      <c r="CX17" s="609"/>
      <c r="CY17" s="610"/>
      <c r="CZ17" s="646">
        <v>13.8</v>
      </c>
      <c r="DA17" s="646"/>
      <c r="DB17" s="646"/>
      <c r="DC17" s="646"/>
      <c r="DD17" s="614" t="s">
        <v>122</v>
      </c>
      <c r="DE17" s="609"/>
      <c r="DF17" s="609"/>
      <c r="DG17" s="609"/>
      <c r="DH17" s="609"/>
      <c r="DI17" s="609"/>
      <c r="DJ17" s="609"/>
      <c r="DK17" s="609"/>
      <c r="DL17" s="609"/>
      <c r="DM17" s="609"/>
      <c r="DN17" s="609"/>
      <c r="DO17" s="609"/>
      <c r="DP17" s="610"/>
      <c r="DQ17" s="614">
        <v>1299530</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14037</v>
      </c>
      <c r="S18" s="609"/>
      <c r="T18" s="609"/>
      <c r="U18" s="609"/>
      <c r="V18" s="609"/>
      <c r="W18" s="609"/>
      <c r="X18" s="609"/>
      <c r="Y18" s="610"/>
      <c r="Z18" s="646">
        <v>0.1</v>
      </c>
      <c r="AA18" s="646"/>
      <c r="AB18" s="646"/>
      <c r="AC18" s="646"/>
      <c r="AD18" s="647">
        <v>14037</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59731</v>
      </c>
      <c r="S19" s="609"/>
      <c r="T19" s="609"/>
      <c r="U19" s="609"/>
      <c r="V19" s="609"/>
      <c r="W19" s="609"/>
      <c r="X19" s="609"/>
      <c r="Y19" s="610"/>
      <c r="Z19" s="646">
        <v>0.6</v>
      </c>
      <c r="AA19" s="646"/>
      <c r="AB19" s="646"/>
      <c r="AC19" s="646"/>
      <c r="AD19" s="647">
        <v>59731</v>
      </c>
      <c r="AE19" s="647"/>
      <c r="AF19" s="647"/>
      <c r="AG19" s="647"/>
      <c r="AH19" s="647"/>
      <c r="AI19" s="647"/>
      <c r="AJ19" s="647"/>
      <c r="AK19" s="647"/>
      <c r="AL19" s="611">
        <v>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44561</v>
      </c>
      <c r="BH19" s="609"/>
      <c r="BI19" s="609"/>
      <c r="BJ19" s="609"/>
      <c r="BK19" s="609"/>
      <c r="BL19" s="609"/>
      <c r="BM19" s="609"/>
      <c r="BN19" s="610"/>
      <c r="BO19" s="646">
        <v>2.8</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1179</v>
      </c>
      <c r="S20" s="609"/>
      <c r="T20" s="609"/>
      <c r="U20" s="609"/>
      <c r="V20" s="609"/>
      <c r="W20" s="609"/>
      <c r="X20" s="609"/>
      <c r="Y20" s="610"/>
      <c r="Z20" s="646">
        <v>0</v>
      </c>
      <c r="AA20" s="646"/>
      <c r="AB20" s="646"/>
      <c r="AC20" s="646"/>
      <c r="AD20" s="647">
        <v>1179</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44561</v>
      </c>
      <c r="BH20" s="609"/>
      <c r="BI20" s="609"/>
      <c r="BJ20" s="609"/>
      <c r="BK20" s="609"/>
      <c r="BL20" s="609"/>
      <c r="BM20" s="609"/>
      <c r="BN20" s="610"/>
      <c r="BO20" s="646">
        <v>2.8</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9675526</v>
      </c>
      <c r="CS20" s="609"/>
      <c r="CT20" s="609"/>
      <c r="CU20" s="609"/>
      <c r="CV20" s="609"/>
      <c r="CW20" s="609"/>
      <c r="CX20" s="609"/>
      <c r="CY20" s="610"/>
      <c r="CZ20" s="646">
        <v>100</v>
      </c>
      <c r="DA20" s="646"/>
      <c r="DB20" s="646"/>
      <c r="DC20" s="646"/>
      <c r="DD20" s="614">
        <v>722917</v>
      </c>
      <c r="DE20" s="609"/>
      <c r="DF20" s="609"/>
      <c r="DG20" s="609"/>
      <c r="DH20" s="609"/>
      <c r="DI20" s="609"/>
      <c r="DJ20" s="609"/>
      <c r="DK20" s="609"/>
      <c r="DL20" s="609"/>
      <c r="DM20" s="609"/>
      <c r="DN20" s="609"/>
      <c r="DO20" s="609"/>
      <c r="DP20" s="610"/>
      <c r="DQ20" s="614">
        <v>7288116</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4331148</v>
      </c>
      <c r="S21" s="609"/>
      <c r="T21" s="609"/>
      <c r="U21" s="609"/>
      <c r="V21" s="609"/>
      <c r="W21" s="609"/>
      <c r="X21" s="609"/>
      <c r="Y21" s="610"/>
      <c r="Z21" s="646">
        <v>43.3</v>
      </c>
      <c r="AA21" s="646"/>
      <c r="AB21" s="646"/>
      <c r="AC21" s="646"/>
      <c r="AD21" s="647">
        <v>3891281</v>
      </c>
      <c r="AE21" s="647"/>
      <c r="AF21" s="647"/>
      <c r="AG21" s="647"/>
      <c r="AH21" s="647"/>
      <c r="AI21" s="647"/>
      <c r="AJ21" s="647"/>
      <c r="AK21" s="647"/>
      <c r="AL21" s="611">
        <v>63.6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44551</v>
      </c>
      <c r="BH21" s="609"/>
      <c r="BI21" s="609"/>
      <c r="BJ21" s="609"/>
      <c r="BK21" s="609"/>
      <c r="BL21" s="609"/>
      <c r="BM21" s="609"/>
      <c r="BN21" s="610"/>
      <c r="BO21" s="646">
        <v>2.8</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3891281</v>
      </c>
      <c r="S22" s="609"/>
      <c r="T22" s="609"/>
      <c r="U22" s="609"/>
      <c r="V22" s="609"/>
      <c r="W22" s="609"/>
      <c r="X22" s="609"/>
      <c r="Y22" s="610"/>
      <c r="Z22" s="646">
        <v>38.9</v>
      </c>
      <c r="AA22" s="646"/>
      <c r="AB22" s="646"/>
      <c r="AC22" s="646"/>
      <c r="AD22" s="647">
        <v>3891281</v>
      </c>
      <c r="AE22" s="647"/>
      <c r="AF22" s="647"/>
      <c r="AG22" s="647"/>
      <c r="AH22" s="647"/>
      <c r="AI22" s="647"/>
      <c r="AJ22" s="647"/>
      <c r="AK22" s="647"/>
      <c r="AL22" s="611">
        <v>63.6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439867</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10</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4379764</v>
      </c>
      <c r="CS24" s="661"/>
      <c r="CT24" s="661"/>
      <c r="CU24" s="661"/>
      <c r="CV24" s="661"/>
      <c r="CW24" s="661"/>
      <c r="CX24" s="661"/>
      <c r="CY24" s="689"/>
      <c r="CZ24" s="690">
        <v>45.3</v>
      </c>
      <c r="DA24" s="672"/>
      <c r="DB24" s="672"/>
      <c r="DC24" s="692"/>
      <c r="DD24" s="688">
        <v>3248950</v>
      </c>
      <c r="DE24" s="661"/>
      <c r="DF24" s="661"/>
      <c r="DG24" s="661"/>
      <c r="DH24" s="661"/>
      <c r="DI24" s="661"/>
      <c r="DJ24" s="661"/>
      <c r="DK24" s="689"/>
      <c r="DL24" s="688">
        <v>3008248</v>
      </c>
      <c r="DM24" s="661"/>
      <c r="DN24" s="661"/>
      <c r="DO24" s="661"/>
      <c r="DP24" s="661"/>
      <c r="DQ24" s="661"/>
      <c r="DR24" s="661"/>
      <c r="DS24" s="661"/>
      <c r="DT24" s="661"/>
      <c r="DU24" s="661"/>
      <c r="DV24" s="689"/>
      <c r="DW24" s="690">
        <v>49.2</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6538711</v>
      </c>
      <c r="S25" s="609"/>
      <c r="T25" s="609"/>
      <c r="U25" s="609"/>
      <c r="V25" s="609"/>
      <c r="W25" s="609"/>
      <c r="X25" s="609"/>
      <c r="Y25" s="610"/>
      <c r="Z25" s="646">
        <v>65.3</v>
      </c>
      <c r="AA25" s="646"/>
      <c r="AB25" s="646"/>
      <c r="AC25" s="646"/>
      <c r="AD25" s="647">
        <v>6098834</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1623623</v>
      </c>
      <c r="CS25" s="621"/>
      <c r="CT25" s="621"/>
      <c r="CU25" s="621"/>
      <c r="CV25" s="621"/>
      <c r="CW25" s="621"/>
      <c r="CX25" s="621"/>
      <c r="CY25" s="622"/>
      <c r="CZ25" s="611">
        <v>16.8</v>
      </c>
      <c r="DA25" s="623"/>
      <c r="DB25" s="623"/>
      <c r="DC25" s="624"/>
      <c r="DD25" s="614">
        <v>1431550</v>
      </c>
      <c r="DE25" s="621"/>
      <c r="DF25" s="621"/>
      <c r="DG25" s="621"/>
      <c r="DH25" s="621"/>
      <c r="DI25" s="621"/>
      <c r="DJ25" s="621"/>
      <c r="DK25" s="622"/>
      <c r="DL25" s="614">
        <v>1422074</v>
      </c>
      <c r="DM25" s="621"/>
      <c r="DN25" s="621"/>
      <c r="DO25" s="621"/>
      <c r="DP25" s="621"/>
      <c r="DQ25" s="621"/>
      <c r="DR25" s="621"/>
      <c r="DS25" s="621"/>
      <c r="DT25" s="621"/>
      <c r="DU25" s="621"/>
      <c r="DV25" s="622"/>
      <c r="DW25" s="611">
        <v>23.2</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848</v>
      </c>
      <c r="S26" s="609"/>
      <c r="T26" s="609"/>
      <c r="U26" s="609"/>
      <c r="V26" s="609"/>
      <c r="W26" s="609"/>
      <c r="X26" s="609"/>
      <c r="Y26" s="610"/>
      <c r="Z26" s="646">
        <v>0</v>
      </c>
      <c r="AA26" s="646"/>
      <c r="AB26" s="646"/>
      <c r="AC26" s="646"/>
      <c r="AD26" s="647">
        <v>848</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902795</v>
      </c>
      <c r="CS26" s="609"/>
      <c r="CT26" s="609"/>
      <c r="CU26" s="609"/>
      <c r="CV26" s="609"/>
      <c r="CW26" s="609"/>
      <c r="CX26" s="609"/>
      <c r="CY26" s="610"/>
      <c r="CZ26" s="611">
        <v>9.3000000000000007</v>
      </c>
      <c r="DA26" s="623"/>
      <c r="DB26" s="623"/>
      <c r="DC26" s="624"/>
      <c r="DD26" s="614">
        <v>805530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46967</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1611532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1419515</v>
      </c>
      <c r="CS27" s="621"/>
      <c r="CT27" s="621"/>
      <c r="CU27" s="621"/>
      <c r="CV27" s="621"/>
      <c r="CW27" s="621"/>
      <c r="CX27" s="621"/>
      <c r="CY27" s="622"/>
      <c r="CZ27" s="611">
        <v>14.7</v>
      </c>
      <c r="DA27" s="623"/>
      <c r="DB27" s="623"/>
      <c r="DC27" s="624"/>
      <c r="DD27" s="614">
        <v>517870</v>
      </c>
      <c r="DE27" s="621"/>
      <c r="DF27" s="621"/>
      <c r="DG27" s="621"/>
      <c r="DH27" s="621"/>
      <c r="DI27" s="621"/>
      <c r="DJ27" s="621"/>
      <c r="DK27" s="622"/>
      <c r="DL27" s="614">
        <v>286644</v>
      </c>
      <c r="DM27" s="621"/>
      <c r="DN27" s="621"/>
      <c r="DO27" s="621"/>
      <c r="DP27" s="621"/>
      <c r="DQ27" s="621"/>
      <c r="DR27" s="621"/>
      <c r="DS27" s="621"/>
      <c r="DT27" s="621"/>
      <c r="DU27" s="621"/>
      <c r="DV27" s="622"/>
      <c r="DW27" s="611">
        <v>4.7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99465</v>
      </c>
      <c r="S28" s="609"/>
      <c r="T28" s="609"/>
      <c r="U28" s="609"/>
      <c r="V28" s="609"/>
      <c r="W28" s="609"/>
      <c r="X28" s="609"/>
      <c r="Y28" s="610"/>
      <c r="Z28" s="646">
        <v>1</v>
      </c>
      <c r="AA28" s="646"/>
      <c r="AB28" s="646"/>
      <c r="AC28" s="646"/>
      <c r="AD28" s="647">
        <v>3207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1336626</v>
      </c>
      <c r="CS28" s="609"/>
      <c r="CT28" s="609"/>
      <c r="CU28" s="609"/>
      <c r="CV28" s="609"/>
      <c r="CW28" s="609"/>
      <c r="CX28" s="609"/>
      <c r="CY28" s="610"/>
      <c r="CZ28" s="611">
        <v>13.8</v>
      </c>
      <c r="DA28" s="623"/>
      <c r="DB28" s="623"/>
      <c r="DC28" s="624"/>
      <c r="DD28" s="614">
        <v>1299530</v>
      </c>
      <c r="DE28" s="609"/>
      <c r="DF28" s="609"/>
      <c r="DG28" s="609"/>
      <c r="DH28" s="609"/>
      <c r="DI28" s="609"/>
      <c r="DJ28" s="609"/>
      <c r="DK28" s="610"/>
      <c r="DL28" s="614">
        <v>1299530</v>
      </c>
      <c r="DM28" s="609"/>
      <c r="DN28" s="609"/>
      <c r="DO28" s="609"/>
      <c r="DP28" s="609"/>
      <c r="DQ28" s="609"/>
      <c r="DR28" s="609"/>
      <c r="DS28" s="609"/>
      <c r="DT28" s="609"/>
      <c r="DU28" s="609"/>
      <c r="DV28" s="610"/>
      <c r="DW28" s="611">
        <v>21.2</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9317</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1336626</v>
      </c>
      <c r="CS29" s="621"/>
      <c r="CT29" s="621"/>
      <c r="CU29" s="621"/>
      <c r="CV29" s="621"/>
      <c r="CW29" s="621"/>
      <c r="CX29" s="621"/>
      <c r="CY29" s="622"/>
      <c r="CZ29" s="611">
        <v>13.8</v>
      </c>
      <c r="DA29" s="623"/>
      <c r="DB29" s="623"/>
      <c r="DC29" s="624"/>
      <c r="DD29" s="614">
        <v>1299530</v>
      </c>
      <c r="DE29" s="621"/>
      <c r="DF29" s="621"/>
      <c r="DG29" s="621"/>
      <c r="DH29" s="621"/>
      <c r="DI29" s="621"/>
      <c r="DJ29" s="621"/>
      <c r="DK29" s="622"/>
      <c r="DL29" s="614">
        <v>1299530</v>
      </c>
      <c r="DM29" s="621"/>
      <c r="DN29" s="621"/>
      <c r="DO29" s="621"/>
      <c r="DP29" s="621"/>
      <c r="DQ29" s="621"/>
      <c r="DR29" s="621"/>
      <c r="DS29" s="621"/>
      <c r="DT29" s="621"/>
      <c r="DU29" s="621"/>
      <c r="DV29" s="622"/>
      <c r="DW29" s="611">
        <v>21.2</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1053936</v>
      </c>
      <c r="S30" s="609"/>
      <c r="T30" s="609"/>
      <c r="U30" s="609"/>
      <c r="V30" s="609"/>
      <c r="W30" s="609"/>
      <c r="X30" s="609"/>
      <c r="Y30" s="610"/>
      <c r="Z30" s="646">
        <v>10.5</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1297696</v>
      </c>
      <c r="CS30" s="609"/>
      <c r="CT30" s="609"/>
      <c r="CU30" s="609"/>
      <c r="CV30" s="609"/>
      <c r="CW30" s="609"/>
      <c r="CX30" s="609"/>
      <c r="CY30" s="610"/>
      <c r="CZ30" s="611">
        <v>13.4</v>
      </c>
      <c r="DA30" s="623"/>
      <c r="DB30" s="623"/>
      <c r="DC30" s="624"/>
      <c r="DD30" s="614">
        <v>1266039</v>
      </c>
      <c r="DE30" s="609"/>
      <c r="DF30" s="609"/>
      <c r="DG30" s="609"/>
      <c r="DH30" s="609"/>
      <c r="DI30" s="609"/>
      <c r="DJ30" s="609"/>
      <c r="DK30" s="610"/>
      <c r="DL30" s="614">
        <v>1266039</v>
      </c>
      <c r="DM30" s="609"/>
      <c r="DN30" s="609"/>
      <c r="DO30" s="609"/>
      <c r="DP30" s="609"/>
      <c r="DQ30" s="609"/>
      <c r="DR30" s="609"/>
      <c r="DS30" s="609"/>
      <c r="DT30" s="609"/>
      <c r="DU30" s="609"/>
      <c r="DV30" s="610"/>
      <c r="DW30" s="611">
        <v>20.7</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99.1</v>
      </c>
      <c r="BH31" s="671"/>
      <c r="BI31" s="671"/>
      <c r="BJ31" s="671"/>
      <c r="BK31" s="671"/>
      <c r="BL31" s="671"/>
      <c r="BM31" s="672">
        <v>98.2</v>
      </c>
      <c r="BN31" s="671"/>
      <c r="BO31" s="671"/>
      <c r="BP31" s="671"/>
      <c r="BQ31" s="673"/>
      <c r="BR31" s="670">
        <v>99.2</v>
      </c>
      <c r="BS31" s="671"/>
      <c r="BT31" s="671"/>
      <c r="BU31" s="671"/>
      <c r="BV31" s="671"/>
      <c r="BW31" s="671"/>
      <c r="BX31" s="672">
        <v>98.4</v>
      </c>
      <c r="BY31" s="671"/>
      <c r="BZ31" s="671"/>
      <c r="CA31" s="671"/>
      <c r="CB31" s="673"/>
      <c r="CD31" s="629"/>
      <c r="CE31" s="630"/>
      <c r="CF31" s="605" t="s">
        <v>301</v>
      </c>
      <c r="CG31" s="606"/>
      <c r="CH31" s="606"/>
      <c r="CI31" s="606"/>
      <c r="CJ31" s="606"/>
      <c r="CK31" s="606"/>
      <c r="CL31" s="606"/>
      <c r="CM31" s="606"/>
      <c r="CN31" s="606"/>
      <c r="CO31" s="606"/>
      <c r="CP31" s="606"/>
      <c r="CQ31" s="607"/>
      <c r="CR31" s="608">
        <v>38930</v>
      </c>
      <c r="CS31" s="621"/>
      <c r="CT31" s="621"/>
      <c r="CU31" s="621"/>
      <c r="CV31" s="621"/>
      <c r="CW31" s="621"/>
      <c r="CX31" s="621"/>
      <c r="CY31" s="622"/>
      <c r="CZ31" s="611">
        <v>0.4</v>
      </c>
      <c r="DA31" s="623"/>
      <c r="DB31" s="623"/>
      <c r="DC31" s="624"/>
      <c r="DD31" s="614">
        <v>33491</v>
      </c>
      <c r="DE31" s="621"/>
      <c r="DF31" s="621"/>
      <c r="DG31" s="621"/>
      <c r="DH31" s="621"/>
      <c r="DI31" s="621"/>
      <c r="DJ31" s="621"/>
      <c r="DK31" s="622"/>
      <c r="DL31" s="614">
        <v>33491</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502872</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99.2</v>
      </c>
      <c r="BH32" s="621"/>
      <c r="BI32" s="621"/>
      <c r="BJ32" s="621"/>
      <c r="BK32" s="621"/>
      <c r="BL32" s="621"/>
      <c r="BM32" s="612">
        <v>98.7</v>
      </c>
      <c r="BN32" s="621"/>
      <c r="BO32" s="621"/>
      <c r="BP32" s="621"/>
      <c r="BQ32" s="644"/>
      <c r="BR32" s="679">
        <v>99.4</v>
      </c>
      <c r="BS32" s="621"/>
      <c r="BT32" s="621"/>
      <c r="BU32" s="621"/>
      <c r="BV32" s="621"/>
      <c r="BW32" s="621"/>
      <c r="BX32" s="612">
        <v>98.9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8166</v>
      </c>
      <c r="S33" s="609"/>
      <c r="T33" s="609"/>
      <c r="U33" s="609"/>
      <c r="V33" s="609"/>
      <c r="W33" s="609"/>
      <c r="X33" s="609"/>
      <c r="Y33" s="610"/>
      <c r="Z33" s="646">
        <v>0.1</v>
      </c>
      <c r="AA33" s="646"/>
      <c r="AB33" s="646"/>
      <c r="AC33" s="646"/>
      <c r="AD33" s="647">
        <v>4393</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98.9</v>
      </c>
      <c r="BH33" s="593"/>
      <c r="BI33" s="593"/>
      <c r="BJ33" s="593"/>
      <c r="BK33" s="593"/>
      <c r="BL33" s="593"/>
      <c r="BM33" s="639">
        <v>97.5</v>
      </c>
      <c r="BN33" s="593"/>
      <c r="BO33" s="593"/>
      <c r="BP33" s="593"/>
      <c r="BQ33" s="656"/>
      <c r="BR33" s="669">
        <v>98.9</v>
      </c>
      <c r="BS33" s="593"/>
      <c r="BT33" s="593"/>
      <c r="BU33" s="593"/>
      <c r="BV33" s="593"/>
      <c r="BW33" s="593"/>
      <c r="BX33" s="639">
        <v>97.6</v>
      </c>
      <c r="BY33" s="593"/>
      <c r="BZ33" s="593"/>
      <c r="CA33" s="593"/>
      <c r="CB33" s="656"/>
      <c r="CD33" s="605" t="s">
        <v>308</v>
      </c>
      <c r="CE33" s="606"/>
      <c r="CF33" s="606"/>
      <c r="CG33" s="606"/>
      <c r="CH33" s="606"/>
      <c r="CI33" s="606"/>
      <c r="CJ33" s="606"/>
      <c r="CK33" s="606"/>
      <c r="CL33" s="606"/>
      <c r="CM33" s="606"/>
      <c r="CN33" s="606"/>
      <c r="CO33" s="606"/>
      <c r="CP33" s="606"/>
      <c r="CQ33" s="607"/>
      <c r="CR33" s="608">
        <v>4572845</v>
      </c>
      <c r="CS33" s="621"/>
      <c r="CT33" s="621"/>
      <c r="CU33" s="621"/>
      <c r="CV33" s="621"/>
      <c r="CW33" s="621"/>
      <c r="CX33" s="621"/>
      <c r="CY33" s="622"/>
      <c r="CZ33" s="611">
        <v>47.3</v>
      </c>
      <c r="DA33" s="623"/>
      <c r="DB33" s="623"/>
      <c r="DC33" s="624"/>
      <c r="DD33" s="614">
        <v>3963877</v>
      </c>
      <c r="DE33" s="621"/>
      <c r="DF33" s="621"/>
      <c r="DG33" s="621"/>
      <c r="DH33" s="621"/>
      <c r="DI33" s="621"/>
      <c r="DJ33" s="621"/>
      <c r="DK33" s="622"/>
      <c r="DL33" s="614">
        <v>2753457</v>
      </c>
      <c r="DM33" s="621"/>
      <c r="DN33" s="621"/>
      <c r="DO33" s="621"/>
      <c r="DP33" s="621"/>
      <c r="DQ33" s="621"/>
      <c r="DR33" s="621"/>
      <c r="DS33" s="621"/>
      <c r="DT33" s="621"/>
      <c r="DU33" s="621"/>
      <c r="DV33" s="622"/>
      <c r="DW33" s="611">
        <v>45</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351226</v>
      </c>
      <c r="S34" s="609"/>
      <c r="T34" s="609"/>
      <c r="U34" s="609"/>
      <c r="V34" s="609"/>
      <c r="W34" s="609"/>
      <c r="X34" s="609"/>
      <c r="Y34" s="610"/>
      <c r="Z34" s="646">
        <v>3.5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1166053</v>
      </c>
      <c r="CS34" s="609"/>
      <c r="CT34" s="609"/>
      <c r="CU34" s="609"/>
      <c r="CV34" s="609"/>
      <c r="CW34" s="609"/>
      <c r="CX34" s="609"/>
      <c r="CY34" s="610"/>
      <c r="CZ34" s="611">
        <v>12.1</v>
      </c>
      <c r="DA34" s="623"/>
      <c r="DB34" s="623"/>
      <c r="DC34" s="624"/>
      <c r="DD34" s="614">
        <v>955108</v>
      </c>
      <c r="DE34" s="609"/>
      <c r="DF34" s="609"/>
      <c r="DG34" s="609"/>
      <c r="DH34" s="609"/>
      <c r="DI34" s="609"/>
      <c r="DJ34" s="609"/>
      <c r="DK34" s="610"/>
      <c r="DL34" s="614">
        <v>693973</v>
      </c>
      <c r="DM34" s="609"/>
      <c r="DN34" s="609"/>
      <c r="DO34" s="609"/>
      <c r="DP34" s="609"/>
      <c r="DQ34" s="609"/>
      <c r="DR34" s="609"/>
      <c r="DS34" s="609"/>
      <c r="DT34" s="609"/>
      <c r="DU34" s="609"/>
      <c r="DV34" s="610"/>
      <c r="DW34" s="611">
        <v>11.3</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269236</v>
      </c>
      <c r="S35" s="609"/>
      <c r="T35" s="609"/>
      <c r="U35" s="609"/>
      <c r="V35" s="609"/>
      <c r="W35" s="609"/>
      <c r="X35" s="609"/>
      <c r="Y35" s="610"/>
      <c r="Z35" s="646">
        <v>2.7</v>
      </c>
      <c r="AA35" s="646"/>
      <c r="AB35" s="646"/>
      <c r="AC35" s="646"/>
      <c r="AD35" s="647" t="s">
        <v>122</v>
      </c>
      <c r="AE35" s="647"/>
      <c r="AF35" s="647"/>
      <c r="AG35" s="647"/>
      <c r="AH35" s="647"/>
      <c r="AI35" s="647"/>
      <c r="AJ35" s="647"/>
      <c r="AK35" s="647"/>
      <c r="AL35" s="611" t="s">
        <v>122</v>
      </c>
      <c r="AM35" s="612"/>
      <c r="AN35" s="612"/>
      <c r="AO35" s="648"/>
      <c r="AP35" s="204"/>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54132</v>
      </c>
      <c r="CS35" s="621"/>
      <c r="CT35" s="621"/>
      <c r="CU35" s="621"/>
      <c r="CV35" s="621"/>
      <c r="CW35" s="621"/>
      <c r="CX35" s="621"/>
      <c r="CY35" s="622"/>
      <c r="CZ35" s="611">
        <v>0.6</v>
      </c>
      <c r="DA35" s="623"/>
      <c r="DB35" s="623"/>
      <c r="DC35" s="624"/>
      <c r="DD35" s="614">
        <v>37226</v>
      </c>
      <c r="DE35" s="621"/>
      <c r="DF35" s="621"/>
      <c r="DG35" s="621"/>
      <c r="DH35" s="621"/>
      <c r="DI35" s="621"/>
      <c r="DJ35" s="621"/>
      <c r="DK35" s="622"/>
      <c r="DL35" s="614">
        <v>37176</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334933</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0">
        <v>1740433</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14571</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2045251</v>
      </c>
      <c r="CS36" s="609"/>
      <c r="CT36" s="609"/>
      <c r="CU36" s="609"/>
      <c r="CV36" s="609"/>
      <c r="CW36" s="609"/>
      <c r="CX36" s="609"/>
      <c r="CY36" s="610"/>
      <c r="CZ36" s="611">
        <v>21.1</v>
      </c>
      <c r="DA36" s="623"/>
      <c r="DB36" s="623"/>
      <c r="DC36" s="624"/>
      <c r="DD36" s="614">
        <v>1806790</v>
      </c>
      <c r="DE36" s="609"/>
      <c r="DF36" s="609"/>
      <c r="DG36" s="609"/>
      <c r="DH36" s="609"/>
      <c r="DI36" s="609"/>
      <c r="DJ36" s="609"/>
      <c r="DK36" s="610"/>
      <c r="DL36" s="614">
        <v>1365986</v>
      </c>
      <c r="DM36" s="609"/>
      <c r="DN36" s="609"/>
      <c r="DO36" s="609"/>
      <c r="DP36" s="609"/>
      <c r="DQ36" s="609"/>
      <c r="DR36" s="609"/>
      <c r="DS36" s="609"/>
      <c r="DT36" s="609"/>
      <c r="DU36" s="609"/>
      <c r="DV36" s="610"/>
      <c r="DW36" s="611">
        <v>22.3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143912</v>
      </c>
      <c r="S37" s="609"/>
      <c r="T37" s="609"/>
      <c r="U37" s="609"/>
      <c r="V37" s="609"/>
      <c r="W37" s="609"/>
      <c r="X37" s="609"/>
      <c r="Y37" s="610"/>
      <c r="Z37" s="646">
        <v>1.4</v>
      </c>
      <c r="AA37" s="646"/>
      <c r="AB37" s="646"/>
      <c r="AC37" s="646"/>
      <c r="AD37" s="647">
        <v>11575</v>
      </c>
      <c r="AE37" s="647"/>
      <c r="AF37" s="647"/>
      <c r="AG37" s="647"/>
      <c r="AH37" s="647"/>
      <c r="AI37" s="647"/>
      <c r="AJ37" s="647"/>
      <c r="AK37" s="647"/>
      <c r="AL37" s="611">
        <v>0.2</v>
      </c>
      <c r="AM37" s="612"/>
      <c r="AN37" s="612"/>
      <c r="AO37" s="648"/>
      <c r="AQ37" s="641" t="s">
        <v>320</v>
      </c>
      <c r="AR37" s="642"/>
      <c r="AS37" s="642"/>
      <c r="AT37" s="642"/>
      <c r="AU37" s="642"/>
      <c r="AV37" s="642"/>
      <c r="AW37" s="642"/>
      <c r="AX37" s="642"/>
      <c r="AY37" s="643"/>
      <c r="AZ37" s="608">
        <v>470842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3273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742081</v>
      </c>
      <c r="CS37" s="621"/>
      <c r="CT37" s="621"/>
      <c r="CU37" s="621"/>
      <c r="CV37" s="621"/>
      <c r="CW37" s="621"/>
      <c r="CX37" s="621"/>
      <c r="CY37" s="622"/>
      <c r="CZ37" s="611">
        <v>7.7</v>
      </c>
      <c r="DA37" s="623"/>
      <c r="DB37" s="623"/>
      <c r="DC37" s="624"/>
      <c r="DD37" s="614">
        <v>689178</v>
      </c>
      <c r="DE37" s="621"/>
      <c r="DF37" s="621"/>
      <c r="DG37" s="621"/>
      <c r="DH37" s="621"/>
      <c r="DI37" s="621"/>
      <c r="DJ37" s="621"/>
      <c r="DK37" s="622"/>
      <c r="DL37" s="614">
        <v>633864</v>
      </c>
      <c r="DM37" s="621"/>
      <c r="DN37" s="621"/>
      <c r="DO37" s="621"/>
      <c r="DP37" s="621"/>
      <c r="DQ37" s="621"/>
      <c r="DR37" s="621"/>
      <c r="DS37" s="621"/>
      <c r="DT37" s="621"/>
      <c r="DU37" s="621"/>
      <c r="DV37" s="622"/>
      <c r="DW37" s="611">
        <v>10.4</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650200</v>
      </c>
      <c r="S38" s="609"/>
      <c r="T38" s="609"/>
      <c r="U38" s="609"/>
      <c r="V38" s="609"/>
      <c r="W38" s="609"/>
      <c r="X38" s="609"/>
      <c r="Y38" s="610"/>
      <c r="Z38" s="646">
        <v>6.5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261090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2021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858653</v>
      </c>
      <c r="CS38" s="609"/>
      <c r="CT38" s="609"/>
      <c r="CU38" s="609"/>
      <c r="CV38" s="609"/>
      <c r="CW38" s="609"/>
      <c r="CX38" s="609"/>
      <c r="CY38" s="610"/>
      <c r="CZ38" s="611">
        <v>8.9</v>
      </c>
      <c r="DA38" s="623"/>
      <c r="DB38" s="623"/>
      <c r="DC38" s="624"/>
      <c r="DD38" s="614">
        <v>719449</v>
      </c>
      <c r="DE38" s="609"/>
      <c r="DF38" s="609"/>
      <c r="DG38" s="609"/>
      <c r="DH38" s="609"/>
      <c r="DI38" s="609"/>
      <c r="DJ38" s="609"/>
      <c r="DK38" s="610"/>
      <c r="DL38" s="614">
        <v>656322</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145928</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2951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448756</v>
      </c>
      <c r="CS39" s="621"/>
      <c r="CT39" s="621"/>
      <c r="CU39" s="621"/>
      <c r="CV39" s="621"/>
      <c r="CW39" s="621"/>
      <c r="CX39" s="621"/>
      <c r="CY39" s="622"/>
      <c r="CZ39" s="611">
        <v>4.5999999999999996</v>
      </c>
      <c r="DA39" s="623"/>
      <c r="DB39" s="623"/>
      <c r="DC39" s="624"/>
      <c r="DD39" s="614">
        <v>445304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3920</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10009789</v>
      </c>
      <c r="S41" s="633"/>
      <c r="T41" s="633"/>
      <c r="U41" s="633"/>
      <c r="V41" s="633"/>
      <c r="W41" s="633"/>
      <c r="X41" s="633"/>
      <c r="Y41" s="636"/>
      <c r="Z41" s="637">
        <v>100</v>
      </c>
      <c r="AA41" s="637"/>
      <c r="AB41" s="637"/>
      <c r="AC41" s="637"/>
      <c r="AD41" s="638">
        <v>6118857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180447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678206</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400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722917</v>
      </c>
      <c r="CS42" s="621"/>
      <c r="CT42" s="621"/>
      <c r="CU42" s="621"/>
      <c r="CV42" s="621"/>
      <c r="CW42" s="621"/>
      <c r="CX42" s="621"/>
      <c r="CY42" s="622"/>
      <c r="CZ42" s="611">
        <v>7.5</v>
      </c>
      <c r="DA42" s="623"/>
      <c r="DB42" s="623"/>
      <c r="DC42" s="624"/>
      <c r="DD42" s="614">
        <v>75289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17127</v>
      </c>
      <c r="CS43" s="621"/>
      <c r="CT43" s="621"/>
      <c r="CU43" s="621"/>
      <c r="CV43" s="621"/>
      <c r="CW43" s="621"/>
      <c r="CX43" s="621"/>
      <c r="CY43" s="622"/>
      <c r="CZ43" s="611">
        <v>0.2</v>
      </c>
      <c r="DA43" s="623"/>
      <c r="DB43" s="623"/>
      <c r="DC43" s="624"/>
      <c r="DD43" s="614">
        <v>17127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722917</v>
      </c>
      <c r="CS44" s="609"/>
      <c r="CT44" s="609"/>
      <c r="CU44" s="609"/>
      <c r="CV44" s="609"/>
      <c r="CW44" s="609"/>
      <c r="CX44" s="609"/>
      <c r="CY44" s="610"/>
      <c r="CZ44" s="611">
        <v>7.5</v>
      </c>
      <c r="DA44" s="612"/>
      <c r="DB44" s="612"/>
      <c r="DC44" s="613"/>
      <c r="DD44" s="614">
        <v>75289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62918</v>
      </c>
      <c r="CS45" s="621"/>
      <c r="CT45" s="621"/>
      <c r="CU45" s="621"/>
      <c r="CV45" s="621"/>
      <c r="CW45" s="621"/>
      <c r="CX45" s="621"/>
      <c r="CY45" s="622"/>
      <c r="CZ45" s="611">
        <v>0.7</v>
      </c>
      <c r="DA45" s="623"/>
      <c r="DB45" s="623"/>
      <c r="DC45" s="624"/>
      <c r="DD45" s="614">
        <v>10294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557547</v>
      </c>
      <c r="CS46" s="609"/>
      <c r="CT46" s="609"/>
      <c r="CU46" s="609"/>
      <c r="CV46" s="609"/>
      <c r="CW46" s="609"/>
      <c r="CX46" s="609"/>
      <c r="CY46" s="610"/>
      <c r="CZ46" s="611">
        <v>5.8</v>
      </c>
      <c r="DA46" s="612"/>
      <c r="DB46" s="612"/>
      <c r="DC46" s="613"/>
      <c r="DD46" s="614">
        <v>51167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9675526</v>
      </c>
      <c r="CS49" s="593"/>
      <c r="CT49" s="593"/>
      <c r="CU49" s="593"/>
      <c r="CV49" s="593"/>
      <c r="CW49" s="593"/>
      <c r="CX49" s="593"/>
      <c r="CY49" s="594"/>
      <c r="CZ49" s="595">
        <v>100</v>
      </c>
      <c r="DA49" s="596"/>
      <c r="DB49" s="596"/>
      <c r="DC49" s="597"/>
      <c r="DD49" s="598">
        <v>7288116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SsDw3eDFeMb9c9xTsQur/7mje+hIlDGG/PrfBkKHOlY0x/buc0gmz/XfcGyvTBG46fM+gtfV9aSKq6HWK07SA==" saltValue="XezZY4x/nOgRjRoNpm6E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10005</v>
      </c>
      <c r="R7" s="1090"/>
      <c r="S7" s="1090"/>
      <c r="T7" s="1090"/>
      <c r="U7" s="1090"/>
      <c r="V7" s="1090">
        <v>9673</v>
      </c>
      <c r="W7" s="1090"/>
      <c r="X7" s="1090"/>
      <c r="Y7" s="1090"/>
      <c r="Z7" s="1090"/>
      <c r="AA7" s="1090">
        <v>332</v>
      </c>
      <c r="AB7" s="1090"/>
      <c r="AC7" s="1090"/>
      <c r="AD7" s="1090"/>
      <c r="AE7" s="1091"/>
      <c r="AF7" s="1092">
        <v>287</v>
      </c>
      <c r="AG7" s="1093"/>
      <c r="AH7" s="1093"/>
      <c r="AI7" s="1093"/>
      <c r="AJ7" s="1094"/>
      <c r="AK7" s="1095">
        <v>269</v>
      </c>
      <c r="AL7" s="1096"/>
      <c r="AM7" s="1096"/>
      <c r="AN7" s="1096"/>
      <c r="AO7" s="1096"/>
      <c r="AP7" s="1096">
        <v>11452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3</v>
      </c>
      <c r="R8" s="1026"/>
      <c r="S8" s="1026"/>
      <c r="T8" s="1026"/>
      <c r="U8" s="1026"/>
      <c r="V8" s="1026">
        <v>0</v>
      </c>
      <c r="W8" s="1026"/>
      <c r="X8" s="1026"/>
      <c r="Y8" s="1026"/>
      <c r="Z8" s="1026"/>
      <c r="AA8" s="1026">
        <v>3</v>
      </c>
      <c r="AB8" s="1026"/>
      <c r="AC8" s="1026"/>
      <c r="AD8" s="1026"/>
      <c r="AE8" s="1027"/>
      <c r="AF8" s="1022">
        <v>3</v>
      </c>
      <c r="AG8" s="1023"/>
      <c r="AH8" s="1023"/>
      <c r="AI8" s="1023"/>
      <c r="AJ8" s="1024"/>
      <c r="AK8" s="1067" t="s">
        <v>556</v>
      </c>
      <c r="AL8" s="1068"/>
      <c r="AM8" s="1068"/>
      <c r="AN8" s="1068"/>
      <c r="AO8" s="1068"/>
      <c r="AP8" s="1068" t="s">
        <v>556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377</v>
      </c>
      <c r="C9" s="1018"/>
      <c r="D9" s="1018"/>
      <c r="E9" s="1018"/>
      <c r="F9" s="1018"/>
      <c r="G9" s="1018"/>
      <c r="H9" s="1018"/>
      <c r="I9" s="1018"/>
      <c r="J9" s="1018"/>
      <c r="K9" s="1018"/>
      <c r="L9" s="1018"/>
      <c r="M9" s="1018"/>
      <c r="N9" s="1018"/>
      <c r="O9" s="1018"/>
      <c r="P9" s="1019"/>
      <c r="Q9" s="1025">
        <v>4</v>
      </c>
      <c r="R9" s="1026"/>
      <c r="S9" s="1026"/>
      <c r="T9" s="1026"/>
      <c r="U9" s="1026"/>
      <c r="V9" s="1026">
        <v>4</v>
      </c>
      <c r="W9" s="1026"/>
      <c r="X9" s="1026"/>
      <c r="Y9" s="1026"/>
      <c r="Z9" s="1026"/>
      <c r="AA9" s="1026">
        <v>0</v>
      </c>
      <c r="AB9" s="1026"/>
      <c r="AC9" s="1026"/>
      <c r="AD9" s="1026"/>
      <c r="AE9" s="1027"/>
      <c r="AF9" s="1022">
        <v>0</v>
      </c>
      <c r="AG9" s="1023"/>
      <c r="AH9" s="1023"/>
      <c r="AI9" s="1023"/>
      <c r="AJ9" s="1024"/>
      <c r="AK9" s="1067" t="s">
        <v>556</v>
      </c>
      <c r="AL9" s="1068"/>
      <c r="AM9" s="1068"/>
      <c r="AN9" s="1068"/>
      <c r="AO9" s="1068"/>
      <c r="AP9" s="1068" t="s">
        <v>556</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379</v>
      </c>
      <c r="B23" s="924" t="s">
        <v>380</v>
      </c>
      <c r="C23" s="925"/>
      <c r="D23" s="925"/>
      <c r="E23" s="925"/>
      <c r="F23" s="925"/>
      <c r="G23" s="925"/>
      <c r="H23" s="925"/>
      <c r="I23" s="925"/>
      <c r="J23" s="925"/>
      <c r="K23" s="925"/>
      <c r="L23" s="925"/>
      <c r="M23" s="925"/>
      <c r="N23" s="925"/>
      <c r="O23" s="925"/>
      <c r="P23" s="935"/>
      <c r="Q23" s="1054">
        <v>10011</v>
      </c>
      <c r="R23" s="1048"/>
      <c r="S23" s="1048"/>
      <c r="T23" s="1048"/>
      <c r="U23" s="1048"/>
      <c r="V23" s="1048">
        <v>9677</v>
      </c>
      <c r="W23" s="1048"/>
      <c r="X23" s="1048"/>
      <c r="Y23" s="1048"/>
      <c r="Z23" s="1048"/>
      <c r="AA23" s="1048">
        <v>334</v>
      </c>
      <c r="AB23" s="1048"/>
      <c r="AC23" s="1048"/>
      <c r="AD23" s="1048"/>
      <c r="AE23" s="1055"/>
      <c r="AF23" s="1056">
        <v>290</v>
      </c>
      <c r="AG23" s="1048"/>
      <c r="AH23" s="1048"/>
      <c r="AI23" s="1048"/>
      <c r="AJ23" s="1057"/>
      <c r="AK23" s="1058"/>
      <c r="AL23" s="1059"/>
      <c r="AM23" s="1059"/>
      <c r="AN23" s="1059"/>
      <c r="AO23" s="1059"/>
      <c r="AP23" s="1048">
        <v>11452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391</v>
      </c>
      <c r="C28" s="1035"/>
      <c r="D28" s="1035"/>
      <c r="E28" s="1035"/>
      <c r="F28" s="1035"/>
      <c r="G28" s="1035"/>
      <c r="H28" s="1035"/>
      <c r="I28" s="1035"/>
      <c r="J28" s="1035"/>
      <c r="K28" s="1035"/>
      <c r="L28" s="1035"/>
      <c r="M28" s="1035"/>
      <c r="N28" s="1035"/>
      <c r="O28" s="1035"/>
      <c r="P28" s="1036"/>
      <c r="Q28" s="1037">
        <v>1750</v>
      </c>
      <c r="R28" s="1038"/>
      <c r="S28" s="1038"/>
      <c r="T28" s="1038"/>
      <c r="U28" s="1038"/>
      <c r="V28" s="1038">
        <v>1727</v>
      </c>
      <c r="W28" s="1038"/>
      <c r="X28" s="1038"/>
      <c r="Y28" s="1038"/>
      <c r="Z28" s="1038"/>
      <c r="AA28" s="1038">
        <v>24</v>
      </c>
      <c r="AB28" s="1038"/>
      <c r="AC28" s="1038"/>
      <c r="AD28" s="1038"/>
      <c r="AE28" s="1039"/>
      <c r="AF28" s="1040">
        <v>24</v>
      </c>
      <c r="AG28" s="1038"/>
      <c r="AH28" s="1038"/>
      <c r="AI28" s="1038"/>
      <c r="AJ28" s="1041"/>
      <c r="AK28" s="1029">
        <v>180</v>
      </c>
      <c r="AL28" s="1030"/>
      <c r="AM28" s="1030"/>
      <c r="AN28" s="1030"/>
      <c r="AO28" s="1030"/>
      <c r="AP28" s="1030" t="s">
        <v>556</v>
      </c>
      <c r="AQ28" s="1030"/>
      <c r="AR28" s="1030"/>
      <c r="AS28" s="1030"/>
      <c r="AT28" s="1030"/>
      <c r="AU28" s="1030" t="s">
        <v>556</v>
      </c>
      <c r="AV28" s="1030"/>
      <c r="AW28" s="1030"/>
      <c r="AX28" s="1030"/>
      <c r="AY28" s="1030"/>
      <c r="AZ28" s="1031" t="s">
        <v>556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392</v>
      </c>
      <c r="C29" s="1018"/>
      <c r="D29" s="1018"/>
      <c r="E29" s="1018"/>
      <c r="F29" s="1018"/>
      <c r="G29" s="1018"/>
      <c r="H29" s="1018"/>
      <c r="I29" s="1018"/>
      <c r="J29" s="1018"/>
      <c r="K29" s="1018"/>
      <c r="L29" s="1018"/>
      <c r="M29" s="1018"/>
      <c r="N29" s="1018"/>
      <c r="O29" s="1018"/>
      <c r="P29" s="1019"/>
      <c r="Q29" s="1025">
        <v>2585</v>
      </c>
      <c r="R29" s="1026"/>
      <c r="S29" s="1026"/>
      <c r="T29" s="1026"/>
      <c r="U29" s="1026"/>
      <c r="V29" s="1026">
        <v>2417</v>
      </c>
      <c r="W29" s="1026"/>
      <c r="X29" s="1026"/>
      <c r="Y29" s="1026"/>
      <c r="Z29" s="1026"/>
      <c r="AA29" s="1026">
        <v>168</v>
      </c>
      <c r="AB29" s="1026"/>
      <c r="AC29" s="1026"/>
      <c r="AD29" s="1026"/>
      <c r="AE29" s="1027"/>
      <c r="AF29" s="1022">
        <v>168</v>
      </c>
      <c r="AG29" s="1023"/>
      <c r="AH29" s="1023"/>
      <c r="AI29" s="1023"/>
      <c r="AJ29" s="1024"/>
      <c r="AK29" s="967">
        <v>418</v>
      </c>
      <c r="AL29" s="958"/>
      <c r="AM29" s="958"/>
      <c r="AN29" s="958"/>
      <c r="AO29" s="958"/>
      <c r="AP29" s="958" t="s">
        <v>556</v>
      </c>
      <c r="AQ29" s="958"/>
      <c r="AR29" s="958"/>
      <c r="AS29" s="958"/>
      <c r="AT29" s="958"/>
      <c r="AU29" s="958" t="s">
        <v>556</v>
      </c>
      <c r="AV29" s="958"/>
      <c r="AW29" s="958"/>
      <c r="AX29" s="958"/>
      <c r="AY29" s="958"/>
      <c r="AZ29" s="1028" t="s">
        <v>556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393</v>
      </c>
      <c r="C30" s="1018"/>
      <c r="D30" s="1018"/>
      <c r="E30" s="1018"/>
      <c r="F30" s="1018"/>
      <c r="G30" s="1018"/>
      <c r="H30" s="1018"/>
      <c r="I30" s="1018"/>
      <c r="J30" s="1018"/>
      <c r="K30" s="1018"/>
      <c r="L30" s="1018"/>
      <c r="M30" s="1018"/>
      <c r="N30" s="1018"/>
      <c r="O30" s="1018"/>
      <c r="P30" s="1019"/>
      <c r="Q30" s="1025">
        <v>4</v>
      </c>
      <c r="R30" s="1026"/>
      <c r="S30" s="1026"/>
      <c r="T30" s="1026"/>
      <c r="U30" s="1026"/>
      <c r="V30" s="1026">
        <v>4</v>
      </c>
      <c r="W30" s="1026"/>
      <c r="X30" s="1026"/>
      <c r="Y30" s="1026"/>
      <c r="Z30" s="1026"/>
      <c r="AA30" s="1026">
        <v>0</v>
      </c>
      <c r="AB30" s="1026"/>
      <c r="AC30" s="1026"/>
      <c r="AD30" s="1026"/>
      <c r="AE30" s="1027"/>
      <c r="AF30" s="1022">
        <v>0</v>
      </c>
      <c r="AG30" s="1023"/>
      <c r="AH30" s="1023"/>
      <c r="AI30" s="1023"/>
      <c r="AJ30" s="1024"/>
      <c r="AK30" s="967" t="s">
        <v>556</v>
      </c>
      <c r="AL30" s="958"/>
      <c r="AM30" s="958"/>
      <c r="AN30" s="958"/>
      <c r="AO30" s="958"/>
      <c r="AP30" s="958" t="s">
        <v>556</v>
      </c>
      <c r="AQ30" s="958"/>
      <c r="AR30" s="958"/>
      <c r="AS30" s="958"/>
      <c r="AT30" s="958"/>
      <c r="AU30" s="958" t="s">
        <v>556</v>
      </c>
      <c r="AV30" s="958"/>
      <c r="AW30" s="958"/>
      <c r="AX30" s="958"/>
      <c r="AY30" s="958"/>
      <c r="AZ30" s="1028" t="s">
        <v>556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394</v>
      </c>
      <c r="C31" s="1018"/>
      <c r="D31" s="1018"/>
      <c r="E31" s="1018"/>
      <c r="F31" s="1018"/>
      <c r="G31" s="1018"/>
      <c r="H31" s="1018"/>
      <c r="I31" s="1018"/>
      <c r="J31" s="1018"/>
      <c r="K31" s="1018"/>
      <c r="L31" s="1018"/>
      <c r="M31" s="1018"/>
      <c r="N31" s="1018"/>
      <c r="O31" s="1018"/>
      <c r="P31" s="1019"/>
      <c r="Q31" s="1025">
        <v>36</v>
      </c>
      <c r="R31" s="1026"/>
      <c r="S31" s="1026"/>
      <c r="T31" s="1026"/>
      <c r="U31" s="1026"/>
      <c r="V31" s="1026">
        <v>35</v>
      </c>
      <c r="W31" s="1026"/>
      <c r="X31" s="1026"/>
      <c r="Y31" s="1026"/>
      <c r="Z31" s="1026"/>
      <c r="AA31" s="1026">
        <v>1</v>
      </c>
      <c r="AB31" s="1026"/>
      <c r="AC31" s="1026"/>
      <c r="AD31" s="1026"/>
      <c r="AE31" s="1027"/>
      <c r="AF31" s="1022">
        <v>1</v>
      </c>
      <c r="AG31" s="1023"/>
      <c r="AH31" s="1023"/>
      <c r="AI31" s="1023"/>
      <c r="AJ31" s="1024"/>
      <c r="AK31" s="967">
        <v>7</v>
      </c>
      <c r="AL31" s="958"/>
      <c r="AM31" s="958"/>
      <c r="AN31" s="958"/>
      <c r="AO31" s="958"/>
      <c r="AP31" s="958" t="s">
        <v>556</v>
      </c>
      <c r="AQ31" s="958"/>
      <c r="AR31" s="958"/>
      <c r="AS31" s="958"/>
      <c r="AT31" s="958"/>
      <c r="AU31" s="958" t="s">
        <v>556</v>
      </c>
      <c r="AV31" s="958"/>
      <c r="AW31" s="958"/>
      <c r="AX31" s="958"/>
      <c r="AY31" s="958"/>
      <c r="AZ31" s="1028" t="s">
        <v>556</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395</v>
      </c>
      <c r="C32" s="1018"/>
      <c r="D32" s="1018"/>
      <c r="E32" s="1018"/>
      <c r="F32" s="1018"/>
      <c r="G32" s="1018"/>
      <c r="H32" s="1018"/>
      <c r="I32" s="1018"/>
      <c r="J32" s="1018"/>
      <c r="K32" s="1018"/>
      <c r="L32" s="1018"/>
      <c r="M32" s="1018"/>
      <c r="N32" s="1018"/>
      <c r="O32" s="1018"/>
      <c r="P32" s="1019"/>
      <c r="Q32" s="1025">
        <v>317</v>
      </c>
      <c r="R32" s="1026"/>
      <c r="S32" s="1026"/>
      <c r="T32" s="1026"/>
      <c r="U32" s="1026"/>
      <c r="V32" s="1026">
        <v>315</v>
      </c>
      <c r="W32" s="1026"/>
      <c r="X32" s="1026"/>
      <c r="Y32" s="1026"/>
      <c r="Z32" s="1026"/>
      <c r="AA32" s="1026">
        <v>1</v>
      </c>
      <c r="AB32" s="1026"/>
      <c r="AC32" s="1026"/>
      <c r="AD32" s="1026"/>
      <c r="AE32" s="1027"/>
      <c r="AF32" s="1022">
        <v>1</v>
      </c>
      <c r="AG32" s="1023"/>
      <c r="AH32" s="1023"/>
      <c r="AI32" s="1023"/>
      <c r="AJ32" s="1024"/>
      <c r="AK32" s="967">
        <v>87</v>
      </c>
      <c r="AL32" s="958"/>
      <c r="AM32" s="958"/>
      <c r="AN32" s="958"/>
      <c r="AO32" s="958"/>
      <c r="AP32" s="958" t="s">
        <v>556</v>
      </c>
      <c r="AQ32" s="958"/>
      <c r="AR32" s="958"/>
      <c r="AS32" s="958"/>
      <c r="AT32" s="958"/>
      <c r="AU32" s="958" t="s">
        <v>556</v>
      </c>
      <c r="AV32" s="958"/>
      <c r="AW32" s="958"/>
      <c r="AX32" s="958"/>
      <c r="AY32" s="958"/>
      <c r="AZ32" s="1028" t="s">
        <v>556</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396</v>
      </c>
      <c r="C33" s="1018"/>
      <c r="D33" s="1018"/>
      <c r="E33" s="1018"/>
      <c r="F33" s="1018"/>
      <c r="G33" s="1018"/>
      <c r="H33" s="1018"/>
      <c r="I33" s="1018"/>
      <c r="J33" s="1018"/>
      <c r="K33" s="1018"/>
      <c r="L33" s="1018"/>
      <c r="M33" s="1018"/>
      <c r="N33" s="1018"/>
      <c r="O33" s="1018"/>
      <c r="P33" s="1019"/>
      <c r="Q33" s="1025">
        <v>174</v>
      </c>
      <c r="R33" s="1026"/>
      <c r="S33" s="1026"/>
      <c r="T33" s="1026"/>
      <c r="U33" s="1026"/>
      <c r="V33" s="1026">
        <v>152</v>
      </c>
      <c r="W33" s="1026"/>
      <c r="X33" s="1026"/>
      <c r="Y33" s="1026"/>
      <c r="Z33" s="1026"/>
      <c r="AA33" s="1026">
        <v>23</v>
      </c>
      <c r="AB33" s="1026"/>
      <c r="AC33" s="1026"/>
      <c r="AD33" s="1026"/>
      <c r="AE33" s="1027"/>
      <c r="AF33" s="1022">
        <v>201</v>
      </c>
      <c r="AG33" s="1023"/>
      <c r="AH33" s="1023"/>
      <c r="AI33" s="1023"/>
      <c r="AJ33" s="1024"/>
      <c r="AK33" s="967">
        <v>4</v>
      </c>
      <c r="AL33" s="958"/>
      <c r="AM33" s="958"/>
      <c r="AN33" s="958"/>
      <c r="AO33" s="958"/>
      <c r="AP33" s="958">
        <v>343</v>
      </c>
      <c r="AQ33" s="958"/>
      <c r="AR33" s="958"/>
      <c r="AS33" s="958"/>
      <c r="AT33" s="958"/>
      <c r="AU33" s="958">
        <v>10</v>
      </c>
      <c r="AV33" s="958"/>
      <c r="AW33" s="958"/>
      <c r="AX33" s="958"/>
      <c r="AY33" s="958"/>
      <c r="AZ33" s="1028" t="s">
        <v>556</v>
      </c>
      <c r="BA33" s="1028"/>
      <c r="BB33" s="1028"/>
      <c r="BC33" s="1028"/>
      <c r="BD33" s="1028"/>
      <c r="BE33" s="959" t="s">
        <v>397</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398</v>
      </c>
      <c r="C34" s="1018"/>
      <c r="D34" s="1018"/>
      <c r="E34" s="1018"/>
      <c r="F34" s="1018"/>
      <c r="G34" s="1018"/>
      <c r="H34" s="1018"/>
      <c r="I34" s="1018"/>
      <c r="J34" s="1018"/>
      <c r="K34" s="1018"/>
      <c r="L34" s="1018"/>
      <c r="M34" s="1018"/>
      <c r="N34" s="1018"/>
      <c r="O34" s="1018"/>
      <c r="P34" s="1019"/>
      <c r="Q34" s="1025">
        <v>250</v>
      </c>
      <c r="R34" s="1026"/>
      <c r="S34" s="1026"/>
      <c r="T34" s="1026"/>
      <c r="U34" s="1026"/>
      <c r="V34" s="1026">
        <v>237</v>
      </c>
      <c r="W34" s="1026"/>
      <c r="X34" s="1026"/>
      <c r="Y34" s="1026"/>
      <c r="Z34" s="1026"/>
      <c r="AA34" s="1026">
        <v>17</v>
      </c>
      <c r="AB34" s="1026"/>
      <c r="AC34" s="1026"/>
      <c r="AD34" s="1026"/>
      <c r="AE34" s="1027"/>
      <c r="AF34" s="1022">
        <v>30</v>
      </c>
      <c r="AG34" s="1023"/>
      <c r="AH34" s="1023"/>
      <c r="AI34" s="1023"/>
      <c r="AJ34" s="1024"/>
      <c r="AK34" s="967">
        <v>146</v>
      </c>
      <c r="AL34" s="958"/>
      <c r="AM34" s="958"/>
      <c r="AN34" s="958"/>
      <c r="AO34" s="958"/>
      <c r="AP34" s="958">
        <v>927</v>
      </c>
      <c r="AQ34" s="958"/>
      <c r="AR34" s="958"/>
      <c r="AS34" s="958"/>
      <c r="AT34" s="958"/>
      <c r="AU34" s="958">
        <v>690</v>
      </c>
      <c r="AV34" s="958"/>
      <c r="AW34" s="958"/>
      <c r="AX34" s="958"/>
      <c r="AY34" s="958"/>
      <c r="AZ34" s="1028" t="s">
        <v>556</v>
      </c>
      <c r="BA34" s="1028"/>
      <c r="BB34" s="1028"/>
      <c r="BC34" s="1028"/>
      <c r="BD34" s="1028"/>
      <c r="BE34" s="959" t="s">
        <v>397</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399</v>
      </c>
      <c r="C35" s="1018"/>
      <c r="D35" s="1018"/>
      <c r="E35" s="1018"/>
      <c r="F35" s="1018"/>
      <c r="G35" s="1018"/>
      <c r="H35" s="1018"/>
      <c r="I35" s="1018"/>
      <c r="J35" s="1018"/>
      <c r="K35" s="1018"/>
      <c r="L35" s="1018"/>
      <c r="M35" s="1018"/>
      <c r="N35" s="1018"/>
      <c r="O35" s="1018"/>
      <c r="P35" s="1019"/>
      <c r="Q35" s="1025">
        <v>662</v>
      </c>
      <c r="R35" s="1026"/>
      <c r="S35" s="1026"/>
      <c r="T35" s="1026"/>
      <c r="U35" s="1026"/>
      <c r="V35" s="1026">
        <v>626</v>
      </c>
      <c r="W35" s="1026"/>
      <c r="X35" s="1026"/>
      <c r="Y35" s="1026"/>
      <c r="Z35" s="1026"/>
      <c r="AA35" s="1026">
        <v>43</v>
      </c>
      <c r="AB35" s="1026"/>
      <c r="AC35" s="1026"/>
      <c r="AD35" s="1026"/>
      <c r="AE35" s="1027"/>
      <c r="AF35" s="1022">
        <v>49</v>
      </c>
      <c r="AG35" s="1023"/>
      <c r="AH35" s="1023"/>
      <c r="AI35" s="1023"/>
      <c r="AJ35" s="1024"/>
      <c r="AK35" s="967">
        <v>446</v>
      </c>
      <c r="AL35" s="958"/>
      <c r="AM35" s="958"/>
      <c r="AN35" s="958"/>
      <c r="AO35" s="958"/>
      <c r="AP35" s="958">
        <v>5865</v>
      </c>
      <c r="AQ35" s="958"/>
      <c r="AR35" s="958"/>
      <c r="AS35" s="958"/>
      <c r="AT35" s="958"/>
      <c r="AU35" s="958">
        <v>5431</v>
      </c>
      <c r="AV35" s="958"/>
      <c r="AW35" s="958"/>
      <c r="AX35" s="958"/>
      <c r="AY35" s="958"/>
      <c r="AZ35" s="1028" t="s">
        <v>556</v>
      </c>
      <c r="BA35" s="1028"/>
      <c r="BB35" s="1028"/>
      <c r="BC35" s="1028"/>
      <c r="BD35" s="1028"/>
      <c r="BE35" s="959" t="s">
        <v>397</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400</v>
      </c>
      <c r="C36" s="1018"/>
      <c r="D36" s="1018"/>
      <c r="E36" s="1018"/>
      <c r="F36" s="1018"/>
      <c r="G36" s="1018"/>
      <c r="H36" s="1018"/>
      <c r="I36" s="1018"/>
      <c r="J36" s="1018"/>
      <c r="K36" s="1018"/>
      <c r="L36" s="1018"/>
      <c r="M36" s="1018"/>
      <c r="N36" s="1018"/>
      <c r="O36" s="1018"/>
      <c r="P36" s="1019"/>
      <c r="Q36" s="1025">
        <v>33</v>
      </c>
      <c r="R36" s="1026"/>
      <c r="S36" s="1026"/>
      <c r="T36" s="1026"/>
      <c r="U36" s="1026"/>
      <c r="V36" s="1026">
        <v>31</v>
      </c>
      <c r="W36" s="1026"/>
      <c r="X36" s="1026"/>
      <c r="Y36" s="1026"/>
      <c r="Z36" s="1026"/>
      <c r="AA36" s="1026">
        <v>2</v>
      </c>
      <c r="AB36" s="1026"/>
      <c r="AC36" s="1026"/>
      <c r="AD36" s="1026"/>
      <c r="AE36" s="1027"/>
      <c r="AF36" s="1022">
        <v>6</v>
      </c>
      <c r="AG36" s="1023"/>
      <c r="AH36" s="1023"/>
      <c r="AI36" s="1023"/>
      <c r="AJ36" s="1024"/>
      <c r="AK36" s="967">
        <v>22</v>
      </c>
      <c r="AL36" s="958"/>
      <c r="AM36" s="958"/>
      <c r="AN36" s="958"/>
      <c r="AO36" s="958"/>
      <c r="AP36" s="958">
        <v>191</v>
      </c>
      <c r="AQ36" s="958"/>
      <c r="AR36" s="958"/>
      <c r="AS36" s="958"/>
      <c r="AT36" s="958"/>
      <c r="AU36" s="958">
        <v>191</v>
      </c>
      <c r="AV36" s="958"/>
      <c r="AW36" s="958"/>
      <c r="AX36" s="958"/>
      <c r="AY36" s="958"/>
      <c r="AZ36" s="1028"/>
      <c r="BA36" s="1028"/>
      <c r="BB36" s="1028"/>
      <c r="BC36" s="1028"/>
      <c r="BD36" s="1028"/>
      <c r="BE36" s="959" t="s">
        <v>397</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401</v>
      </c>
      <c r="C37" s="1018"/>
      <c r="D37" s="1018"/>
      <c r="E37" s="1018"/>
      <c r="F37" s="1018"/>
      <c r="G37" s="1018"/>
      <c r="H37" s="1018"/>
      <c r="I37" s="1018"/>
      <c r="J37" s="1018"/>
      <c r="K37" s="1018"/>
      <c r="L37" s="1018"/>
      <c r="M37" s="1018"/>
      <c r="N37" s="1018"/>
      <c r="O37" s="1018"/>
      <c r="P37" s="1019"/>
      <c r="Q37" s="1025">
        <v>9</v>
      </c>
      <c r="R37" s="1026"/>
      <c r="S37" s="1026"/>
      <c r="T37" s="1026"/>
      <c r="U37" s="1026"/>
      <c r="V37" s="1026">
        <v>10</v>
      </c>
      <c r="W37" s="1026"/>
      <c r="X37" s="1026"/>
      <c r="Y37" s="1026"/>
      <c r="Z37" s="1026"/>
      <c r="AA37" s="1026">
        <v>0</v>
      </c>
      <c r="AB37" s="1026"/>
      <c r="AC37" s="1026"/>
      <c r="AD37" s="1026"/>
      <c r="AE37" s="1027"/>
      <c r="AF37" s="1022">
        <v>1</v>
      </c>
      <c r="AG37" s="1023"/>
      <c r="AH37" s="1023"/>
      <c r="AI37" s="1023"/>
      <c r="AJ37" s="1024"/>
      <c r="AK37" s="967">
        <v>3</v>
      </c>
      <c r="AL37" s="958"/>
      <c r="AM37" s="958"/>
      <c r="AN37" s="958"/>
      <c r="AO37" s="958"/>
      <c r="AP37" s="958">
        <v>25</v>
      </c>
      <c r="AQ37" s="958"/>
      <c r="AR37" s="958"/>
      <c r="AS37" s="958"/>
      <c r="AT37" s="958"/>
      <c r="AU37" s="958">
        <v>23</v>
      </c>
      <c r="AV37" s="958"/>
      <c r="AW37" s="958"/>
      <c r="AX37" s="958"/>
      <c r="AY37" s="958"/>
      <c r="AZ37" s="1028"/>
      <c r="BA37" s="1028"/>
      <c r="BB37" s="1028"/>
      <c r="BC37" s="1028"/>
      <c r="BD37" s="1028"/>
      <c r="BE37" s="959" t="s">
        <v>397</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t="s">
        <v>402</v>
      </c>
      <c r="C38" s="1018"/>
      <c r="D38" s="1018"/>
      <c r="E38" s="1018"/>
      <c r="F38" s="1018"/>
      <c r="G38" s="1018"/>
      <c r="H38" s="1018"/>
      <c r="I38" s="1018"/>
      <c r="J38" s="1018"/>
      <c r="K38" s="1018"/>
      <c r="L38" s="1018"/>
      <c r="M38" s="1018"/>
      <c r="N38" s="1018"/>
      <c r="O38" s="1018"/>
      <c r="P38" s="1019"/>
      <c r="Q38" s="1025">
        <v>26</v>
      </c>
      <c r="R38" s="1026"/>
      <c r="S38" s="1026"/>
      <c r="T38" s="1026"/>
      <c r="U38" s="1026"/>
      <c r="V38" s="1026">
        <v>24</v>
      </c>
      <c r="W38" s="1026"/>
      <c r="X38" s="1026"/>
      <c r="Y38" s="1026"/>
      <c r="Z38" s="1026"/>
      <c r="AA38" s="1026">
        <v>2</v>
      </c>
      <c r="AB38" s="1026"/>
      <c r="AC38" s="1026"/>
      <c r="AD38" s="1026"/>
      <c r="AE38" s="1027"/>
      <c r="AF38" s="1022">
        <v>2</v>
      </c>
      <c r="AG38" s="1023"/>
      <c r="AH38" s="1023"/>
      <c r="AI38" s="1023"/>
      <c r="AJ38" s="1024"/>
      <c r="AK38" s="967">
        <v>8</v>
      </c>
      <c r="AL38" s="958"/>
      <c r="AM38" s="958"/>
      <c r="AN38" s="958"/>
      <c r="AO38" s="958"/>
      <c r="AP38" s="958">
        <v>11</v>
      </c>
      <c r="AQ38" s="958"/>
      <c r="AR38" s="958"/>
      <c r="AS38" s="958"/>
      <c r="AT38" s="958"/>
      <c r="AU38" s="958">
        <v>5</v>
      </c>
      <c r="AV38" s="958"/>
      <c r="AW38" s="958"/>
      <c r="AX38" s="958"/>
      <c r="AY38" s="958"/>
      <c r="AZ38" s="1028"/>
      <c r="BA38" s="1028"/>
      <c r="BB38" s="1028"/>
      <c r="BC38" s="1028"/>
      <c r="BD38" s="1028"/>
      <c r="BE38" s="959" t="s">
        <v>403</v>
      </c>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379</v>
      </c>
      <c r="B63" s="924" t="s">
        <v>405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483</v>
      </c>
      <c r="AG63" s="946"/>
      <c r="AH63" s="946"/>
      <c r="AI63" s="946"/>
      <c r="AJ63" s="1009"/>
      <c r="AK63" s="1010"/>
      <c r="AL63" s="950"/>
      <c r="AM63" s="950"/>
      <c r="AN63" s="950"/>
      <c r="AO63" s="950"/>
      <c r="AP63" s="946">
        <v>7362</v>
      </c>
      <c r="AQ63" s="946"/>
      <c r="AR63" s="946"/>
      <c r="AS63" s="946"/>
      <c r="AT63" s="946"/>
      <c r="AU63" s="946">
        <v>6350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407</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408</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557</v>
      </c>
      <c r="C68" s="973"/>
      <c r="D68" s="973"/>
      <c r="E68" s="973"/>
      <c r="F68" s="973"/>
      <c r="G68" s="973"/>
      <c r="H68" s="973"/>
      <c r="I68" s="973"/>
      <c r="J68" s="973"/>
      <c r="K68" s="973"/>
      <c r="L68" s="973"/>
      <c r="M68" s="973"/>
      <c r="N68" s="973"/>
      <c r="O68" s="973"/>
      <c r="P68" s="974"/>
      <c r="Q68" s="975">
        <v>4828</v>
      </c>
      <c r="R68" s="969"/>
      <c r="S68" s="969"/>
      <c r="T68" s="969"/>
      <c r="U68" s="969"/>
      <c r="V68" s="969">
        <v>4774</v>
      </c>
      <c r="W68" s="969"/>
      <c r="X68" s="969"/>
      <c r="Y68" s="969"/>
      <c r="Z68" s="969"/>
      <c r="AA68" s="969">
        <v>55</v>
      </c>
      <c r="AB68" s="969"/>
      <c r="AC68" s="969"/>
      <c r="AD68" s="969"/>
      <c r="AE68" s="969"/>
      <c r="AF68" s="969">
        <v>55</v>
      </c>
      <c r="AG68" s="969"/>
      <c r="AH68" s="969"/>
      <c r="AI68" s="969"/>
      <c r="AJ68" s="969"/>
      <c r="AK68" s="969">
        <v>68</v>
      </c>
      <c r="AL68" s="969"/>
      <c r="AM68" s="969"/>
      <c r="AN68" s="969"/>
      <c r="AO68" s="969"/>
      <c r="AP68" s="969" t="s">
        <v>556</v>
      </c>
      <c r="AQ68" s="969"/>
      <c r="AR68" s="969"/>
      <c r="AS68" s="969"/>
      <c r="AT68" s="969"/>
      <c r="AU68" s="969" t="s">
        <v>556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558</v>
      </c>
      <c r="C69" s="962"/>
      <c r="D69" s="962"/>
      <c r="E69" s="962"/>
      <c r="F69" s="962"/>
      <c r="G69" s="962"/>
      <c r="H69" s="962"/>
      <c r="I69" s="962"/>
      <c r="J69" s="962"/>
      <c r="K69" s="962"/>
      <c r="L69" s="962"/>
      <c r="M69" s="962"/>
      <c r="N69" s="962"/>
      <c r="O69" s="962"/>
      <c r="P69" s="963"/>
      <c r="Q69" s="964">
        <v>902</v>
      </c>
      <c r="R69" s="958"/>
      <c r="S69" s="958"/>
      <c r="T69" s="958"/>
      <c r="U69" s="958"/>
      <c r="V69" s="958">
        <v>898</v>
      </c>
      <c r="W69" s="958"/>
      <c r="X69" s="958"/>
      <c r="Y69" s="958"/>
      <c r="Z69" s="958"/>
      <c r="AA69" s="958">
        <v>4</v>
      </c>
      <c r="AB69" s="958"/>
      <c r="AC69" s="958"/>
      <c r="AD69" s="958"/>
      <c r="AE69" s="958"/>
      <c r="AF69" s="958">
        <v>4</v>
      </c>
      <c r="AG69" s="958"/>
      <c r="AH69" s="958"/>
      <c r="AI69" s="958"/>
      <c r="AJ69" s="958"/>
      <c r="AK69" s="958">
        <v>9</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559</v>
      </c>
      <c r="C70" s="962"/>
      <c r="D70" s="962"/>
      <c r="E70" s="962"/>
      <c r="F70" s="962"/>
      <c r="G70" s="962"/>
      <c r="H70" s="962"/>
      <c r="I70" s="962"/>
      <c r="J70" s="962"/>
      <c r="K70" s="962"/>
      <c r="L70" s="962"/>
      <c r="M70" s="962"/>
      <c r="N70" s="962"/>
      <c r="O70" s="962"/>
      <c r="P70" s="963"/>
      <c r="Q70" s="964">
        <v>521</v>
      </c>
      <c r="R70" s="958"/>
      <c r="S70" s="958"/>
      <c r="T70" s="958"/>
      <c r="U70" s="958"/>
      <c r="V70" s="958">
        <v>491</v>
      </c>
      <c r="W70" s="958"/>
      <c r="X70" s="958"/>
      <c r="Y70" s="958"/>
      <c r="Z70" s="958"/>
      <c r="AA70" s="958">
        <v>29</v>
      </c>
      <c r="AB70" s="958"/>
      <c r="AC70" s="958"/>
      <c r="AD70" s="958"/>
      <c r="AE70" s="958"/>
      <c r="AF70" s="958">
        <v>29</v>
      </c>
      <c r="AG70" s="958"/>
      <c r="AH70" s="958"/>
      <c r="AI70" s="958"/>
      <c r="AJ70" s="958"/>
      <c r="AK70" s="958" t="s">
        <v>556</v>
      </c>
      <c r="AL70" s="958"/>
      <c r="AM70" s="958"/>
      <c r="AN70" s="958"/>
      <c r="AO70" s="958"/>
      <c r="AP70" s="958">
        <v>2877</v>
      </c>
      <c r="AQ70" s="958"/>
      <c r="AR70" s="958"/>
      <c r="AS70" s="958"/>
      <c r="AT70" s="958"/>
      <c r="AU70" s="958">
        <v>62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560</v>
      </c>
      <c r="C71" s="962"/>
      <c r="D71" s="962"/>
      <c r="E71" s="962"/>
      <c r="F71" s="962"/>
      <c r="G71" s="962"/>
      <c r="H71" s="962"/>
      <c r="I71" s="962"/>
      <c r="J71" s="962"/>
      <c r="K71" s="962"/>
      <c r="L71" s="962"/>
      <c r="M71" s="962"/>
      <c r="N71" s="962"/>
      <c r="O71" s="962"/>
      <c r="P71" s="963"/>
      <c r="Q71" s="964">
        <v>14</v>
      </c>
      <c r="R71" s="958"/>
      <c r="S71" s="958"/>
      <c r="T71" s="958"/>
      <c r="U71" s="958"/>
      <c r="V71" s="958">
        <v>14</v>
      </c>
      <c r="W71" s="958"/>
      <c r="X71" s="958"/>
      <c r="Y71" s="958"/>
      <c r="Z71" s="958"/>
      <c r="AA71" s="958">
        <v>0</v>
      </c>
      <c r="AB71" s="958"/>
      <c r="AC71" s="958"/>
      <c r="AD71" s="958"/>
      <c r="AE71" s="958"/>
      <c r="AF71" s="958">
        <v>0</v>
      </c>
      <c r="AG71" s="958"/>
      <c r="AH71" s="958"/>
      <c r="AI71" s="958"/>
      <c r="AJ71" s="958"/>
      <c r="AK71" s="958">
        <v>0</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561</v>
      </c>
      <c r="C72" s="962"/>
      <c r="D72" s="962"/>
      <c r="E72" s="962"/>
      <c r="F72" s="962"/>
      <c r="G72" s="962"/>
      <c r="H72" s="962"/>
      <c r="I72" s="962"/>
      <c r="J72" s="962"/>
      <c r="K72" s="962"/>
      <c r="L72" s="962"/>
      <c r="M72" s="962"/>
      <c r="N72" s="962"/>
      <c r="O72" s="962"/>
      <c r="P72" s="963"/>
      <c r="Q72" s="964">
        <v>54</v>
      </c>
      <c r="R72" s="958"/>
      <c r="S72" s="958"/>
      <c r="T72" s="958"/>
      <c r="U72" s="958"/>
      <c r="V72" s="958">
        <v>54</v>
      </c>
      <c r="W72" s="958"/>
      <c r="X72" s="958"/>
      <c r="Y72" s="958"/>
      <c r="Z72" s="958"/>
      <c r="AA72" s="958">
        <v>0</v>
      </c>
      <c r="AB72" s="958"/>
      <c r="AC72" s="958"/>
      <c r="AD72" s="958"/>
      <c r="AE72" s="958"/>
      <c r="AF72" s="958">
        <v>0</v>
      </c>
      <c r="AG72" s="958"/>
      <c r="AH72" s="958"/>
      <c r="AI72" s="958"/>
      <c r="AJ72" s="958"/>
      <c r="AK72" s="958" t="s">
        <v>556</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562</v>
      </c>
      <c r="C73" s="962"/>
      <c r="D73" s="962"/>
      <c r="E73" s="962"/>
      <c r="F73" s="962"/>
      <c r="G73" s="962"/>
      <c r="H73" s="962"/>
      <c r="I73" s="962"/>
      <c r="J73" s="962"/>
      <c r="K73" s="962"/>
      <c r="L73" s="962"/>
      <c r="M73" s="962"/>
      <c r="N73" s="962"/>
      <c r="O73" s="962"/>
      <c r="P73" s="963"/>
      <c r="Q73" s="964">
        <v>2619</v>
      </c>
      <c r="R73" s="958"/>
      <c r="S73" s="958"/>
      <c r="T73" s="958"/>
      <c r="U73" s="958"/>
      <c r="V73" s="958">
        <v>2599</v>
      </c>
      <c r="W73" s="958"/>
      <c r="X73" s="958"/>
      <c r="Y73" s="958"/>
      <c r="Z73" s="958"/>
      <c r="AA73" s="958">
        <v>20</v>
      </c>
      <c r="AB73" s="958"/>
      <c r="AC73" s="958"/>
      <c r="AD73" s="958"/>
      <c r="AE73" s="958"/>
      <c r="AF73" s="958">
        <v>20</v>
      </c>
      <c r="AG73" s="958"/>
      <c r="AH73" s="958"/>
      <c r="AI73" s="958"/>
      <c r="AJ73" s="958"/>
      <c r="AK73" s="958">
        <v>78</v>
      </c>
      <c r="AL73" s="958"/>
      <c r="AM73" s="958"/>
      <c r="AN73" s="958"/>
      <c r="AO73" s="958"/>
      <c r="AP73" s="958">
        <v>1036</v>
      </c>
      <c r="AQ73" s="958"/>
      <c r="AR73" s="958"/>
      <c r="AS73" s="958"/>
      <c r="AT73" s="958"/>
      <c r="AU73" s="958">
        <v>274</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563</v>
      </c>
      <c r="C74" s="962"/>
      <c r="D74" s="962"/>
      <c r="E74" s="962"/>
      <c r="F74" s="962"/>
      <c r="G74" s="962"/>
      <c r="H74" s="962"/>
      <c r="I74" s="962"/>
      <c r="J74" s="962"/>
      <c r="K74" s="962"/>
      <c r="L74" s="962"/>
      <c r="M74" s="962"/>
      <c r="N74" s="962"/>
      <c r="O74" s="962"/>
      <c r="P74" s="963"/>
      <c r="Q74" s="964">
        <v>44</v>
      </c>
      <c r="R74" s="958"/>
      <c r="S74" s="958"/>
      <c r="T74" s="958"/>
      <c r="U74" s="958"/>
      <c r="V74" s="958">
        <v>43</v>
      </c>
      <c r="W74" s="958"/>
      <c r="X74" s="958"/>
      <c r="Y74" s="958"/>
      <c r="Z74" s="958"/>
      <c r="AA74" s="958">
        <v>1</v>
      </c>
      <c r="AB74" s="958"/>
      <c r="AC74" s="958"/>
      <c r="AD74" s="958"/>
      <c r="AE74" s="958"/>
      <c r="AF74" s="958">
        <v>1</v>
      </c>
      <c r="AG74" s="958"/>
      <c r="AH74" s="958"/>
      <c r="AI74" s="958"/>
      <c r="AJ74" s="958"/>
      <c r="AK74" s="958" t="s">
        <v>556</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564</v>
      </c>
      <c r="C75" s="962"/>
      <c r="D75" s="962"/>
      <c r="E75" s="962"/>
      <c r="F75" s="962"/>
      <c r="G75" s="962"/>
      <c r="H75" s="962"/>
      <c r="I75" s="962"/>
      <c r="J75" s="962"/>
      <c r="K75" s="962"/>
      <c r="L75" s="962"/>
      <c r="M75" s="962"/>
      <c r="N75" s="962"/>
      <c r="O75" s="962"/>
      <c r="P75" s="963"/>
      <c r="Q75" s="965">
        <v>0</v>
      </c>
      <c r="R75" s="966"/>
      <c r="S75" s="966"/>
      <c r="T75" s="966"/>
      <c r="U75" s="967"/>
      <c r="V75" s="968">
        <v>0</v>
      </c>
      <c r="W75" s="966"/>
      <c r="X75" s="966"/>
      <c r="Y75" s="966"/>
      <c r="Z75" s="967"/>
      <c r="AA75" s="968">
        <v>0</v>
      </c>
      <c r="AB75" s="966"/>
      <c r="AC75" s="966"/>
      <c r="AD75" s="966"/>
      <c r="AE75" s="967"/>
      <c r="AF75" s="968">
        <v>0</v>
      </c>
      <c r="AG75" s="966"/>
      <c r="AH75" s="966"/>
      <c r="AI75" s="966"/>
      <c r="AJ75" s="967"/>
      <c r="AK75" s="968" t="s">
        <v>556</v>
      </c>
      <c r="AL75" s="966"/>
      <c r="AM75" s="966"/>
      <c r="AN75" s="966"/>
      <c r="AO75" s="967"/>
      <c r="AP75" s="968" t="s">
        <v>556</v>
      </c>
      <c r="AQ75" s="966"/>
      <c r="AR75" s="966"/>
      <c r="AS75" s="966"/>
      <c r="AT75" s="967"/>
      <c r="AU75" s="968" t="s">
        <v>556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565</v>
      </c>
      <c r="C76" s="962"/>
      <c r="D76" s="962"/>
      <c r="E76" s="962"/>
      <c r="F76" s="962"/>
      <c r="G76" s="962"/>
      <c r="H76" s="962"/>
      <c r="I76" s="962"/>
      <c r="J76" s="962"/>
      <c r="K76" s="962"/>
      <c r="L76" s="962"/>
      <c r="M76" s="962"/>
      <c r="N76" s="962"/>
      <c r="O76" s="962"/>
      <c r="P76" s="963"/>
      <c r="Q76" s="965">
        <v>210</v>
      </c>
      <c r="R76" s="966"/>
      <c r="S76" s="966"/>
      <c r="T76" s="966"/>
      <c r="U76" s="967"/>
      <c r="V76" s="968">
        <v>207</v>
      </c>
      <c r="W76" s="966"/>
      <c r="X76" s="966"/>
      <c r="Y76" s="966"/>
      <c r="Z76" s="967"/>
      <c r="AA76" s="968">
        <v>3</v>
      </c>
      <c r="AB76" s="966"/>
      <c r="AC76" s="966"/>
      <c r="AD76" s="966"/>
      <c r="AE76" s="967"/>
      <c r="AF76" s="968">
        <v>3</v>
      </c>
      <c r="AG76" s="966"/>
      <c r="AH76" s="966"/>
      <c r="AI76" s="966"/>
      <c r="AJ76" s="967"/>
      <c r="AK76" s="968">
        <v>32</v>
      </c>
      <c r="AL76" s="966"/>
      <c r="AM76" s="966"/>
      <c r="AN76" s="966"/>
      <c r="AO76" s="967"/>
      <c r="AP76" s="968" t="s">
        <v>556</v>
      </c>
      <c r="AQ76" s="966"/>
      <c r="AR76" s="966"/>
      <c r="AS76" s="966"/>
      <c r="AT76" s="967"/>
      <c r="AU76" s="968" t="s">
        <v>556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566</v>
      </c>
      <c r="C77" s="962"/>
      <c r="D77" s="962"/>
      <c r="E77" s="962"/>
      <c r="F77" s="962"/>
      <c r="G77" s="962"/>
      <c r="H77" s="962"/>
      <c r="I77" s="962"/>
      <c r="J77" s="962"/>
      <c r="K77" s="962"/>
      <c r="L77" s="962"/>
      <c r="M77" s="962"/>
      <c r="N77" s="962"/>
      <c r="O77" s="962"/>
      <c r="P77" s="963"/>
      <c r="Q77" s="965">
        <v>665</v>
      </c>
      <c r="R77" s="966"/>
      <c r="S77" s="966"/>
      <c r="T77" s="966"/>
      <c r="U77" s="967"/>
      <c r="V77" s="968">
        <v>609</v>
      </c>
      <c r="W77" s="966"/>
      <c r="X77" s="966"/>
      <c r="Y77" s="966"/>
      <c r="Z77" s="967"/>
      <c r="AA77" s="968">
        <v>56</v>
      </c>
      <c r="AB77" s="966"/>
      <c r="AC77" s="966"/>
      <c r="AD77" s="966"/>
      <c r="AE77" s="967"/>
      <c r="AF77" s="968">
        <v>56</v>
      </c>
      <c r="AG77" s="966"/>
      <c r="AH77" s="966"/>
      <c r="AI77" s="966"/>
      <c r="AJ77" s="967"/>
      <c r="AK77" s="968" t="s">
        <v>556</v>
      </c>
      <c r="AL77" s="966"/>
      <c r="AM77" s="966"/>
      <c r="AN77" s="966"/>
      <c r="AO77" s="967"/>
      <c r="AP77" s="968" t="s">
        <v>556</v>
      </c>
      <c r="AQ77" s="966"/>
      <c r="AR77" s="966"/>
      <c r="AS77" s="966"/>
      <c r="AT77" s="967"/>
      <c r="AU77" s="968" t="s">
        <v>556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567</v>
      </c>
      <c r="C78" s="962"/>
      <c r="D78" s="962"/>
      <c r="E78" s="962"/>
      <c r="F78" s="962"/>
      <c r="G78" s="962"/>
      <c r="H78" s="962"/>
      <c r="I78" s="962"/>
      <c r="J78" s="962"/>
      <c r="K78" s="962"/>
      <c r="L78" s="962"/>
      <c r="M78" s="962"/>
      <c r="N78" s="962"/>
      <c r="O78" s="962"/>
      <c r="P78" s="963"/>
      <c r="Q78" s="964">
        <v>545</v>
      </c>
      <c r="R78" s="958"/>
      <c r="S78" s="958"/>
      <c r="T78" s="958"/>
      <c r="U78" s="958"/>
      <c r="V78" s="958">
        <v>505</v>
      </c>
      <c r="W78" s="958"/>
      <c r="X78" s="958"/>
      <c r="Y78" s="958"/>
      <c r="Z78" s="958"/>
      <c r="AA78" s="958">
        <v>39</v>
      </c>
      <c r="AB78" s="958"/>
      <c r="AC78" s="958"/>
      <c r="AD78" s="958"/>
      <c r="AE78" s="958"/>
      <c r="AF78" s="958">
        <v>39</v>
      </c>
      <c r="AG78" s="958"/>
      <c r="AH78" s="958"/>
      <c r="AI78" s="958"/>
      <c r="AJ78" s="958"/>
      <c r="AK78" s="958" t="s">
        <v>556</v>
      </c>
      <c r="AL78" s="958"/>
      <c r="AM78" s="958"/>
      <c r="AN78" s="958"/>
      <c r="AO78" s="958"/>
      <c r="AP78" s="958" t="s">
        <v>556</v>
      </c>
      <c r="AQ78" s="958"/>
      <c r="AR78" s="958"/>
      <c r="AS78" s="958"/>
      <c r="AT78" s="958"/>
      <c r="AU78" s="958" t="s">
        <v>556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568</v>
      </c>
      <c r="C79" s="962"/>
      <c r="D79" s="962"/>
      <c r="E79" s="962"/>
      <c r="F79" s="962"/>
      <c r="G79" s="962"/>
      <c r="H79" s="962"/>
      <c r="I79" s="962"/>
      <c r="J79" s="962"/>
      <c r="K79" s="962"/>
      <c r="L79" s="962"/>
      <c r="M79" s="962"/>
      <c r="N79" s="962"/>
      <c r="O79" s="962"/>
      <c r="P79" s="963"/>
      <c r="Q79" s="964">
        <v>67</v>
      </c>
      <c r="R79" s="958"/>
      <c r="S79" s="958"/>
      <c r="T79" s="958"/>
      <c r="U79" s="958"/>
      <c r="V79" s="958">
        <v>63</v>
      </c>
      <c r="W79" s="958"/>
      <c r="X79" s="958"/>
      <c r="Y79" s="958"/>
      <c r="Z79" s="958"/>
      <c r="AA79" s="958">
        <v>4</v>
      </c>
      <c r="AB79" s="958"/>
      <c r="AC79" s="958"/>
      <c r="AD79" s="958"/>
      <c r="AE79" s="958"/>
      <c r="AF79" s="958">
        <v>4</v>
      </c>
      <c r="AG79" s="958"/>
      <c r="AH79" s="958"/>
      <c r="AI79" s="958"/>
      <c r="AJ79" s="958"/>
      <c r="AK79" s="958" t="s">
        <v>556</v>
      </c>
      <c r="AL79" s="958"/>
      <c r="AM79" s="958"/>
      <c r="AN79" s="958"/>
      <c r="AO79" s="958"/>
      <c r="AP79" s="958" t="s">
        <v>556</v>
      </c>
      <c r="AQ79" s="958"/>
      <c r="AR79" s="958"/>
      <c r="AS79" s="958"/>
      <c r="AT79" s="958"/>
      <c r="AU79" s="958" t="s">
        <v>556</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569</v>
      </c>
      <c r="C80" s="962"/>
      <c r="D80" s="962"/>
      <c r="E80" s="962"/>
      <c r="F80" s="962"/>
      <c r="G80" s="962"/>
      <c r="H80" s="962"/>
      <c r="I80" s="962"/>
      <c r="J80" s="962"/>
      <c r="K80" s="962"/>
      <c r="L80" s="962"/>
      <c r="M80" s="962"/>
      <c r="N80" s="962"/>
      <c r="O80" s="962"/>
      <c r="P80" s="963"/>
      <c r="Q80" s="964">
        <v>1554</v>
      </c>
      <c r="R80" s="958"/>
      <c r="S80" s="958"/>
      <c r="T80" s="958"/>
      <c r="U80" s="958"/>
      <c r="V80" s="958">
        <v>1492</v>
      </c>
      <c r="W80" s="958"/>
      <c r="X80" s="958"/>
      <c r="Y80" s="958"/>
      <c r="Z80" s="958"/>
      <c r="AA80" s="958">
        <v>62</v>
      </c>
      <c r="AB80" s="958"/>
      <c r="AC80" s="958"/>
      <c r="AD80" s="958"/>
      <c r="AE80" s="958"/>
      <c r="AF80" s="958">
        <v>62</v>
      </c>
      <c r="AG80" s="958"/>
      <c r="AH80" s="958"/>
      <c r="AI80" s="958"/>
      <c r="AJ80" s="958"/>
      <c r="AK80" s="958">
        <v>0</v>
      </c>
      <c r="AL80" s="958"/>
      <c r="AM80" s="958"/>
      <c r="AN80" s="958"/>
      <c r="AO80" s="958"/>
      <c r="AP80" s="958">
        <v>1042</v>
      </c>
      <c r="AQ80" s="958"/>
      <c r="AR80" s="958"/>
      <c r="AS80" s="958"/>
      <c r="AT80" s="958"/>
      <c r="AU80" s="958">
        <v>79</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t="s">
        <v>570</v>
      </c>
      <c r="C81" s="962"/>
      <c r="D81" s="962"/>
      <c r="E81" s="962"/>
      <c r="F81" s="962"/>
      <c r="G81" s="962"/>
      <c r="H81" s="962"/>
      <c r="I81" s="962"/>
      <c r="J81" s="962"/>
      <c r="K81" s="962"/>
      <c r="L81" s="962"/>
      <c r="M81" s="962"/>
      <c r="N81" s="962"/>
      <c r="O81" s="962"/>
      <c r="P81" s="963"/>
      <c r="Q81" s="964">
        <v>11</v>
      </c>
      <c r="R81" s="958"/>
      <c r="S81" s="958"/>
      <c r="T81" s="958"/>
      <c r="U81" s="958"/>
      <c r="V81" s="958">
        <v>9</v>
      </c>
      <c r="W81" s="958"/>
      <c r="X81" s="958"/>
      <c r="Y81" s="958"/>
      <c r="Z81" s="958"/>
      <c r="AA81" s="958">
        <v>2</v>
      </c>
      <c r="AB81" s="958"/>
      <c r="AC81" s="958"/>
      <c r="AD81" s="958"/>
      <c r="AE81" s="958"/>
      <c r="AF81" s="958">
        <v>2</v>
      </c>
      <c r="AG81" s="958"/>
      <c r="AH81" s="958"/>
      <c r="AI81" s="958"/>
      <c r="AJ81" s="958"/>
      <c r="AK81" s="958" t="s">
        <v>556</v>
      </c>
      <c r="AL81" s="958"/>
      <c r="AM81" s="958"/>
      <c r="AN81" s="958"/>
      <c r="AO81" s="958"/>
      <c r="AP81" s="958" t="s">
        <v>556</v>
      </c>
      <c r="AQ81" s="958"/>
      <c r="AR81" s="958"/>
      <c r="AS81" s="958"/>
      <c r="AT81" s="958"/>
      <c r="AU81" s="958" t="s">
        <v>556</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t="s">
        <v>571</v>
      </c>
      <c r="C82" s="962"/>
      <c r="D82" s="962"/>
      <c r="E82" s="962"/>
      <c r="F82" s="962"/>
      <c r="G82" s="962"/>
      <c r="H82" s="962"/>
      <c r="I82" s="962"/>
      <c r="J82" s="962"/>
      <c r="K82" s="962"/>
      <c r="L82" s="962"/>
      <c r="M82" s="962"/>
      <c r="N82" s="962"/>
      <c r="O82" s="962"/>
      <c r="P82" s="963"/>
      <c r="Q82" s="964">
        <v>29</v>
      </c>
      <c r="R82" s="958"/>
      <c r="S82" s="958"/>
      <c r="T82" s="958"/>
      <c r="U82" s="958"/>
      <c r="V82" s="958">
        <v>26</v>
      </c>
      <c r="W82" s="958"/>
      <c r="X82" s="958"/>
      <c r="Y82" s="958"/>
      <c r="Z82" s="958"/>
      <c r="AA82" s="958">
        <v>2</v>
      </c>
      <c r="AB82" s="958"/>
      <c r="AC82" s="958"/>
      <c r="AD82" s="958"/>
      <c r="AE82" s="958"/>
      <c r="AF82" s="958">
        <v>2</v>
      </c>
      <c r="AG82" s="958"/>
      <c r="AH82" s="958"/>
      <c r="AI82" s="958"/>
      <c r="AJ82" s="958"/>
      <c r="AK82" s="958">
        <v>0</v>
      </c>
      <c r="AL82" s="958"/>
      <c r="AM82" s="958"/>
      <c r="AN82" s="958"/>
      <c r="AO82" s="958"/>
      <c r="AP82" s="958" t="s">
        <v>556</v>
      </c>
      <c r="AQ82" s="958"/>
      <c r="AR82" s="958"/>
      <c r="AS82" s="958"/>
      <c r="AT82" s="958"/>
      <c r="AU82" s="958" t="s">
        <v>556</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t="s">
        <v>572</v>
      </c>
      <c r="C83" s="962"/>
      <c r="D83" s="962"/>
      <c r="E83" s="962"/>
      <c r="F83" s="962"/>
      <c r="G83" s="962"/>
      <c r="H83" s="962"/>
      <c r="I83" s="962"/>
      <c r="J83" s="962"/>
      <c r="K83" s="962"/>
      <c r="L83" s="962"/>
      <c r="M83" s="962"/>
      <c r="N83" s="962"/>
      <c r="O83" s="962"/>
      <c r="P83" s="963"/>
      <c r="Q83" s="964">
        <v>51</v>
      </c>
      <c r="R83" s="958"/>
      <c r="S83" s="958"/>
      <c r="T83" s="958"/>
      <c r="U83" s="958"/>
      <c r="V83" s="958">
        <v>48</v>
      </c>
      <c r="W83" s="958"/>
      <c r="X83" s="958"/>
      <c r="Y83" s="958"/>
      <c r="Z83" s="958"/>
      <c r="AA83" s="958">
        <v>3</v>
      </c>
      <c r="AB83" s="958"/>
      <c r="AC83" s="958"/>
      <c r="AD83" s="958"/>
      <c r="AE83" s="958"/>
      <c r="AF83" s="958">
        <v>3</v>
      </c>
      <c r="AG83" s="958"/>
      <c r="AH83" s="958"/>
      <c r="AI83" s="958"/>
      <c r="AJ83" s="958"/>
      <c r="AK83" s="958">
        <v>0</v>
      </c>
      <c r="AL83" s="958"/>
      <c r="AM83" s="958"/>
      <c r="AN83" s="958"/>
      <c r="AO83" s="958"/>
      <c r="AP83" s="958" t="s">
        <v>556</v>
      </c>
      <c r="AQ83" s="958"/>
      <c r="AR83" s="958"/>
      <c r="AS83" s="958"/>
      <c r="AT83" s="958"/>
      <c r="AU83" s="958" t="s">
        <v>556</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t="s">
        <v>573</v>
      </c>
      <c r="C84" s="962"/>
      <c r="D84" s="962"/>
      <c r="E84" s="962"/>
      <c r="F84" s="962"/>
      <c r="G84" s="962"/>
      <c r="H84" s="962"/>
      <c r="I84" s="962"/>
      <c r="J84" s="962"/>
      <c r="K84" s="962"/>
      <c r="L84" s="962"/>
      <c r="M84" s="962"/>
      <c r="N84" s="962"/>
      <c r="O84" s="962"/>
      <c r="P84" s="963"/>
      <c r="Q84" s="964">
        <v>262</v>
      </c>
      <c r="R84" s="958"/>
      <c r="S84" s="958"/>
      <c r="T84" s="958"/>
      <c r="U84" s="958"/>
      <c r="V84" s="958">
        <v>256</v>
      </c>
      <c r="W84" s="958"/>
      <c r="X84" s="958"/>
      <c r="Y84" s="958"/>
      <c r="Z84" s="958"/>
      <c r="AA84" s="958">
        <v>5</v>
      </c>
      <c r="AB84" s="958"/>
      <c r="AC84" s="958"/>
      <c r="AD84" s="958"/>
      <c r="AE84" s="958"/>
      <c r="AF84" s="958">
        <v>5</v>
      </c>
      <c r="AG84" s="958"/>
      <c r="AH84" s="958"/>
      <c r="AI84" s="958"/>
      <c r="AJ84" s="958"/>
      <c r="AK84" s="958">
        <v>0</v>
      </c>
      <c r="AL84" s="958"/>
      <c r="AM84" s="958"/>
      <c r="AN84" s="958"/>
      <c r="AO84" s="958"/>
      <c r="AP84" s="958" t="s">
        <v>556</v>
      </c>
      <c r="AQ84" s="958"/>
      <c r="AR84" s="958"/>
      <c r="AS84" s="958"/>
      <c r="AT84" s="958"/>
      <c r="AU84" s="958" t="s">
        <v>556</v>
      </c>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t="s">
        <v>574</v>
      </c>
      <c r="C85" s="962"/>
      <c r="D85" s="962"/>
      <c r="E85" s="962"/>
      <c r="F85" s="962"/>
      <c r="G85" s="962"/>
      <c r="H85" s="962"/>
      <c r="I85" s="962"/>
      <c r="J85" s="962"/>
      <c r="K85" s="962"/>
      <c r="L85" s="962"/>
      <c r="M85" s="962"/>
      <c r="N85" s="962"/>
      <c r="O85" s="962"/>
      <c r="P85" s="963"/>
      <c r="Q85" s="964">
        <v>120943</v>
      </c>
      <c r="R85" s="958"/>
      <c r="S85" s="958"/>
      <c r="T85" s="958"/>
      <c r="U85" s="958"/>
      <c r="V85" s="958">
        <v>118226</v>
      </c>
      <c r="W85" s="958"/>
      <c r="X85" s="958"/>
      <c r="Y85" s="958"/>
      <c r="Z85" s="958"/>
      <c r="AA85" s="958">
        <v>2717</v>
      </c>
      <c r="AB85" s="958"/>
      <c r="AC85" s="958"/>
      <c r="AD85" s="958"/>
      <c r="AE85" s="958"/>
      <c r="AF85" s="958">
        <v>2717</v>
      </c>
      <c r="AG85" s="958"/>
      <c r="AH85" s="958"/>
      <c r="AI85" s="958"/>
      <c r="AJ85" s="958"/>
      <c r="AK85" s="958">
        <v>452</v>
      </c>
      <c r="AL85" s="958"/>
      <c r="AM85" s="958"/>
      <c r="AN85" s="958"/>
      <c r="AO85" s="958"/>
      <c r="AP85" s="958" t="s">
        <v>556</v>
      </c>
      <c r="AQ85" s="958"/>
      <c r="AR85" s="958"/>
      <c r="AS85" s="958"/>
      <c r="AT85" s="958"/>
      <c r="AU85" s="958" t="s">
        <v>556</v>
      </c>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t="s">
        <v>575</v>
      </c>
      <c r="C86" s="962"/>
      <c r="D86" s="962"/>
      <c r="E86" s="962"/>
      <c r="F86" s="962"/>
      <c r="G86" s="962"/>
      <c r="H86" s="962"/>
      <c r="I86" s="962"/>
      <c r="J86" s="962"/>
      <c r="K86" s="962"/>
      <c r="L86" s="962"/>
      <c r="M86" s="962"/>
      <c r="N86" s="962"/>
      <c r="O86" s="962"/>
      <c r="P86" s="963"/>
      <c r="Q86" s="964">
        <v>4555</v>
      </c>
      <c r="R86" s="958"/>
      <c r="S86" s="958"/>
      <c r="T86" s="958"/>
      <c r="U86" s="958"/>
      <c r="V86" s="958">
        <v>5063</v>
      </c>
      <c r="W86" s="958"/>
      <c r="X86" s="958"/>
      <c r="Y86" s="958"/>
      <c r="Z86" s="958"/>
      <c r="AA86" s="958">
        <v>-508</v>
      </c>
      <c r="AB86" s="958"/>
      <c r="AC86" s="958"/>
      <c r="AD86" s="958"/>
      <c r="AE86" s="958"/>
      <c r="AF86" s="958">
        <v>874</v>
      </c>
      <c r="AG86" s="958"/>
      <c r="AH86" s="958"/>
      <c r="AI86" s="958"/>
      <c r="AJ86" s="958"/>
      <c r="AK86" s="958">
        <v>625</v>
      </c>
      <c r="AL86" s="958"/>
      <c r="AM86" s="958"/>
      <c r="AN86" s="958"/>
      <c r="AO86" s="958"/>
      <c r="AP86" s="958">
        <v>730</v>
      </c>
      <c r="AQ86" s="958"/>
      <c r="AR86" s="958"/>
      <c r="AS86" s="958"/>
      <c r="AT86" s="958"/>
      <c r="AU86" s="958">
        <v>406</v>
      </c>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t="s">
        <v>576</v>
      </c>
      <c r="C87" s="952"/>
      <c r="D87" s="952"/>
      <c r="E87" s="952"/>
      <c r="F87" s="952"/>
      <c r="G87" s="952"/>
      <c r="H87" s="952"/>
      <c r="I87" s="952"/>
      <c r="J87" s="952"/>
      <c r="K87" s="952"/>
      <c r="L87" s="952"/>
      <c r="M87" s="952"/>
      <c r="N87" s="952"/>
      <c r="O87" s="952"/>
      <c r="P87" s="953"/>
      <c r="Q87" s="954">
        <v>317</v>
      </c>
      <c r="R87" s="955"/>
      <c r="S87" s="955"/>
      <c r="T87" s="955"/>
      <c r="U87" s="955"/>
      <c r="V87" s="955">
        <v>268</v>
      </c>
      <c r="W87" s="955"/>
      <c r="X87" s="955"/>
      <c r="Y87" s="955"/>
      <c r="Z87" s="955"/>
      <c r="AA87" s="955">
        <v>49</v>
      </c>
      <c r="AB87" s="955"/>
      <c r="AC87" s="955"/>
      <c r="AD87" s="955"/>
      <c r="AE87" s="955"/>
      <c r="AF87" s="955">
        <v>48</v>
      </c>
      <c r="AG87" s="955"/>
      <c r="AH87" s="955"/>
      <c r="AI87" s="955"/>
      <c r="AJ87" s="955"/>
      <c r="AK87" s="955">
        <v>1</v>
      </c>
      <c r="AL87" s="955"/>
      <c r="AM87" s="955"/>
      <c r="AN87" s="955"/>
      <c r="AO87" s="955"/>
      <c r="AP87" s="955">
        <v>379</v>
      </c>
      <c r="AQ87" s="955"/>
      <c r="AR87" s="955"/>
      <c r="AS87" s="955"/>
      <c r="AT87" s="955"/>
      <c r="AU87" s="955">
        <v>19</v>
      </c>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379</v>
      </c>
      <c r="B88" s="924" t="s">
        <v>409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3924</v>
      </c>
      <c r="AG88" s="946"/>
      <c r="AH88" s="946"/>
      <c r="AI88" s="946"/>
      <c r="AJ88" s="946"/>
      <c r="AK88" s="950"/>
      <c r="AL88" s="950"/>
      <c r="AM88" s="950"/>
      <c r="AN88" s="950"/>
      <c r="AO88" s="950"/>
      <c r="AP88" s="946">
        <v>6064</v>
      </c>
      <c r="AQ88" s="946"/>
      <c r="AR88" s="946"/>
      <c r="AS88" s="946"/>
      <c r="AT88" s="946"/>
      <c r="AU88" s="946">
        <v>840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410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411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418</v>
      </c>
      <c r="AB109" s="883"/>
      <c r="AC109" s="883"/>
      <c r="AD109" s="883"/>
      <c r="AE109" s="884"/>
      <c r="AF109" s="885" t="s">
        <v>419</v>
      </c>
      <c r="AG109" s="883"/>
      <c r="AH109" s="883"/>
      <c r="AI109" s="883"/>
      <c r="AJ109" s="884"/>
      <c r="AK109" s="885" t="s">
        <v>295</v>
      </c>
      <c r="AL109" s="883"/>
      <c r="AM109" s="883"/>
      <c r="AN109" s="883"/>
      <c r="AO109" s="884"/>
      <c r="AP109" s="885" t="s">
        <v>420</v>
      </c>
      <c r="AQ109" s="883"/>
      <c r="AR109" s="883"/>
      <c r="AS109" s="883"/>
      <c r="AT109" s="916"/>
      <c r="AU109" s="882" t="s">
        <v>417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418</v>
      </c>
      <c r="BR109" s="883"/>
      <c r="BS109" s="883"/>
      <c r="BT109" s="883"/>
      <c r="BU109" s="884"/>
      <c r="BV109" s="885" t="s">
        <v>419</v>
      </c>
      <c r="BW109" s="883"/>
      <c r="BX109" s="883"/>
      <c r="BY109" s="883"/>
      <c r="BZ109" s="884"/>
      <c r="CA109" s="885" t="s">
        <v>295</v>
      </c>
      <c r="CB109" s="883"/>
      <c r="CC109" s="883"/>
      <c r="CD109" s="883"/>
      <c r="CE109" s="884"/>
      <c r="CF109" s="923" t="s">
        <v>420</v>
      </c>
      <c r="CG109" s="923"/>
      <c r="CH109" s="923"/>
      <c r="CI109" s="923"/>
      <c r="CJ109" s="923"/>
      <c r="CK109" s="885" t="s">
        <v>421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418</v>
      </c>
      <c r="DH109" s="883"/>
      <c r="DI109" s="883"/>
      <c r="DJ109" s="883"/>
      <c r="DK109" s="884"/>
      <c r="DL109" s="885" t="s">
        <v>419</v>
      </c>
      <c r="DM109" s="883"/>
      <c r="DN109" s="883"/>
      <c r="DO109" s="883"/>
      <c r="DP109" s="884"/>
      <c r="DQ109" s="885" t="s">
        <v>295</v>
      </c>
      <c r="DR109" s="883"/>
      <c r="DS109" s="883"/>
      <c r="DT109" s="883"/>
      <c r="DU109" s="884"/>
      <c r="DV109" s="885" t="s">
        <v>420</v>
      </c>
      <c r="DW109" s="883"/>
      <c r="DX109" s="883"/>
      <c r="DY109" s="883"/>
      <c r="DZ109" s="916"/>
    </row>
    <row r="110" spans="1:131" s="212" customFormat="1" ht="26.25" customHeight="1" x14ac:dyDescent="0.2">
      <c r="A110" s="794" t="s">
        <v>422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1281990</v>
      </c>
      <c r="AB110" s="876"/>
      <c r="AC110" s="876"/>
      <c r="AD110" s="876"/>
      <c r="AE110" s="877"/>
      <c r="AF110" s="878">
        <v>1346362</v>
      </c>
      <c r="AG110" s="876"/>
      <c r="AH110" s="876"/>
      <c r="AI110" s="876"/>
      <c r="AJ110" s="877"/>
      <c r="AK110" s="878">
        <v>1336626</v>
      </c>
      <c r="AL110" s="876"/>
      <c r="AM110" s="876"/>
      <c r="AN110" s="876"/>
      <c r="AO110" s="877"/>
      <c r="AP110" s="879">
        <v>27.5</v>
      </c>
      <c r="AQ110" s="880"/>
      <c r="AR110" s="880"/>
      <c r="AS110" s="880"/>
      <c r="AT110" s="881"/>
      <c r="AU110" s="917" t="s">
        <v>69</v>
      </c>
      <c r="AV110" s="918"/>
      <c r="AW110" s="918"/>
      <c r="AX110" s="918"/>
      <c r="AY110" s="918"/>
      <c r="AZ110" s="847" t="s">
        <v>423</v>
      </c>
      <c r="BA110" s="795"/>
      <c r="BB110" s="795"/>
      <c r="BC110" s="795"/>
      <c r="BD110" s="795"/>
      <c r="BE110" s="795"/>
      <c r="BF110" s="795"/>
      <c r="BG110" s="795"/>
      <c r="BH110" s="795"/>
      <c r="BI110" s="795"/>
      <c r="BJ110" s="795"/>
      <c r="BK110" s="795"/>
      <c r="BL110" s="795"/>
      <c r="BM110" s="795"/>
      <c r="BN110" s="795"/>
      <c r="BO110" s="795"/>
      <c r="BP110" s="796"/>
      <c r="BQ110" s="848">
        <v>13064722</v>
      </c>
      <c r="BR110" s="829"/>
      <c r="BS110" s="829"/>
      <c r="BT110" s="829"/>
      <c r="BU110" s="829"/>
      <c r="BV110" s="829">
        <v>12099706</v>
      </c>
      <c r="BW110" s="829"/>
      <c r="BX110" s="829"/>
      <c r="BY110" s="829"/>
      <c r="BZ110" s="829"/>
      <c r="CA110" s="829">
        <v>11452210</v>
      </c>
      <c r="CB110" s="829"/>
      <c r="CC110" s="829"/>
      <c r="CD110" s="829"/>
      <c r="CE110" s="829"/>
      <c r="CF110" s="853">
        <v>235.6</v>
      </c>
      <c r="CG110" s="854"/>
      <c r="CH110" s="854"/>
      <c r="CI110" s="854"/>
      <c r="CJ110" s="854"/>
      <c r="CK110" s="913" t="s">
        <v>424</v>
      </c>
      <c r="CL110" s="806"/>
      <c r="CM110" s="847" t="s">
        <v>425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427</v>
      </c>
      <c r="BA111" s="739"/>
      <c r="BB111" s="739"/>
      <c r="BC111" s="739"/>
      <c r="BD111" s="739"/>
      <c r="BE111" s="739"/>
      <c r="BF111" s="739"/>
      <c r="BG111" s="739"/>
      <c r="BH111" s="739"/>
      <c r="BI111" s="739"/>
      <c r="BJ111" s="739"/>
      <c r="BK111" s="739"/>
      <c r="BL111" s="739"/>
      <c r="BM111" s="739"/>
      <c r="BN111" s="739"/>
      <c r="BO111" s="739"/>
      <c r="BP111" s="740"/>
      <c r="BQ111" s="803">
        <v>77101</v>
      </c>
      <c r="BR111" s="804"/>
      <c r="BS111" s="804"/>
      <c r="BT111" s="804"/>
      <c r="BU111" s="804"/>
      <c r="BV111" s="804">
        <v>66971</v>
      </c>
      <c r="BW111" s="804"/>
      <c r="BX111" s="804"/>
      <c r="BY111" s="804"/>
      <c r="BZ111" s="804"/>
      <c r="CA111" s="804">
        <v>65080</v>
      </c>
      <c r="CB111" s="804"/>
      <c r="CC111" s="804"/>
      <c r="CD111" s="804"/>
      <c r="CE111" s="804"/>
      <c r="CF111" s="862">
        <v>1.3</v>
      </c>
      <c r="CG111" s="863"/>
      <c r="CH111" s="863"/>
      <c r="CI111" s="863"/>
      <c r="CJ111" s="863"/>
      <c r="CK111" s="914"/>
      <c r="CL111" s="808"/>
      <c r="CM111" s="802" t="s">
        <v>428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429</v>
      </c>
      <c r="B112" s="900"/>
      <c r="C112" s="739" t="s">
        <v>430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431</v>
      </c>
      <c r="BA112" s="739"/>
      <c r="BB112" s="739"/>
      <c r="BC112" s="739"/>
      <c r="BD112" s="739"/>
      <c r="BE112" s="739"/>
      <c r="BF112" s="739"/>
      <c r="BG112" s="739"/>
      <c r="BH112" s="739"/>
      <c r="BI112" s="739"/>
      <c r="BJ112" s="739"/>
      <c r="BK112" s="739"/>
      <c r="BL112" s="739"/>
      <c r="BM112" s="739"/>
      <c r="BN112" s="739"/>
      <c r="BO112" s="739"/>
      <c r="BP112" s="740"/>
      <c r="BQ112" s="803">
        <v>6663153</v>
      </c>
      <c r="BR112" s="804"/>
      <c r="BS112" s="804"/>
      <c r="BT112" s="804"/>
      <c r="BU112" s="804"/>
      <c r="BV112" s="804">
        <v>6550166</v>
      </c>
      <c r="BW112" s="804"/>
      <c r="BX112" s="804"/>
      <c r="BY112" s="804"/>
      <c r="BZ112" s="804"/>
      <c r="CA112" s="804">
        <v>6350368</v>
      </c>
      <c r="CB112" s="804"/>
      <c r="CC112" s="804"/>
      <c r="CD112" s="804"/>
      <c r="CE112" s="804"/>
      <c r="CF112" s="862">
        <v>130.69999999999999</v>
      </c>
      <c r="CG112" s="863"/>
      <c r="CH112" s="863"/>
      <c r="CI112" s="863"/>
      <c r="CJ112" s="863"/>
      <c r="CK112" s="914"/>
      <c r="CL112" s="808"/>
      <c r="CM112" s="802" t="s">
        <v>432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524813</v>
      </c>
      <c r="AB113" s="906"/>
      <c r="AC113" s="906"/>
      <c r="AD113" s="906"/>
      <c r="AE113" s="907"/>
      <c r="AF113" s="908">
        <v>548676</v>
      </c>
      <c r="AG113" s="906"/>
      <c r="AH113" s="906"/>
      <c r="AI113" s="906"/>
      <c r="AJ113" s="907"/>
      <c r="AK113" s="908">
        <v>472608</v>
      </c>
      <c r="AL113" s="906"/>
      <c r="AM113" s="906"/>
      <c r="AN113" s="906"/>
      <c r="AO113" s="907"/>
      <c r="AP113" s="909">
        <v>9.6999999999999993</v>
      </c>
      <c r="AQ113" s="910"/>
      <c r="AR113" s="910"/>
      <c r="AS113" s="910"/>
      <c r="AT113" s="911"/>
      <c r="AU113" s="919"/>
      <c r="AV113" s="920"/>
      <c r="AW113" s="920"/>
      <c r="AX113" s="920"/>
      <c r="AY113" s="920"/>
      <c r="AZ113" s="802" t="s">
        <v>434</v>
      </c>
      <c r="BA113" s="739"/>
      <c r="BB113" s="739"/>
      <c r="BC113" s="739"/>
      <c r="BD113" s="739"/>
      <c r="BE113" s="739"/>
      <c r="BF113" s="739"/>
      <c r="BG113" s="739"/>
      <c r="BH113" s="739"/>
      <c r="BI113" s="739"/>
      <c r="BJ113" s="739"/>
      <c r="BK113" s="739"/>
      <c r="BL113" s="739"/>
      <c r="BM113" s="739"/>
      <c r="BN113" s="739"/>
      <c r="BO113" s="739"/>
      <c r="BP113" s="740"/>
      <c r="BQ113" s="803">
        <v>958291</v>
      </c>
      <c r="BR113" s="804"/>
      <c r="BS113" s="804"/>
      <c r="BT113" s="804"/>
      <c r="BU113" s="804"/>
      <c r="BV113" s="804">
        <v>847900</v>
      </c>
      <c r="BW113" s="804"/>
      <c r="BX113" s="804"/>
      <c r="BY113" s="804"/>
      <c r="BZ113" s="804"/>
      <c r="CA113" s="804">
        <v>839423</v>
      </c>
      <c r="CB113" s="804"/>
      <c r="CC113" s="804"/>
      <c r="CD113" s="804"/>
      <c r="CE113" s="804"/>
      <c r="CF113" s="862">
        <v>17.3</v>
      </c>
      <c r="CG113" s="863"/>
      <c r="CH113" s="863"/>
      <c r="CI113" s="863"/>
      <c r="CJ113" s="863"/>
      <c r="CK113" s="914"/>
      <c r="CL113" s="808"/>
      <c r="CM113" s="802" t="s">
        <v>435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69390</v>
      </c>
      <c r="AB114" s="767"/>
      <c r="AC114" s="767"/>
      <c r="AD114" s="767"/>
      <c r="AE114" s="768"/>
      <c r="AF114" s="769">
        <v>66488</v>
      </c>
      <c r="AG114" s="767"/>
      <c r="AH114" s="767"/>
      <c r="AI114" s="767"/>
      <c r="AJ114" s="768"/>
      <c r="AK114" s="769">
        <v>78362</v>
      </c>
      <c r="AL114" s="767"/>
      <c r="AM114" s="767"/>
      <c r="AN114" s="767"/>
      <c r="AO114" s="768"/>
      <c r="AP114" s="811">
        <v>1.6</v>
      </c>
      <c r="AQ114" s="812"/>
      <c r="AR114" s="812"/>
      <c r="AS114" s="812"/>
      <c r="AT114" s="813"/>
      <c r="AU114" s="919"/>
      <c r="AV114" s="920"/>
      <c r="AW114" s="920"/>
      <c r="AX114" s="920"/>
      <c r="AY114" s="920"/>
      <c r="AZ114" s="802" t="s">
        <v>437</v>
      </c>
      <c r="BA114" s="739"/>
      <c r="BB114" s="739"/>
      <c r="BC114" s="739"/>
      <c r="BD114" s="739"/>
      <c r="BE114" s="739"/>
      <c r="BF114" s="739"/>
      <c r="BG114" s="739"/>
      <c r="BH114" s="739"/>
      <c r="BI114" s="739"/>
      <c r="BJ114" s="739"/>
      <c r="BK114" s="739"/>
      <c r="BL114" s="739"/>
      <c r="BM114" s="739"/>
      <c r="BN114" s="739"/>
      <c r="BO114" s="739"/>
      <c r="BP114" s="740"/>
      <c r="BQ114" s="803">
        <v>1600385</v>
      </c>
      <c r="BR114" s="804"/>
      <c r="BS114" s="804"/>
      <c r="BT114" s="804"/>
      <c r="BU114" s="804"/>
      <c r="BV114" s="804">
        <v>1575738</v>
      </c>
      <c r="BW114" s="804"/>
      <c r="BX114" s="804"/>
      <c r="BY114" s="804"/>
      <c r="BZ114" s="804"/>
      <c r="CA114" s="804">
        <v>1574763</v>
      </c>
      <c r="CB114" s="804"/>
      <c r="CC114" s="804"/>
      <c r="CD114" s="804"/>
      <c r="CE114" s="804"/>
      <c r="CF114" s="862">
        <v>32.4</v>
      </c>
      <c r="CG114" s="863"/>
      <c r="CH114" s="863"/>
      <c r="CI114" s="863"/>
      <c r="CJ114" s="863"/>
      <c r="CK114" s="914"/>
      <c r="CL114" s="808"/>
      <c r="CM114" s="802" t="s">
        <v>438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8936</v>
      </c>
      <c r="AB115" s="906"/>
      <c r="AC115" s="906"/>
      <c r="AD115" s="906"/>
      <c r="AE115" s="907"/>
      <c r="AF115" s="908">
        <v>8421</v>
      </c>
      <c r="AG115" s="906"/>
      <c r="AH115" s="906"/>
      <c r="AI115" s="906"/>
      <c r="AJ115" s="907"/>
      <c r="AK115" s="908">
        <v>6181</v>
      </c>
      <c r="AL115" s="906"/>
      <c r="AM115" s="906"/>
      <c r="AN115" s="906"/>
      <c r="AO115" s="907"/>
      <c r="AP115" s="909">
        <v>0.1</v>
      </c>
      <c r="AQ115" s="910"/>
      <c r="AR115" s="910"/>
      <c r="AS115" s="910"/>
      <c r="AT115" s="911"/>
      <c r="AU115" s="919"/>
      <c r="AV115" s="920"/>
      <c r="AW115" s="920"/>
      <c r="AX115" s="920"/>
      <c r="AY115" s="920"/>
      <c r="AZ115" s="802" t="s">
        <v>440</v>
      </c>
      <c r="BA115" s="739"/>
      <c r="BB115" s="739"/>
      <c r="BC115" s="739"/>
      <c r="BD115" s="739"/>
      <c r="BE115" s="739"/>
      <c r="BF115" s="739"/>
      <c r="BG115" s="739"/>
      <c r="BH115" s="739"/>
      <c r="BI115" s="739"/>
      <c r="BJ115" s="739"/>
      <c r="BK115" s="739"/>
      <c r="BL115" s="739"/>
      <c r="BM115" s="739"/>
      <c r="BN115" s="739"/>
      <c r="BO115" s="739"/>
      <c r="BP115" s="740"/>
      <c r="BQ115" s="803">
        <v>333</v>
      </c>
      <c r="BR115" s="804"/>
      <c r="BS115" s="804"/>
      <c r="BT115" s="804"/>
      <c r="BU115" s="804"/>
      <c r="BV115" s="804">
        <v>157</v>
      </c>
      <c r="BW115" s="804"/>
      <c r="BX115" s="804"/>
      <c r="BY115" s="804"/>
      <c r="BZ115" s="804"/>
      <c r="CA115" s="804">
        <v>28</v>
      </c>
      <c r="CB115" s="804"/>
      <c r="CC115" s="804"/>
      <c r="CD115" s="804"/>
      <c r="CE115" s="804"/>
      <c r="CF115" s="862">
        <v>0</v>
      </c>
      <c r="CG115" s="863"/>
      <c r="CH115" s="863"/>
      <c r="CI115" s="863"/>
      <c r="CJ115" s="863"/>
      <c r="CK115" s="914"/>
      <c r="CL115" s="808"/>
      <c r="CM115" s="802" t="s">
        <v>441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445</v>
      </c>
      <c r="Z117" s="884"/>
      <c r="AA117" s="889">
        <v>1885129</v>
      </c>
      <c r="AB117" s="890"/>
      <c r="AC117" s="890"/>
      <c r="AD117" s="890"/>
      <c r="AE117" s="891"/>
      <c r="AF117" s="892">
        <v>1969947</v>
      </c>
      <c r="AG117" s="890"/>
      <c r="AH117" s="890"/>
      <c r="AI117" s="890"/>
      <c r="AJ117" s="891"/>
      <c r="AK117" s="892">
        <v>1893777</v>
      </c>
      <c r="AL117" s="890"/>
      <c r="AM117" s="890"/>
      <c r="AN117" s="890"/>
      <c r="AO117" s="891"/>
      <c r="AP117" s="893"/>
      <c r="AQ117" s="894"/>
      <c r="AR117" s="894"/>
      <c r="AS117" s="894"/>
      <c r="AT117" s="895"/>
      <c r="AU117" s="919"/>
      <c r="AV117" s="920"/>
      <c r="AW117" s="920"/>
      <c r="AX117" s="920"/>
      <c r="AY117" s="920"/>
      <c r="AZ117" s="850" t="s">
        <v>446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418</v>
      </c>
      <c r="AB118" s="883"/>
      <c r="AC118" s="883"/>
      <c r="AD118" s="883"/>
      <c r="AE118" s="884"/>
      <c r="AF118" s="885" t="s">
        <v>419</v>
      </c>
      <c r="AG118" s="883"/>
      <c r="AH118" s="883"/>
      <c r="AI118" s="883"/>
      <c r="AJ118" s="884"/>
      <c r="AK118" s="885" t="s">
        <v>295</v>
      </c>
      <c r="AL118" s="883"/>
      <c r="AM118" s="883"/>
      <c r="AN118" s="883"/>
      <c r="AO118" s="884"/>
      <c r="AP118" s="886" t="s">
        <v>420</v>
      </c>
      <c r="AQ118" s="887"/>
      <c r="AR118" s="887"/>
      <c r="AS118" s="887"/>
      <c r="AT118" s="888"/>
      <c r="AU118" s="919"/>
      <c r="AV118" s="920"/>
      <c r="AW118" s="920"/>
      <c r="AX118" s="920"/>
      <c r="AY118" s="920"/>
      <c r="AZ118" s="825" t="s">
        <v>448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424</v>
      </c>
      <c r="B119" s="806"/>
      <c r="C119" s="847" t="s">
        <v>425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450</v>
      </c>
      <c r="BP119" s="865"/>
      <c r="BQ119" s="866">
        <v>22363985</v>
      </c>
      <c r="BR119" s="832"/>
      <c r="BS119" s="832"/>
      <c r="BT119" s="832"/>
      <c r="BU119" s="832"/>
      <c r="BV119" s="832">
        <v>21140638</v>
      </c>
      <c r="BW119" s="832"/>
      <c r="BX119" s="832"/>
      <c r="BY119" s="832"/>
      <c r="BZ119" s="832"/>
      <c r="CA119" s="832">
        <v>20281872</v>
      </c>
      <c r="CB119" s="832"/>
      <c r="CC119" s="832"/>
      <c r="CD119" s="832"/>
      <c r="CE119" s="832"/>
      <c r="CF119" s="735"/>
      <c r="CG119" s="736"/>
      <c r="CH119" s="736"/>
      <c r="CI119" s="736"/>
      <c r="CJ119" s="821"/>
      <c r="CK119" s="915"/>
      <c r="CL119" s="810"/>
      <c r="CM119" s="825" t="s">
        <v>451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77101</v>
      </c>
      <c r="DH119" s="751"/>
      <c r="DI119" s="751"/>
      <c r="DJ119" s="751"/>
      <c r="DK119" s="752"/>
      <c r="DL119" s="753">
        <v>66971</v>
      </c>
      <c r="DM119" s="751"/>
      <c r="DN119" s="751"/>
      <c r="DO119" s="751"/>
      <c r="DP119" s="752"/>
      <c r="DQ119" s="753">
        <v>65080</v>
      </c>
      <c r="DR119" s="751"/>
      <c r="DS119" s="751"/>
      <c r="DT119" s="751"/>
      <c r="DU119" s="752"/>
      <c r="DV119" s="835">
        <v>1.3</v>
      </c>
      <c r="DW119" s="836"/>
      <c r="DX119" s="836"/>
      <c r="DY119" s="836"/>
      <c r="DZ119" s="837"/>
    </row>
    <row r="120" spans="1:130" s="212" customFormat="1" ht="26.25" customHeight="1" x14ac:dyDescent="0.2">
      <c r="A120" s="807"/>
      <c r="B120" s="808"/>
      <c r="C120" s="802" t="s">
        <v>428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452</v>
      </c>
      <c r="AV120" s="868"/>
      <c r="AW120" s="868"/>
      <c r="AX120" s="868"/>
      <c r="AY120" s="869"/>
      <c r="AZ120" s="847" t="s">
        <v>453</v>
      </c>
      <c r="BA120" s="795"/>
      <c r="BB120" s="795"/>
      <c r="BC120" s="795"/>
      <c r="BD120" s="795"/>
      <c r="BE120" s="795"/>
      <c r="BF120" s="795"/>
      <c r="BG120" s="795"/>
      <c r="BH120" s="795"/>
      <c r="BI120" s="795"/>
      <c r="BJ120" s="795"/>
      <c r="BK120" s="795"/>
      <c r="BL120" s="795"/>
      <c r="BM120" s="795"/>
      <c r="BN120" s="795"/>
      <c r="BO120" s="795"/>
      <c r="BP120" s="796"/>
      <c r="BQ120" s="848">
        <v>3211322</v>
      </c>
      <c r="BR120" s="829"/>
      <c r="BS120" s="829"/>
      <c r="BT120" s="829"/>
      <c r="BU120" s="829"/>
      <c r="BV120" s="829">
        <v>3241730</v>
      </c>
      <c r="BW120" s="829"/>
      <c r="BX120" s="829"/>
      <c r="BY120" s="829"/>
      <c r="BZ120" s="829"/>
      <c r="CA120" s="829">
        <v>3619268</v>
      </c>
      <c r="CB120" s="829"/>
      <c r="CC120" s="829"/>
      <c r="CD120" s="829"/>
      <c r="CE120" s="829"/>
      <c r="CF120" s="853">
        <v>74.5</v>
      </c>
      <c r="CG120" s="854"/>
      <c r="CH120" s="854"/>
      <c r="CI120" s="854"/>
      <c r="CJ120" s="854"/>
      <c r="CK120" s="855" t="s">
        <v>454</v>
      </c>
      <c r="CL120" s="839"/>
      <c r="CM120" s="839"/>
      <c r="CN120" s="839"/>
      <c r="CO120" s="840"/>
      <c r="CP120" s="859" t="s">
        <v>399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5431071</v>
      </c>
      <c r="DR120" s="829"/>
      <c r="DS120" s="829"/>
      <c r="DT120" s="829"/>
      <c r="DU120" s="829"/>
      <c r="DV120" s="830">
        <v>111.8</v>
      </c>
      <c r="DW120" s="830"/>
      <c r="DX120" s="830"/>
      <c r="DY120" s="830"/>
      <c r="DZ120" s="831"/>
    </row>
    <row r="121" spans="1:130" s="212" customFormat="1" ht="26.25" customHeight="1" x14ac:dyDescent="0.2">
      <c r="A121" s="807"/>
      <c r="B121" s="808"/>
      <c r="C121" s="850" t="s">
        <v>455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456</v>
      </c>
      <c r="BA121" s="739"/>
      <c r="BB121" s="739"/>
      <c r="BC121" s="739"/>
      <c r="BD121" s="739"/>
      <c r="BE121" s="739"/>
      <c r="BF121" s="739"/>
      <c r="BG121" s="739"/>
      <c r="BH121" s="739"/>
      <c r="BI121" s="739"/>
      <c r="BJ121" s="739"/>
      <c r="BK121" s="739"/>
      <c r="BL121" s="739"/>
      <c r="BM121" s="739"/>
      <c r="BN121" s="739"/>
      <c r="BO121" s="739"/>
      <c r="BP121" s="740"/>
      <c r="BQ121" s="803">
        <v>376167</v>
      </c>
      <c r="BR121" s="804"/>
      <c r="BS121" s="804"/>
      <c r="BT121" s="804"/>
      <c r="BU121" s="804"/>
      <c r="BV121" s="804">
        <v>305873</v>
      </c>
      <c r="BW121" s="804"/>
      <c r="BX121" s="804"/>
      <c r="BY121" s="804"/>
      <c r="BZ121" s="804"/>
      <c r="CA121" s="804">
        <v>273282</v>
      </c>
      <c r="CB121" s="804"/>
      <c r="CC121" s="804"/>
      <c r="CD121" s="804"/>
      <c r="CE121" s="804"/>
      <c r="CF121" s="862">
        <v>5.6</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689930</v>
      </c>
      <c r="DR121" s="804"/>
      <c r="DS121" s="804"/>
      <c r="DT121" s="804"/>
      <c r="DU121" s="804"/>
      <c r="DV121" s="781">
        <v>14.2</v>
      </c>
      <c r="DW121" s="781"/>
      <c r="DX121" s="781"/>
      <c r="DY121" s="781"/>
      <c r="DZ121" s="782"/>
    </row>
    <row r="122" spans="1:130" s="212" customFormat="1" ht="26.25" customHeight="1" x14ac:dyDescent="0.2">
      <c r="A122" s="807"/>
      <c r="B122" s="808"/>
      <c r="C122" s="802" t="s">
        <v>438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457</v>
      </c>
      <c r="BA122" s="826"/>
      <c r="BB122" s="826"/>
      <c r="BC122" s="826"/>
      <c r="BD122" s="826"/>
      <c r="BE122" s="826"/>
      <c r="BF122" s="826"/>
      <c r="BG122" s="826"/>
      <c r="BH122" s="826"/>
      <c r="BI122" s="826"/>
      <c r="BJ122" s="826"/>
      <c r="BK122" s="826"/>
      <c r="BL122" s="826"/>
      <c r="BM122" s="826"/>
      <c r="BN122" s="826"/>
      <c r="BO122" s="826"/>
      <c r="BP122" s="827"/>
      <c r="BQ122" s="866">
        <v>13193240</v>
      </c>
      <c r="BR122" s="832"/>
      <c r="BS122" s="832"/>
      <c r="BT122" s="832"/>
      <c r="BU122" s="832"/>
      <c r="BV122" s="832">
        <v>12251222</v>
      </c>
      <c r="BW122" s="832"/>
      <c r="BX122" s="832"/>
      <c r="BY122" s="832"/>
      <c r="BZ122" s="832"/>
      <c r="CA122" s="832">
        <v>11630328</v>
      </c>
      <c r="CB122" s="832"/>
      <c r="CC122" s="832"/>
      <c r="CD122" s="832"/>
      <c r="CE122" s="832"/>
      <c r="CF122" s="833">
        <v>239.3</v>
      </c>
      <c r="CG122" s="834"/>
      <c r="CH122" s="834"/>
      <c r="CI122" s="834"/>
      <c r="CJ122" s="834"/>
      <c r="CK122" s="856"/>
      <c r="CL122" s="842"/>
      <c r="CM122" s="842"/>
      <c r="CN122" s="842"/>
      <c r="CO122" s="843"/>
      <c r="CP122" s="822" t="s">
        <v>400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191440</v>
      </c>
      <c r="DR122" s="804"/>
      <c r="DS122" s="804"/>
      <c r="DT122" s="804"/>
      <c r="DU122" s="804"/>
      <c r="DV122" s="781">
        <v>3.9</v>
      </c>
      <c r="DW122" s="781"/>
      <c r="DX122" s="781"/>
      <c r="DY122" s="781"/>
      <c r="DZ122" s="782"/>
    </row>
    <row r="123" spans="1:130" s="212" customFormat="1" ht="26.25" customHeight="1" x14ac:dyDescent="0.2">
      <c r="A123" s="807"/>
      <c r="B123" s="808"/>
      <c r="C123" s="802" t="s">
        <v>444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458</v>
      </c>
      <c r="BP123" s="865"/>
      <c r="BQ123" s="819">
        <v>16780729</v>
      </c>
      <c r="BR123" s="820"/>
      <c r="BS123" s="820"/>
      <c r="BT123" s="820"/>
      <c r="BU123" s="820"/>
      <c r="BV123" s="820">
        <v>15798825</v>
      </c>
      <c r="BW123" s="820"/>
      <c r="BX123" s="820"/>
      <c r="BY123" s="820"/>
      <c r="BZ123" s="820"/>
      <c r="CA123" s="820">
        <v>15522878</v>
      </c>
      <c r="CB123" s="820"/>
      <c r="CC123" s="820"/>
      <c r="CD123" s="820"/>
      <c r="CE123" s="820"/>
      <c r="CF123" s="735"/>
      <c r="CG123" s="736"/>
      <c r="CH123" s="736"/>
      <c r="CI123" s="736"/>
      <c r="CJ123" s="821"/>
      <c r="CK123" s="856"/>
      <c r="CL123" s="842"/>
      <c r="CM123" s="842"/>
      <c r="CN123" s="842"/>
      <c r="CO123" s="843"/>
      <c r="CP123" s="822" t="s">
        <v>401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v>23367</v>
      </c>
      <c r="DR123" s="767"/>
      <c r="DS123" s="767"/>
      <c r="DT123" s="767"/>
      <c r="DU123" s="768"/>
      <c r="DV123" s="811">
        <v>0.5</v>
      </c>
      <c r="DW123" s="812"/>
      <c r="DX123" s="812"/>
      <c r="DY123" s="812"/>
      <c r="DZ123" s="813"/>
    </row>
    <row r="124" spans="1:130" s="212" customFormat="1" ht="26.25" customHeight="1" thickBot="1" x14ac:dyDescent="0.25">
      <c r="A124" s="807"/>
      <c r="B124" s="808"/>
      <c r="C124" s="802" t="s">
        <v>447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117.5</v>
      </c>
      <c r="BR124" s="818"/>
      <c r="BS124" s="818"/>
      <c r="BT124" s="818"/>
      <c r="BU124" s="818"/>
      <c r="BV124" s="818">
        <v>111.1</v>
      </c>
      <c r="BW124" s="818"/>
      <c r="BX124" s="818"/>
      <c r="BY124" s="818"/>
      <c r="BZ124" s="818"/>
      <c r="CA124" s="818">
        <v>97.9</v>
      </c>
      <c r="CB124" s="818"/>
      <c r="CC124" s="818"/>
      <c r="CD124" s="818"/>
      <c r="CE124" s="818"/>
      <c r="CF124" s="713"/>
      <c r="CG124" s="714"/>
      <c r="CH124" s="714"/>
      <c r="CI124" s="714"/>
      <c r="CJ124" s="849"/>
      <c r="CK124" s="857"/>
      <c r="CL124" s="857"/>
      <c r="CM124" s="857"/>
      <c r="CN124" s="857"/>
      <c r="CO124" s="858"/>
      <c r="CP124" s="822" t="s">
        <v>460</v>
      </c>
      <c r="CQ124" s="823"/>
      <c r="CR124" s="823"/>
      <c r="CS124" s="823"/>
      <c r="CT124" s="823"/>
      <c r="CU124" s="823"/>
      <c r="CV124" s="823"/>
      <c r="CW124" s="823"/>
      <c r="CX124" s="823"/>
      <c r="CY124" s="823"/>
      <c r="CZ124" s="823"/>
      <c r="DA124" s="823"/>
      <c r="DB124" s="823"/>
      <c r="DC124" s="823"/>
      <c r="DD124" s="823"/>
      <c r="DE124" s="823"/>
      <c r="DF124" s="824"/>
      <c r="DG124" s="750">
        <v>6663153</v>
      </c>
      <c r="DH124" s="751"/>
      <c r="DI124" s="751"/>
      <c r="DJ124" s="751"/>
      <c r="DK124" s="752"/>
      <c r="DL124" s="753">
        <v>6550166</v>
      </c>
      <c r="DM124" s="751"/>
      <c r="DN124" s="751"/>
      <c r="DO124" s="751"/>
      <c r="DP124" s="752"/>
      <c r="DQ124" s="753">
        <v>14560</v>
      </c>
      <c r="DR124" s="751"/>
      <c r="DS124" s="751"/>
      <c r="DT124" s="751"/>
      <c r="DU124" s="752"/>
      <c r="DV124" s="835">
        <v>0.3</v>
      </c>
      <c r="DW124" s="836"/>
      <c r="DX124" s="836"/>
      <c r="DY124" s="836"/>
      <c r="DZ124" s="837"/>
    </row>
    <row r="125" spans="1:130" s="212" customFormat="1" ht="26.25" customHeight="1" x14ac:dyDescent="0.2">
      <c r="A125" s="807"/>
      <c r="B125" s="808"/>
      <c r="C125" s="802" t="s">
        <v>449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461</v>
      </c>
      <c r="CL125" s="839"/>
      <c r="CM125" s="839"/>
      <c r="CN125" s="839"/>
      <c r="CO125" s="840"/>
      <c r="CP125" s="847" t="s">
        <v>462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8900</v>
      </c>
      <c r="AB126" s="767"/>
      <c r="AC126" s="767"/>
      <c r="AD126" s="767"/>
      <c r="AE126" s="768"/>
      <c r="AF126" s="769">
        <v>8406</v>
      </c>
      <c r="AG126" s="767"/>
      <c r="AH126" s="767"/>
      <c r="AI126" s="767"/>
      <c r="AJ126" s="768"/>
      <c r="AK126" s="769">
        <v>6174</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36</v>
      </c>
      <c r="AB127" s="767"/>
      <c r="AC127" s="767"/>
      <c r="AD127" s="767"/>
      <c r="AE127" s="768"/>
      <c r="AF127" s="769">
        <v>15</v>
      </c>
      <c r="AG127" s="767"/>
      <c r="AH127" s="767"/>
      <c r="AI127" s="767"/>
      <c r="AJ127" s="768"/>
      <c r="AK127" s="769">
        <v>7</v>
      </c>
      <c r="AL127" s="767"/>
      <c r="AM127" s="767"/>
      <c r="AN127" s="767"/>
      <c r="AO127" s="768"/>
      <c r="AP127" s="811">
        <v>0</v>
      </c>
      <c r="AQ127" s="812"/>
      <c r="AR127" s="812"/>
      <c r="AS127" s="812"/>
      <c r="AT127" s="813"/>
      <c r="AU127" s="214"/>
      <c r="AV127" s="214"/>
      <c r="AW127" s="214"/>
      <c r="AX127" s="828" t="s">
        <v>465</v>
      </c>
      <c r="AY127" s="799"/>
      <c r="AZ127" s="799"/>
      <c r="BA127" s="799"/>
      <c r="BB127" s="799"/>
      <c r="BC127" s="799"/>
      <c r="BD127" s="799"/>
      <c r="BE127" s="800"/>
      <c r="BF127" s="798" t="s">
        <v>466</v>
      </c>
      <c r="BG127" s="799"/>
      <c r="BH127" s="799"/>
      <c r="BI127" s="799"/>
      <c r="BJ127" s="799"/>
      <c r="BK127" s="799"/>
      <c r="BL127" s="800"/>
      <c r="BM127" s="798" t="s">
        <v>467</v>
      </c>
      <c r="BN127" s="799"/>
      <c r="BO127" s="799"/>
      <c r="BP127" s="799"/>
      <c r="BQ127" s="799"/>
      <c r="BR127" s="799"/>
      <c r="BS127" s="800"/>
      <c r="BT127" s="798" t="s">
        <v>468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470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471</v>
      </c>
      <c r="X128" s="785"/>
      <c r="Y128" s="785"/>
      <c r="Z128" s="786"/>
      <c r="AA128" s="787">
        <v>33827</v>
      </c>
      <c r="AB128" s="788"/>
      <c r="AC128" s="788"/>
      <c r="AD128" s="788"/>
      <c r="AE128" s="789"/>
      <c r="AF128" s="790">
        <v>30410</v>
      </c>
      <c r="AG128" s="788"/>
      <c r="AH128" s="788"/>
      <c r="AI128" s="788"/>
      <c r="AJ128" s="789"/>
      <c r="AK128" s="790">
        <v>50539</v>
      </c>
      <c r="AL128" s="788"/>
      <c r="AM128" s="788"/>
      <c r="AN128" s="788"/>
      <c r="AO128" s="789"/>
      <c r="AP128" s="791"/>
      <c r="AQ128" s="792"/>
      <c r="AR128" s="792"/>
      <c r="AS128" s="792"/>
      <c r="AT128" s="793"/>
      <c r="AU128" s="214"/>
      <c r="AV128" s="214"/>
      <c r="AW128" s="214"/>
      <c r="AX128" s="794" t="s">
        <v>472</v>
      </c>
      <c r="AY128" s="795"/>
      <c r="AZ128" s="795"/>
      <c r="BA128" s="795"/>
      <c r="BB128" s="795"/>
      <c r="BC128" s="795"/>
      <c r="BD128" s="795"/>
      <c r="BE128" s="796"/>
      <c r="BF128" s="773" t="s">
        <v>122</v>
      </c>
      <c r="BG128" s="774"/>
      <c r="BH128" s="774"/>
      <c r="BI128" s="774"/>
      <c r="BJ128" s="774"/>
      <c r="BK128" s="774"/>
      <c r="BL128" s="797"/>
      <c r="BM128" s="773">
        <v>14.42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473</v>
      </c>
      <c r="CQ128" s="717"/>
      <c r="CR128" s="717"/>
      <c r="CS128" s="717"/>
      <c r="CT128" s="717"/>
      <c r="CU128" s="717"/>
      <c r="CV128" s="717"/>
      <c r="CW128" s="717"/>
      <c r="CX128" s="717"/>
      <c r="CY128" s="717"/>
      <c r="CZ128" s="717"/>
      <c r="DA128" s="717"/>
      <c r="DB128" s="717"/>
      <c r="DC128" s="717"/>
      <c r="DD128" s="717"/>
      <c r="DE128" s="717"/>
      <c r="DF128" s="718"/>
      <c r="DG128" s="777">
        <v>333</v>
      </c>
      <c r="DH128" s="778"/>
      <c r="DI128" s="778"/>
      <c r="DJ128" s="778"/>
      <c r="DK128" s="778"/>
      <c r="DL128" s="778">
        <v>157</v>
      </c>
      <c r="DM128" s="778"/>
      <c r="DN128" s="778"/>
      <c r="DO128" s="778"/>
      <c r="DP128" s="778"/>
      <c r="DQ128" s="778">
        <v>28</v>
      </c>
      <c r="DR128" s="778"/>
      <c r="DS128" s="778"/>
      <c r="DT128" s="778"/>
      <c r="DU128" s="778"/>
      <c r="DV128" s="779">
        <v>0</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474</v>
      </c>
      <c r="X129" s="764"/>
      <c r="Y129" s="764"/>
      <c r="Z129" s="765"/>
      <c r="AA129" s="766">
        <v>5990391</v>
      </c>
      <c r="AB129" s="767"/>
      <c r="AC129" s="767"/>
      <c r="AD129" s="767"/>
      <c r="AE129" s="768"/>
      <c r="AF129" s="769">
        <v>6073086</v>
      </c>
      <c r="AG129" s="767"/>
      <c r="AH129" s="767"/>
      <c r="AI129" s="767"/>
      <c r="AJ129" s="768"/>
      <c r="AK129" s="769">
        <v>6050474</v>
      </c>
      <c r="AL129" s="767"/>
      <c r="AM129" s="767"/>
      <c r="AN129" s="767"/>
      <c r="AO129" s="768"/>
      <c r="AP129" s="770"/>
      <c r="AQ129" s="771"/>
      <c r="AR129" s="771"/>
      <c r="AS129" s="771"/>
      <c r="AT129" s="772"/>
      <c r="AU129" s="215"/>
      <c r="AV129" s="215"/>
      <c r="AW129" s="215"/>
      <c r="AX129" s="738" t="s">
        <v>475</v>
      </c>
      <c r="AY129" s="739"/>
      <c r="AZ129" s="739"/>
      <c r="BA129" s="739"/>
      <c r="BB129" s="739"/>
      <c r="BC129" s="739"/>
      <c r="BD129" s="739"/>
      <c r="BE129" s="740"/>
      <c r="BF129" s="757" t="s">
        <v>122</v>
      </c>
      <c r="BG129" s="758"/>
      <c r="BH129" s="758"/>
      <c r="BI129" s="758"/>
      <c r="BJ129" s="758"/>
      <c r="BK129" s="758"/>
      <c r="BL129" s="759"/>
      <c r="BM129" s="757">
        <v>19.420000000000002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477</v>
      </c>
      <c r="X130" s="764"/>
      <c r="Y130" s="764"/>
      <c r="Z130" s="765"/>
      <c r="AA130" s="766">
        <v>1239706</v>
      </c>
      <c r="AB130" s="767"/>
      <c r="AC130" s="767"/>
      <c r="AD130" s="767"/>
      <c r="AE130" s="768"/>
      <c r="AF130" s="769">
        <v>1266220</v>
      </c>
      <c r="AG130" s="767"/>
      <c r="AH130" s="767"/>
      <c r="AI130" s="767"/>
      <c r="AJ130" s="768"/>
      <c r="AK130" s="769">
        <v>1190593</v>
      </c>
      <c r="AL130" s="767"/>
      <c r="AM130" s="767"/>
      <c r="AN130" s="767"/>
      <c r="AO130" s="768"/>
      <c r="AP130" s="770"/>
      <c r="AQ130" s="771"/>
      <c r="AR130" s="771"/>
      <c r="AS130" s="771"/>
      <c r="AT130" s="772"/>
      <c r="AU130" s="215"/>
      <c r="AV130" s="215"/>
      <c r="AW130" s="215"/>
      <c r="AX130" s="738" t="s">
        <v>478</v>
      </c>
      <c r="AY130" s="739"/>
      <c r="AZ130" s="739"/>
      <c r="BA130" s="739"/>
      <c r="BB130" s="739"/>
      <c r="BC130" s="739"/>
      <c r="BD130" s="739"/>
      <c r="BE130" s="740"/>
      <c r="BF130" s="741">
        <v>13.4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479</v>
      </c>
      <c r="X131" s="748"/>
      <c r="Y131" s="748"/>
      <c r="Z131" s="749"/>
      <c r="AA131" s="750">
        <v>4750685</v>
      </c>
      <c r="AB131" s="751"/>
      <c r="AC131" s="751"/>
      <c r="AD131" s="751"/>
      <c r="AE131" s="752"/>
      <c r="AF131" s="753">
        <v>4806866</v>
      </c>
      <c r="AG131" s="751"/>
      <c r="AH131" s="751"/>
      <c r="AI131" s="751"/>
      <c r="AJ131" s="752"/>
      <c r="AK131" s="753">
        <v>4859881</v>
      </c>
      <c r="AL131" s="751"/>
      <c r="AM131" s="751"/>
      <c r="AN131" s="751"/>
      <c r="AO131" s="752"/>
      <c r="AP131" s="754"/>
      <c r="AQ131" s="755"/>
      <c r="AR131" s="755"/>
      <c r="AS131" s="755"/>
      <c r="AT131" s="756"/>
      <c r="AU131" s="215"/>
      <c r="AV131" s="215"/>
      <c r="AW131" s="215"/>
      <c r="AX131" s="716" t="s">
        <v>480</v>
      </c>
      <c r="AY131" s="717"/>
      <c r="AZ131" s="717"/>
      <c r="BA131" s="717"/>
      <c r="BB131" s="717"/>
      <c r="BC131" s="717"/>
      <c r="BD131" s="717"/>
      <c r="BE131" s="718"/>
      <c r="BF131" s="719">
        <v>97.9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482</v>
      </c>
      <c r="W132" s="729"/>
      <c r="X132" s="729"/>
      <c r="Y132" s="729"/>
      <c r="Z132" s="730"/>
      <c r="AA132" s="731">
        <v>12.87384872</v>
      </c>
      <c r="AB132" s="732"/>
      <c r="AC132" s="732"/>
      <c r="AD132" s="732"/>
      <c r="AE132" s="733"/>
      <c r="AF132" s="734">
        <v>14.007401079999999</v>
      </c>
      <c r="AG132" s="732"/>
      <c r="AH132" s="732"/>
      <c r="AI132" s="732"/>
      <c r="AJ132" s="733"/>
      <c r="AK132" s="734">
        <v>13.429238290000001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483</v>
      </c>
      <c r="W133" s="708"/>
      <c r="X133" s="708"/>
      <c r="Y133" s="708"/>
      <c r="Z133" s="709"/>
      <c r="AA133" s="710">
        <v>12</v>
      </c>
      <c r="AB133" s="711"/>
      <c r="AC133" s="711"/>
      <c r="AD133" s="711"/>
      <c r="AE133" s="712"/>
      <c r="AF133" s="710">
        <v>13</v>
      </c>
      <c r="AG133" s="711"/>
      <c r="AH133" s="711"/>
      <c r="AI133" s="711"/>
      <c r="AJ133" s="712"/>
      <c r="AK133" s="710">
        <v>13.4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52NnQqB0i306VU3CGofPKCmgyu7ReL3WC/MgkBefx0rvZYUdoDfuFJjrae0PCz8ptrzpRlaHuvTUxU+ymfaAw==" saltValue="CuAMeMqTjVDUIYhDEEIR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KlucfprQo5FOfKTXqawsvOCMfdjTeNTV1Gy4VexaCocKRC0wGYFUZMsM26KS8dKom9KQNuMAXg3cQwut8Uvjw==" saltValue="DTaJC/FOQsmu0/eQW1jy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RlWJIQ6xxOQAS69ZNR3asUAhbFPke/xAGdVuzlH7mGPPPB8RWvRsGnqWCz32wKq9HTxSQqK1CP0eHJ4xMkGvQ==" saltValue="pOv6qxqjvZtsX1dl/JN7Y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486</v>
      </c>
      <c r="AL6" s="248"/>
      <c r="AM6" s="248"/>
      <c r="AN6" s="248"/>
    </row>
    <row r="7" spans="1:46" ht="13.5" customHeight="1" x14ac:dyDescent="0.2">
      <c r="A7" s="247"/>
      <c r="AK7" s="250"/>
      <c r="AL7" s="251"/>
      <c r="AM7" s="251"/>
      <c r="AN7" s="252"/>
      <c r="AO7" s="1105" t="s">
        <v>487</v>
      </c>
      <c r="AP7" s="253"/>
      <c r="AQ7" s="254" t="s">
        <v>488</v>
      </c>
      <c r="AR7" s="255"/>
    </row>
    <row r="8" spans="1:46" ht="13.2" x14ac:dyDescent="0.2">
      <c r="A8" s="247"/>
      <c r="AK8" s="256"/>
      <c r="AL8" s="257"/>
      <c r="AM8" s="257"/>
      <c r="AN8" s="258"/>
      <c r="AO8" s="1106"/>
      <c r="AP8" s="259" t="s">
        <v>489</v>
      </c>
      <c r="AQ8" s="260" t="s">
        <v>490</v>
      </c>
      <c r="AR8" s="261" t="s">
        <v>491</v>
      </c>
    </row>
    <row r="9" spans="1:46" ht="13.2" x14ac:dyDescent="0.2">
      <c r="A9" s="247"/>
      <c r="AK9" s="1117" t="s">
        <v>492</v>
      </c>
      <c r="AL9" s="1118"/>
      <c r="AM9" s="1118"/>
      <c r="AN9" s="1119"/>
      <c r="AO9" s="262">
        <v>1623623</v>
      </c>
      <c r="AP9" s="262">
        <v>112486</v>
      </c>
      <c r="AQ9" s="263">
        <v>120794</v>
      </c>
      <c r="AR9" s="264">
        <v>-6.9</v>
      </c>
    </row>
    <row r="10" spans="1:46" ht="13.5" customHeight="1" x14ac:dyDescent="0.2">
      <c r="A10" s="247"/>
      <c r="AK10" s="1117" t="s">
        <v>493</v>
      </c>
      <c r="AL10" s="1118"/>
      <c r="AM10" s="1118"/>
      <c r="AN10" s="1119"/>
      <c r="AO10" s="265">
        <v>331776</v>
      </c>
      <c r="AP10" s="265">
        <v>22986</v>
      </c>
      <c r="AQ10" s="266">
        <v>16294</v>
      </c>
      <c r="AR10" s="267">
        <v>41.1</v>
      </c>
    </row>
    <row r="11" spans="1:46" ht="13.5" customHeight="1" x14ac:dyDescent="0.2">
      <c r="A11" s="247"/>
      <c r="AK11" s="1117" t="s">
        <v>494</v>
      </c>
      <c r="AL11" s="1118"/>
      <c r="AM11" s="1118"/>
      <c r="AN11" s="1119"/>
      <c r="AO11" s="265">
        <v>15227</v>
      </c>
      <c r="AP11" s="265">
        <v>1055</v>
      </c>
      <c r="AQ11" s="266">
        <v>1928</v>
      </c>
      <c r="AR11" s="267">
        <v>-45.3</v>
      </c>
    </row>
    <row r="12" spans="1:46" ht="13.5" customHeight="1" x14ac:dyDescent="0.2">
      <c r="A12" s="247"/>
      <c r="AK12" s="1117" t="s">
        <v>495</v>
      </c>
      <c r="AL12" s="1118"/>
      <c r="AM12" s="1118"/>
      <c r="AN12" s="1119"/>
      <c r="AO12" s="265" t="s">
        <v>496</v>
      </c>
      <c r="AP12" s="265" t="s">
        <v>496</v>
      </c>
      <c r="AQ12" s="266">
        <v>20</v>
      </c>
      <c r="AR12" s="267" t="s">
        <v>496</v>
      </c>
    </row>
    <row r="13" spans="1:46" ht="13.5" customHeight="1" x14ac:dyDescent="0.2">
      <c r="A13" s="247"/>
      <c r="AK13" s="1117" t="s">
        <v>497</v>
      </c>
      <c r="AL13" s="1118"/>
      <c r="AM13" s="1118"/>
      <c r="AN13" s="1119"/>
      <c r="AO13" s="265">
        <v>120074</v>
      </c>
      <c r="AP13" s="265">
        <v>8319</v>
      </c>
      <c r="AQ13" s="266">
        <v>4630</v>
      </c>
      <c r="AR13" s="267">
        <v>79.7</v>
      </c>
    </row>
    <row r="14" spans="1:46" ht="13.5" customHeight="1" x14ac:dyDescent="0.2">
      <c r="A14" s="247"/>
      <c r="AK14" s="1117" t="s">
        <v>498</v>
      </c>
      <c r="AL14" s="1118"/>
      <c r="AM14" s="1118"/>
      <c r="AN14" s="1119"/>
      <c r="AO14" s="265">
        <v>17127</v>
      </c>
      <c r="AP14" s="265">
        <v>1187</v>
      </c>
      <c r="AQ14" s="266">
        <v>2459</v>
      </c>
      <c r="AR14" s="267">
        <v>-51.7</v>
      </c>
    </row>
    <row r="15" spans="1:46" ht="13.5" customHeight="1" x14ac:dyDescent="0.2">
      <c r="A15" s="247"/>
      <c r="AK15" s="1120" t="s">
        <v>499</v>
      </c>
      <c r="AL15" s="1121"/>
      <c r="AM15" s="1121"/>
      <c r="AN15" s="1122"/>
      <c r="AO15" s="265">
        <v>-97734</v>
      </c>
      <c r="AP15" s="265">
        <v>-6771</v>
      </c>
      <c r="AQ15" s="266">
        <v>-7108</v>
      </c>
      <c r="AR15" s="267">
        <v>-4.7</v>
      </c>
    </row>
    <row r="16" spans="1:46" ht="13.2" x14ac:dyDescent="0.2">
      <c r="A16" s="247"/>
      <c r="AK16" s="1120" t="s">
        <v>178</v>
      </c>
      <c r="AL16" s="1121"/>
      <c r="AM16" s="1121"/>
      <c r="AN16" s="1122"/>
      <c r="AO16" s="265">
        <v>2010093</v>
      </c>
      <c r="AP16" s="265">
        <v>139261</v>
      </c>
      <c r="AQ16" s="266">
        <v>139017</v>
      </c>
      <c r="AR16" s="267">
        <v>0.2</v>
      </c>
    </row>
    <row r="17" spans="1:46" ht="13.2" x14ac:dyDescent="0.2">
      <c r="A17" s="247"/>
    </row>
    <row r="18" spans="1:46" ht="13.2" x14ac:dyDescent="0.2">
      <c r="A18" s="247"/>
      <c r="AQ18" s="268"/>
      <c r="AR18" s="268"/>
    </row>
    <row r="19" spans="1:46" ht="13.2" x14ac:dyDescent="0.2">
      <c r="A19" s="247"/>
      <c r="AK19" s="243" t="s">
        <v>500</v>
      </c>
    </row>
    <row r="20" spans="1:46" ht="13.2" x14ac:dyDescent="0.2">
      <c r="A20" s="247"/>
      <c r="AK20" s="269"/>
      <c r="AL20" s="270"/>
      <c r="AM20" s="270"/>
      <c r="AN20" s="271"/>
      <c r="AO20" s="272" t="s">
        <v>501</v>
      </c>
      <c r="AP20" s="273" t="s">
        <v>502</v>
      </c>
      <c r="AQ20" s="274" t="s">
        <v>503</v>
      </c>
      <c r="AR20" s="275"/>
    </row>
    <row r="21" spans="1:46" s="248" customFormat="1" ht="13.2" x14ac:dyDescent="0.2">
      <c r="A21" s="276"/>
      <c r="AK21" s="1123" t="s">
        <v>504</v>
      </c>
      <c r="AL21" s="1124"/>
      <c r="AM21" s="1124"/>
      <c r="AN21" s="1125"/>
      <c r="AO21" s="277">
        <v>11.08</v>
      </c>
      <c r="AP21" s="278">
        <v>11.1</v>
      </c>
      <c r="AQ21" s="279">
        <v>-0.02</v>
      </c>
      <c r="AS21" s="280"/>
      <c r="AT21" s="276"/>
    </row>
    <row r="22" spans="1:46" s="248" customFormat="1" ht="13.2" x14ac:dyDescent="0.2">
      <c r="A22" s="276"/>
      <c r="AK22" s="1123" t="s">
        <v>505</v>
      </c>
      <c r="AL22" s="1124"/>
      <c r="AM22" s="1124"/>
      <c r="AN22" s="1125"/>
      <c r="AO22" s="281">
        <v>95.3</v>
      </c>
      <c r="AP22" s="282">
        <v>96.5</v>
      </c>
      <c r="AQ22" s="283">
        <v>-1.2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508</v>
      </c>
      <c r="AL29" s="248"/>
      <c r="AM29" s="248"/>
      <c r="AN29" s="248"/>
      <c r="AS29" s="290"/>
    </row>
    <row r="30" spans="1:46" ht="13.5" customHeight="1" x14ac:dyDescent="0.2">
      <c r="A30" s="247"/>
      <c r="AK30" s="250"/>
      <c r="AL30" s="251"/>
      <c r="AM30" s="251"/>
      <c r="AN30" s="252"/>
      <c r="AO30" s="1105" t="s">
        <v>487</v>
      </c>
      <c r="AP30" s="253"/>
      <c r="AQ30" s="254" t="s">
        <v>488</v>
      </c>
      <c r="AR30" s="255"/>
    </row>
    <row r="31" spans="1:46" ht="13.2" x14ac:dyDescent="0.2">
      <c r="A31" s="247"/>
      <c r="AK31" s="256"/>
      <c r="AL31" s="257"/>
      <c r="AM31" s="257"/>
      <c r="AN31" s="258"/>
      <c r="AO31" s="1106"/>
      <c r="AP31" s="259" t="s">
        <v>489</v>
      </c>
      <c r="AQ31" s="260" t="s">
        <v>490</v>
      </c>
      <c r="AR31" s="261" t="s">
        <v>491</v>
      </c>
    </row>
    <row r="32" spans="1:46" ht="27" customHeight="1" x14ac:dyDescent="0.2">
      <c r="A32" s="247"/>
      <c r="AK32" s="1107" t="s">
        <v>509</v>
      </c>
      <c r="AL32" s="1108"/>
      <c r="AM32" s="1108"/>
      <c r="AN32" s="1109"/>
      <c r="AO32" s="291">
        <v>1336626</v>
      </c>
      <c r="AP32" s="291">
        <v>92603</v>
      </c>
      <c r="AQ32" s="292">
        <v>62408</v>
      </c>
      <c r="AR32" s="293">
        <v>48.4</v>
      </c>
    </row>
    <row r="33" spans="1:46" ht="13.5" customHeight="1" x14ac:dyDescent="0.2">
      <c r="A33" s="247"/>
      <c r="AK33" s="1107" t="s">
        <v>510</v>
      </c>
      <c r="AL33" s="1108"/>
      <c r="AM33" s="1108"/>
      <c r="AN33" s="1109"/>
      <c r="AO33" s="291" t="s">
        <v>496</v>
      </c>
      <c r="AP33" s="291" t="s">
        <v>496</v>
      </c>
      <c r="AQ33" s="292" t="s">
        <v>496</v>
      </c>
      <c r="AR33" s="293" t="s">
        <v>496</v>
      </c>
    </row>
    <row r="34" spans="1:46" ht="27" customHeight="1" x14ac:dyDescent="0.2">
      <c r="A34" s="247"/>
      <c r="AK34" s="1107" t="s">
        <v>511</v>
      </c>
      <c r="AL34" s="1108"/>
      <c r="AM34" s="1108"/>
      <c r="AN34" s="1109"/>
      <c r="AO34" s="291" t="s">
        <v>496</v>
      </c>
      <c r="AP34" s="291" t="s">
        <v>496</v>
      </c>
      <c r="AQ34" s="292">
        <v>4</v>
      </c>
      <c r="AR34" s="293" t="s">
        <v>496</v>
      </c>
    </row>
    <row r="35" spans="1:46" ht="27" customHeight="1" x14ac:dyDescent="0.2">
      <c r="A35" s="247"/>
      <c r="AK35" s="1107" t="s">
        <v>512</v>
      </c>
      <c r="AL35" s="1108"/>
      <c r="AM35" s="1108"/>
      <c r="AN35" s="1109"/>
      <c r="AO35" s="291">
        <v>472608</v>
      </c>
      <c r="AP35" s="291">
        <v>32743</v>
      </c>
      <c r="AQ35" s="292">
        <v>14219</v>
      </c>
      <c r="AR35" s="293">
        <v>130.30000000000001</v>
      </c>
    </row>
    <row r="36" spans="1:46" ht="27" customHeight="1" x14ac:dyDescent="0.2">
      <c r="A36" s="247"/>
      <c r="AK36" s="1107" t="s">
        <v>513</v>
      </c>
      <c r="AL36" s="1108"/>
      <c r="AM36" s="1108"/>
      <c r="AN36" s="1109"/>
      <c r="AO36" s="291">
        <v>78362</v>
      </c>
      <c r="AP36" s="291">
        <v>5429</v>
      </c>
      <c r="AQ36" s="292">
        <v>4004</v>
      </c>
      <c r="AR36" s="293">
        <v>35.6</v>
      </c>
    </row>
    <row r="37" spans="1:46" ht="13.5" customHeight="1" x14ac:dyDescent="0.2">
      <c r="A37" s="247"/>
      <c r="AK37" s="1107" t="s">
        <v>514</v>
      </c>
      <c r="AL37" s="1108"/>
      <c r="AM37" s="1108"/>
      <c r="AN37" s="1109"/>
      <c r="AO37" s="291">
        <v>6181</v>
      </c>
      <c r="AP37" s="291">
        <v>428</v>
      </c>
      <c r="AQ37" s="292">
        <v>309</v>
      </c>
      <c r="AR37" s="293">
        <v>38.5</v>
      </c>
    </row>
    <row r="38" spans="1:46" ht="27" customHeight="1" x14ac:dyDescent="0.2">
      <c r="A38" s="247"/>
      <c r="AK38" s="1110" t="s">
        <v>515</v>
      </c>
      <c r="AL38" s="1111"/>
      <c r="AM38" s="1111"/>
      <c r="AN38" s="1112"/>
      <c r="AO38" s="294" t="s">
        <v>496</v>
      </c>
      <c r="AP38" s="294" t="s">
        <v>496</v>
      </c>
      <c r="AQ38" s="295">
        <v>4</v>
      </c>
      <c r="AR38" s="283" t="s">
        <v>496</v>
      </c>
      <c r="AS38" s="290"/>
    </row>
    <row r="39" spans="1:46" ht="13.2" x14ac:dyDescent="0.2">
      <c r="A39" s="247"/>
      <c r="AK39" s="1110" t="s">
        <v>516</v>
      </c>
      <c r="AL39" s="1111"/>
      <c r="AM39" s="1111"/>
      <c r="AN39" s="1112"/>
      <c r="AO39" s="291">
        <v>-50539</v>
      </c>
      <c r="AP39" s="291">
        <v>-3501</v>
      </c>
      <c r="AQ39" s="292">
        <v>-2554</v>
      </c>
      <c r="AR39" s="293">
        <v>37.1</v>
      </c>
      <c r="AS39" s="290"/>
    </row>
    <row r="40" spans="1:46" ht="27" customHeight="1" x14ac:dyDescent="0.2">
      <c r="A40" s="247"/>
      <c r="AK40" s="1107" t="s">
        <v>517</v>
      </c>
      <c r="AL40" s="1108"/>
      <c r="AM40" s="1108"/>
      <c r="AN40" s="1109"/>
      <c r="AO40" s="291">
        <v>-1190593</v>
      </c>
      <c r="AP40" s="291">
        <v>-82485</v>
      </c>
      <c r="AQ40" s="292">
        <v>-52280</v>
      </c>
      <c r="AR40" s="293">
        <v>57.8</v>
      </c>
      <c r="AS40" s="290"/>
    </row>
    <row r="41" spans="1:46" ht="13.2" x14ac:dyDescent="0.2">
      <c r="A41" s="247"/>
      <c r="AK41" s="1113" t="s">
        <v>288</v>
      </c>
      <c r="AL41" s="1114"/>
      <c r="AM41" s="1114"/>
      <c r="AN41" s="1115"/>
      <c r="AO41" s="291">
        <v>652645</v>
      </c>
      <c r="AP41" s="291">
        <v>45216</v>
      </c>
      <c r="AQ41" s="292">
        <v>26115</v>
      </c>
      <c r="AR41" s="293">
        <v>73.099999999999994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518</v>
      </c>
    </row>
    <row r="48" spans="1:46" ht="13.2" x14ac:dyDescent="0.2">
      <c r="A48" s="247"/>
      <c r="AK48" s="301" t="s">
        <v>519</v>
      </c>
      <c r="AL48" s="301"/>
      <c r="AM48" s="301"/>
      <c r="AN48" s="301"/>
      <c r="AO48" s="301"/>
      <c r="AP48" s="301"/>
      <c r="AQ48" s="302"/>
      <c r="AR48" s="301"/>
    </row>
    <row r="49" spans="1:44" ht="13.5" customHeight="1" x14ac:dyDescent="0.2">
      <c r="A49" s="247"/>
      <c r="AK49" s="303"/>
      <c r="AL49" s="304"/>
      <c r="AM49" s="1100" t="s">
        <v>487</v>
      </c>
      <c r="AN49" s="1102" t="s">
        <v>520</v>
      </c>
      <c r="AO49" s="1103"/>
      <c r="AP49" s="1103"/>
      <c r="AQ49" s="1103"/>
      <c r="AR49" s="1104"/>
    </row>
    <row r="50" spans="1:44" ht="13.2" x14ac:dyDescent="0.2">
      <c r="A50" s="247"/>
      <c r="AK50" s="305"/>
      <c r="AL50" s="306"/>
      <c r="AM50" s="1101"/>
      <c r="AN50" s="307" t="s">
        <v>521</v>
      </c>
      <c r="AO50" s="308" t="s">
        <v>522</v>
      </c>
      <c r="AP50" s="309" t="s">
        <v>523</v>
      </c>
      <c r="AQ50" s="310" t="s">
        <v>524</v>
      </c>
      <c r="AR50" s="311" t="s">
        <v>525</v>
      </c>
    </row>
    <row r="51" spans="1:44" ht="13.2" x14ac:dyDescent="0.2">
      <c r="A51" s="247"/>
      <c r="AK51" s="303" t="s">
        <v>526</v>
      </c>
      <c r="AL51" s="304"/>
      <c r="AM51" s="312">
        <v>690809</v>
      </c>
      <c r="AN51" s="313">
        <v>44571</v>
      </c>
      <c r="AO51" s="314">
        <v>-74.900000000000006</v>
      </c>
      <c r="AP51" s="315">
        <v>117234</v>
      </c>
      <c r="AQ51" s="316">
        <v>34</v>
      </c>
      <c r="AR51" s="317">
        <v>-108.9</v>
      </c>
    </row>
    <row r="52" spans="1:44" ht="13.2" x14ac:dyDescent="0.2">
      <c r="A52" s="247"/>
      <c r="AK52" s="318"/>
      <c r="AL52" s="319" t="s">
        <v>527</v>
      </c>
      <c r="AM52" s="320">
        <v>452550</v>
      </c>
      <c r="AN52" s="321">
        <v>29199</v>
      </c>
      <c r="AO52" s="322">
        <v>-81.8</v>
      </c>
      <c r="AP52" s="323">
        <v>59796</v>
      </c>
      <c r="AQ52" s="324">
        <v>25.9</v>
      </c>
      <c r="AR52" s="325">
        <v>-107.7</v>
      </c>
    </row>
    <row r="53" spans="1:44" ht="13.2" x14ac:dyDescent="0.2">
      <c r="A53" s="247"/>
      <c r="AK53" s="303" t="s">
        <v>528</v>
      </c>
      <c r="AL53" s="304"/>
      <c r="AM53" s="312">
        <v>748769</v>
      </c>
      <c r="AN53" s="313">
        <v>49274</v>
      </c>
      <c r="AO53" s="314">
        <v>10.6</v>
      </c>
      <c r="AP53" s="315">
        <v>97758</v>
      </c>
      <c r="AQ53" s="316">
        <v>-16.600000000000001</v>
      </c>
      <c r="AR53" s="317">
        <v>27.2</v>
      </c>
    </row>
    <row r="54" spans="1:44" ht="13.2" x14ac:dyDescent="0.2">
      <c r="A54" s="247"/>
      <c r="AK54" s="318"/>
      <c r="AL54" s="319" t="s">
        <v>527</v>
      </c>
      <c r="AM54" s="320">
        <v>542959</v>
      </c>
      <c r="AN54" s="321">
        <v>35730</v>
      </c>
      <c r="AO54" s="322">
        <v>22.4</v>
      </c>
      <c r="AP54" s="323">
        <v>45946</v>
      </c>
      <c r="AQ54" s="324">
        <v>-23.2</v>
      </c>
      <c r="AR54" s="325">
        <v>45.6</v>
      </c>
    </row>
    <row r="55" spans="1:44" ht="13.2" x14ac:dyDescent="0.2">
      <c r="A55" s="247"/>
      <c r="AK55" s="303" t="s">
        <v>529</v>
      </c>
      <c r="AL55" s="304"/>
      <c r="AM55" s="312">
        <v>457221</v>
      </c>
      <c r="AN55" s="313">
        <v>30530</v>
      </c>
      <c r="AO55" s="314">
        <v>-38</v>
      </c>
      <c r="AP55" s="315">
        <v>91338</v>
      </c>
      <c r="AQ55" s="316">
        <v>-6.6</v>
      </c>
      <c r="AR55" s="317">
        <v>-31.4</v>
      </c>
    </row>
    <row r="56" spans="1:44" ht="13.2" x14ac:dyDescent="0.2">
      <c r="A56" s="247"/>
      <c r="AK56" s="318"/>
      <c r="AL56" s="319" t="s">
        <v>527</v>
      </c>
      <c r="AM56" s="320">
        <v>368106</v>
      </c>
      <c r="AN56" s="321">
        <v>24580</v>
      </c>
      <c r="AO56" s="322">
        <v>-31.2</v>
      </c>
      <c r="AP56" s="323">
        <v>43989</v>
      </c>
      <c r="AQ56" s="324">
        <v>-4.3</v>
      </c>
      <c r="AR56" s="325">
        <v>-26.9</v>
      </c>
    </row>
    <row r="57" spans="1:44" ht="13.2" x14ac:dyDescent="0.2">
      <c r="A57" s="247"/>
      <c r="AK57" s="303" t="s">
        <v>530</v>
      </c>
      <c r="AL57" s="304"/>
      <c r="AM57" s="312">
        <v>511104</v>
      </c>
      <c r="AN57" s="313">
        <v>34786</v>
      </c>
      <c r="AO57" s="314">
        <v>13.9</v>
      </c>
      <c r="AP57" s="315">
        <v>103975</v>
      </c>
      <c r="AQ57" s="316">
        <v>13.8</v>
      </c>
      <c r="AR57" s="317">
        <v>0.1</v>
      </c>
    </row>
    <row r="58" spans="1:44" ht="13.2" x14ac:dyDescent="0.2">
      <c r="A58" s="247"/>
      <c r="AK58" s="318"/>
      <c r="AL58" s="319" t="s">
        <v>527</v>
      </c>
      <c r="AM58" s="320">
        <v>389545</v>
      </c>
      <c r="AN58" s="321">
        <v>26512</v>
      </c>
      <c r="AO58" s="322">
        <v>7.9</v>
      </c>
      <c r="AP58" s="323">
        <v>52698</v>
      </c>
      <c r="AQ58" s="324">
        <v>19.8</v>
      </c>
      <c r="AR58" s="325">
        <v>-11.9</v>
      </c>
    </row>
    <row r="59" spans="1:44" ht="13.2" x14ac:dyDescent="0.2">
      <c r="A59" s="247"/>
      <c r="AK59" s="303" t="s">
        <v>531</v>
      </c>
      <c r="AL59" s="304"/>
      <c r="AM59" s="312">
        <v>722917</v>
      </c>
      <c r="AN59" s="313">
        <v>50084</v>
      </c>
      <c r="AO59" s="314">
        <v>44</v>
      </c>
      <c r="AP59" s="315">
        <v>112678</v>
      </c>
      <c r="AQ59" s="316">
        <v>8.4</v>
      </c>
      <c r="AR59" s="317">
        <v>35.6</v>
      </c>
    </row>
    <row r="60" spans="1:44" ht="13.2" x14ac:dyDescent="0.2">
      <c r="A60" s="247"/>
      <c r="AK60" s="318"/>
      <c r="AL60" s="319" t="s">
        <v>527</v>
      </c>
      <c r="AM60" s="320">
        <v>557547</v>
      </c>
      <c r="AN60" s="321">
        <v>38627</v>
      </c>
      <c r="AO60" s="322">
        <v>45.7</v>
      </c>
      <c r="AP60" s="323">
        <v>55165</v>
      </c>
      <c r="AQ60" s="324">
        <v>4.7</v>
      </c>
      <c r="AR60" s="325">
        <v>41</v>
      </c>
    </row>
    <row r="61" spans="1:44" ht="13.2" x14ac:dyDescent="0.2">
      <c r="A61" s="247"/>
      <c r="AK61" s="303" t="s">
        <v>532</v>
      </c>
      <c r="AL61" s="326"/>
      <c r="AM61" s="312">
        <v>626164</v>
      </c>
      <c r="AN61" s="313">
        <v>41849</v>
      </c>
      <c r="AO61" s="314">
        <v>-8.9</v>
      </c>
      <c r="AP61" s="315">
        <v>104597</v>
      </c>
      <c r="AQ61" s="327">
        <v>6.6</v>
      </c>
      <c r="AR61" s="317">
        <v>-15.5</v>
      </c>
    </row>
    <row r="62" spans="1:44" ht="13.2" x14ac:dyDescent="0.2">
      <c r="A62" s="247"/>
      <c r="AK62" s="318"/>
      <c r="AL62" s="319" t="s">
        <v>527</v>
      </c>
      <c r="AM62" s="320">
        <v>462141</v>
      </c>
      <c r="AN62" s="321">
        <v>30930</v>
      </c>
      <c r="AO62" s="322">
        <v>-7.4</v>
      </c>
      <c r="AP62" s="323">
        <v>51519</v>
      </c>
      <c r="AQ62" s="324">
        <v>4.5999999999999996</v>
      </c>
      <c r="AR62" s="325">
        <v>-12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Evt8LPK6CeDs1PfqNDzS0tkRy1kVAxRYxURNuKZLDT/DPXm7gEOxrzoIopEfG8db/rMFh2MHA1NJ4HY+7X29w==" saltValue="Mcz/KGzr0lSb3XxquTsf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484</v>
      </c>
    </row>
    <row r="121" spans="125:125" ht="13.5" hidden="1" customHeight="1" x14ac:dyDescent="0.2">
      <c r="DU121" s="241"/>
    </row>
  </sheetData>
  <sheetProtection algorithmName="SHA-512" hashValue="MsTvxU+cH1WjcJsR7wFj/ZGKacF4u1k16RDvE4PDleuwSGLwFeBho3GN7558fAeUYz8K4zSpKhAHLIDHlz2Mrw==" saltValue="MQTpwSwWaRNcYJ3uLAcx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484</v>
      </c>
    </row>
  </sheetData>
  <sheetProtection algorithmName="SHA-512" hashValue="vFSghDOlbLBLJpH0EYNoUq0b1g6a320EnCkrWHF8xaTh/GzZuppeolkOKA7zQ1/5gJIHdRxETe/HHihAInJ+8w==" saltValue="wJdBEOa0O8uYY6Msm79c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2">
      <c r="B47" s="10"/>
      <c r="C47" s="1126" t="s">
        <v>3</v>
      </c>
      <c r="D47" s="1126"/>
      <c r="E47" s="1127"/>
      <c r="F47" s="11">
        <v>31.14</v>
      </c>
      <c r="G47" s="12">
        <v>31.91</v>
      </c>
      <c r="H47" s="12">
        <v>33.07</v>
      </c>
      <c r="I47" s="12">
        <v>31.75</v>
      </c>
      <c r="J47" s="13">
        <v>38.56</v>
      </c>
    </row>
    <row r="48" spans="2:10" ht="57.75" customHeight="1" x14ac:dyDescent="0.2">
      <c r="B48" s="14"/>
      <c r="C48" s="1128" t="s">
        <v>4</v>
      </c>
      <c r="D48" s="1128"/>
      <c r="E48" s="1129"/>
      <c r="F48" s="15">
        <v>4.41</v>
      </c>
      <c r="G48" s="16">
        <v>3.45</v>
      </c>
      <c r="H48" s="16">
        <v>6.2</v>
      </c>
      <c r="I48" s="16">
        <v>4.87</v>
      </c>
      <c r="J48" s="17">
        <v>4.79</v>
      </c>
    </row>
    <row r="49" spans="2:10" ht="57.75" customHeight="1" thickBot="1" x14ac:dyDescent="0.25">
      <c r="B49" s="18"/>
      <c r="C49" s="1130" t="s">
        <v>5</v>
      </c>
      <c r="D49" s="1130"/>
      <c r="E49" s="1131"/>
      <c r="F49" s="19" t="s">
        <v>539</v>
      </c>
      <c r="G49" s="20">
        <v>1.28</v>
      </c>
      <c r="H49" s="20">
        <v>3.42</v>
      </c>
      <c r="I49" s="20" t="s">
        <v>540</v>
      </c>
      <c r="J49" s="21">
        <v>6.6</v>
      </c>
    </row>
    <row r="50" spans="2:10" ht="13.2" x14ac:dyDescent="0.2"/>
  </sheetData>
  <sheetProtection algorithmName="SHA-512" hashValue="ZLUnhwjeUH+Di4osSDSfToBqhpzQYp8CyB9yGMUEcFl2p651fP3zau3Br7S+Q0aY1Y8PSgcu9haeJF/Ew/LXBg==" saltValue="/QdrHRUF5mY+Ub9hVOHF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2026-03-03T08:15:43Z</cp:lastPrinted>
  <dcterms:created xsi:type="dcterms:W3CDTF">2026-02-23T06:27:43Z</dcterms:created>
  <dcterms:modified xsi:type="dcterms:W3CDTF">2026-03-30T12:56:46Z</dcterms:modified>
  <cp:category/>
</cp:coreProperties>
</file>