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18_富士川町【】\"/>
    </mc:Choice>
  </mc:AlternateContent>
  <xr:revisionPtr revIDLastSave="0" documentId="13_ncr:1_{40A19321-0F14-490F-BCE0-BA897B6E9C52}"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BE36" i="10"/>
  <c r="BE35" i="10"/>
  <c r="BW34" i="10"/>
  <c r="BW35" i="10" s="1"/>
  <c r="BW36" i="10" s="1"/>
  <c r="BW37" i="10" s="1"/>
  <c r="BW38" i="10" s="1"/>
  <c r="BW39" i="10" s="1"/>
  <c r="BW40" i="10" s="1"/>
  <c r="BW41" i="10" s="1"/>
  <c r="BW42" i="10" s="1"/>
  <c r="BW43" i="10" s="1"/>
  <c r="C34" i="10"/>
  <c r="CO34" i="10" l="1"/>
  <c r="CO35" i="10" s="1"/>
  <c r="CO36" i="10" s="1"/>
  <c r="C35" i="10"/>
  <c r="C36" i="10" s="1"/>
  <c r="C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<sst xmlns="http://schemas.openxmlformats.org/spreadsheetml/2006/main" count="1093" uniqueCount="582">
  <si>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</si>
  <si>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</si>
  <si>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</si>
  <si>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</si>
  <si>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</si>
  <si>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</si>
  <si>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</si>
  <si>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</si>
  <si>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</si>
  <si>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</si>
  <si>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</si>
  <si>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</si>
  <si>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</si>
  <si>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</si>
  <si>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</si>
  <si>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</si>
  <si>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</si>
  <si>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</si>
  <si>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</si>
  <si>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</si>
  <si>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</si>
  <si>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</si>
  <si>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</si>
  <si>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</si>
  <si>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</si>
  <si>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</si>
  <si>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</si>
  <si>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</si>
  <si>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</si>
  <si>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</si>
  <si>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</si>
  <si>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</si>
  <si>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</si>
  <si>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</si>
  <si>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</si>
  <si>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</si>
  <si>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</si>
  <si>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</si>
  <si>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</si>
  <si>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</si>
  <si>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</si>
  <si>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</si>
  <si>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</si>
  <si>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</si>
  <si>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</si>
  <si>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</si>
  <si>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</si>
  <si>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</si>
  <si>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</si>
  <si>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</si>
  <si>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</si>
  <si>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</si>
  <si>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</si>
  <si>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</si>
  <si>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</si>
  <si>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</si>
  <si>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</si>
  <si>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</si>
  <si>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</si>
  <si>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</si>
  <si>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</si>
  <si>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</si>
  <si>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</si>
  <si>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</si>
  <si>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</si>
  <si>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</si>
  <si>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</si>
  <si>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</si>
  <si>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</si>
  <si>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</si>
  <si>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</si>
  <si>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</si>
  <si>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</si>
  <si>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</si>
  <si>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</si>
  <si>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</si>
  <si>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</si>
  <si>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</si>
  <si>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</si>
  <si>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</si>
  <si>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</si>
  <si>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</si>
  <si>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</si>
  <si>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</si>
  <si>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</si>
  <si>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</si>
  <si>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</si>
  <si>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</si>
  <si>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</si>
  <si>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</si>
  <si>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</si>
  <si>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</si>
  <si>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</si>
  <si>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</si>
  <si>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富士川町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</si>
  <si>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</si>
  <si>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</si>
  <si>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</si>
  <si>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</si>
  <si>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</si>
  <si>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</si>
  <si>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</si>
  <si>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</si>
  <si>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</si>
  <si>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</si>
  <si>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</si>
  <si>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</si>
  <si>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</si>
  <si>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</si>
  <si>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</si>
  <si>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</si>
  <si>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</si>
  <si>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</si>
  <si>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</si>
  <si>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</si>
  <si>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</si>
  <si>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</si>
  <si>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</si>
  <si>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</si>
  <si>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</si>
  <si>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</si>
  <si>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</si>
  <si>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</si>
  <si>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</si>
  <si>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</si>
  <si>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</si>
  <si>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</si>
  <si>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</si>
  <si>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</si>
  <si>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</si>
  <si>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</si>
  <si>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</si>
  <si>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</si>
  <si>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</si>
  <si>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</si>
  <si>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</si>
  <si>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</si>
  <si>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</si>
  <si>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</si>
  <si>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</si>
  <si>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</si>
  <si>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</si>
  <si>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</si>
  <si>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</si>
  <si>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</si>
  <si>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</si>
  <si>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</si>
  <si>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</si>
  <si>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</si>
  <si>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</si>
  <si>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</si>
  <si>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</si>
  <si>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</si>
  <si>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</si>
  <si>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</si>
  <si>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</si>
  <si>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</si>
  <si>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</si>
  <si>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</si>
  <si>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</si>
  <si>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</si>
  <si>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</si>
  <si>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</si>
  <si>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</si>
  <si>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</si>
  <si>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</si>
  <si>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</si>
  <si>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</si>
  <si>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</si>
  <si>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</si>
  <si>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</si>
  <si>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</si>
  <si>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</si>
  <si>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</si>
  <si>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</si>
  <si>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</si>
  <si>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</si>
  <si>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</si>
  <si>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</si>
  <si>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</si>
  <si>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</si>
  <si>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</si>
  <si>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</si>
  <si>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</si>
  <si>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</si>
  <si>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</si>
  <si>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</si>
  <si>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</si>
  <si>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</si>
  <si>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</si>
  <si>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</si>
  <si>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</si>
  <si>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</si>
  <si>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</si>
  <si>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</si>
  <si>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</si>
  <si>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</si>
  <si>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</si>
  <si>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</si>
  <si>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</si>
  <si>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</si>
  <si>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</si>
  <si>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</si>
  <si>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山梨県富士川町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</si>
  <si>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</si>
  <si>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</si>
  <si>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</si>
  <si>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</si>
  <si>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</si>
  <si>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</si>
  <si>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</si>
  <si>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</si>
  <si>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</si>
  <si>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</si>
  <si>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</si>
  <si>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</si>
  <si>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</si>
  <si>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</si>
  <si>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</si>
  <si>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</si>
  <si>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</si>
  <si>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</si>
  <si>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</si>
  <si>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</si>
  <si>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</si>
  <si>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</si>
  <si>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</si>
  <si>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</si>
  <si>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</si>
  <si>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</si>
  <si>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</si>
  <si>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</si>
  <si>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</si>
  <si>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</si>
  <si>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</si>
  <si>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</si>
  <si>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</si>
  <si>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</si>
  <si>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</si>
  <si>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</si>
  <si>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</si>
  <si>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</si>
  <si>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</si>
  <si>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</si>
  <si>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</si>
  <si>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</si>
  <si>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</si>
  <si>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</si>
  <si>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</si>
  <si>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</si>
  <si>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</si>
  <si>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</si>
  <si>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</si>
  <si>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</si>
  <si>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</si>
  <si>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</si>
  <si>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</si>
  <si>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</si>
  <si>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</si>
  <si>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</si>
  <si>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</si>
  <si>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</si>
  <si>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</si>
  <si>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</si>
  <si>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</si>
  <si>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</si>
  <si>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</si>
  <si>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</si>
  <si>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</si>
  <si>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</si>
  <si>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</si>
  <si>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</si>
  <si>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</si>
  <si>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</si>
  <si>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</si>
  <si>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</si>
  <si>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</si>
  <si>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</si>
  <si>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</si>
  <si>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</si>
  <si>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</si>
  <si>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</si>
  <si>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</si>
  <si>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</si>
  <si>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</si>
  <si>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</si>
  <si>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</si>
  <si>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</si>
  <si>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</si>
  <si>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</si>
  <si>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</si>
  <si>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</si>
  <si>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</si>
  <si>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</si>
  <si>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</si>
  <si>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</si>
  <si>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</si>
  <si>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</si>
  <si>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</si>
  <si>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</si>
  <si>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</si>
  <si>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</si>
  <si>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</si>
  <si>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</si>
  <si>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</si>
  <si>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</si>
  <si>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</si>
  <si>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</si>
  <si>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</si>
  <si>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</si>
  <si>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</si>
  <si>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</si>
  <si>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</si>
  <si>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</si>
  <si>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</si>
  <si>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</si>
  <si>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</si>
  <si>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</si>
  <si>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</si>
  <si>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</si>
  <si>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</si>
  <si>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</si>
  <si>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</si>
  <si>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</si>
  <si>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</si>
  <si>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</si>
  <si>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</si>
  <si>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</si>
  <si>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</si>
  <si>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</si>
  <si>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</si>
  <si>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</si>
  <si>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</si>
  <si>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</si>
  <si>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</si>
  <si>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</si>
  <si>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</si>
  <si>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</si>
  <si>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</si>
  <si>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</si>
  <si>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</si>
  <si>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</si>
  <si>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</si>
  <si>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</si>
  <si>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</si>
  <si>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</si>
  <si>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</si>
  <si>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</si>
  <si>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</si>
  <si>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</si>
  <si>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</si>
  <si>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</si>
  <si>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</si>
  <si>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</si>
  <si>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山梨県富士川町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</si>
  <si>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</si>
  <si>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</si>
  <si>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</si>
  <si>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</si>
  <si>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</si>
  <si>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</si>
  <si>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</si>
  <si>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</si>
  <si>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</si>
  <si>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</si>
  <si>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</si>
  <si>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</si>
  <si>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</si>
  <si>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</si>
  <si>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</si>
  <si>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</si>
  <si>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</si>
  <si>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</si>
  <si>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</si>
  <si>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</si>
  <si>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</si>
  <si>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峡南地区通級指導教室共同設置特別会計</t>
    <phoneticPr fontId="5"/>
  </si>
  <si>
    <t>峡南地区充指導主事共同設置特別会計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</si>
  <si>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</si>
  <si>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</si>
  <si>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</si>
  <si>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</si>
  <si>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</si>
  <si>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</si>
  <si>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</si>
  <si>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</si>
  <si>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</si>
  <si>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</si>
  <si>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</si>
  <si>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</si>
  <si>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</si>
  <si>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</si>
  <si>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</si>
  <si>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</si>
  <si>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</si>
  <si>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</si>
  <si>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</si>
  <si>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簡易水道事業会計</t>
    <phoneticPr fontId="5"/>
  </si>
  <si>
    <t>下水道事業会計</t>
    <phoneticPr fontId="5"/>
  </si>
  <si>
    <t>箱原農業集落排水事業特別会計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</si>
  <si>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</si>
  <si>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</si>
  <si>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</si>
  <si>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</si>
  <si>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</si>
  <si>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</si>
  <si>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</si>
  <si>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</si>
  <si>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</si>
  <si>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</si>
  <si>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</si>
  <si>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</si>
  <si>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</si>
  <si>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</si>
  <si>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</si>
  <si>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</si>
  <si>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</si>
  <si>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</si>
  <si>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</si>
  <si>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</si>
  <si>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</si>
  <si>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</si>
  <si>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</si>
  <si>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</si>
  <si>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</si>
  <si>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</si>
  <si>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</si>
  <si>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</si>
  <si>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</si>
  <si>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</si>
  <si>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</si>
  <si>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</si>
  <si>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</si>
  <si>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</si>
  <si>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</si>
  <si>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</si>
  <si>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</si>
  <si>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</si>
  <si>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</si>
  <si>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</si>
  <si>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</si>
  <si>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</si>
  <si>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</si>
  <si>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</si>
  <si>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</si>
  <si>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</si>
  <si>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</si>
  <si>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</si>
  <si>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</si>
  <si>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</si>
  <si>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</si>
  <si>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</si>
  <si>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</si>
  <si>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</si>
  <si>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</si>
  <si>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</si>
  <si>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</si>
  <si>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</si>
  <si>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</si>
  <si>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</si>
  <si>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</si>
  <si>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</si>
  <si>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</si>
  <si>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</si>
  <si>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</si>
  <si>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</si>
  <si>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</si>
  <si>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</si>
  <si>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</si>
  <si>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</si>
  <si>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</si>
  <si>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</si>
  <si>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</si>
  <si>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</si>
  <si>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</si>
  <si>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</si>
  <si>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</si>
  <si>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</si>
  <si>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</si>
  <si>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</si>
  <si>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</si>
  <si>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</si>
  <si>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</si>
  <si>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</si>
  <si>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</si>
  <si>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</si>
  <si>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</si>
  <si>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</si>
  <si>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</si>
  <si>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</si>
  <si>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</si>
  <si>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</si>
  <si>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</si>
  <si>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</si>
  <si>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</si>
  <si>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</si>
  <si>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</si>
  <si>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</si>
  <si>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</si>
  <si>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</si>
  <si>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</si>
  <si>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</si>
  <si>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</si>
  <si>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</si>
  <si>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</si>
  <si>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</si>
  <si>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</si>
  <si>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</si>
  <si>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</si>
  <si>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</si>
  <si>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</si>
  <si>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</si>
  <si>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</si>
  <si>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</si>
  <si>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</si>
  <si>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</si>
  <si>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</si>
  <si>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</si>
  <si>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</si>
  <si>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</si>
  <si>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</si>
  <si>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</si>
  <si>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</si>
  <si>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</si>
  <si>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</si>
  <si>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</si>
  <si>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</si>
  <si>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</si>
  <si>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</si>
  <si>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</si>
  <si>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</si>
  <si>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</si>
  <si>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</si>
  <si>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</si>
  <si>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</si>
  <si>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</si>
  <si>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1.98</t>
  </si>
  <si>
    <t>▲ 0.09</t>
  </si>
  <si>
    <t>▲ 1.33</t>
  </si>
  <si>
    <t>水道事業会計</t>
  </si>
  <si>
    <t>一般会計</t>
  </si>
  <si>
    <t>国民健康保険特別会計</t>
  </si>
  <si>
    <t>介護保険特別会計</t>
  </si>
  <si>
    <t>下水道事業会計</t>
  </si>
  <si>
    <t>後期高齢者医療特別会計</t>
  </si>
  <si>
    <t>簡易水道事業会計</t>
  </si>
  <si>
    <t>介護サービス事業特別会計</t>
  </si>
  <si>
    <t>その他会計（赤字）</t>
  </si>
  <si>
    <t>その他会計（黒字）</t>
  </si>
  <si>
    <t>R02</t>
    <phoneticPr fontId="5"/>
  </si>
  <si>
    <t>R03</t>
    <phoneticPr fontId="5"/>
  </si>
  <si>
    <t>R04</t>
    <phoneticPr fontId="5"/>
  </si>
  <si>
    <t>R05</t>
    <phoneticPr fontId="5"/>
  </si>
  <si>
    <t>R06</t>
    <phoneticPr fontId="5"/>
  </si>
  <si>
    <t>（株）富士川</t>
    <rPh sb="0" eb="3">
      <t>カブ</t>
    </rPh>
    <rPh sb="3" eb="6">
      <t>フジカワ</t>
    </rPh>
    <phoneticPr fontId="38"/>
  </si>
  <si>
    <t>一般社団法人ふじかわ</t>
    <rPh sb="0" eb="6">
      <t>イッパンシャダンホウジン</t>
    </rPh>
    <phoneticPr fontId="38"/>
  </si>
  <si>
    <t>（株）ふじかわまちづくり公社</t>
    <rPh sb="0" eb="3">
      <t>カブ</t>
    </rPh>
    <rPh sb="12" eb="14">
      <t>コウシャ</t>
    </rPh>
    <phoneticPr fontId="38"/>
  </si>
  <si>
    <t>三郡衛生組合（一般会計）</t>
    <rPh sb="0" eb="6">
      <t>サングンエイセイクミアイ</t>
    </rPh>
    <rPh sb="7" eb="11">
      <t>イッパンカイケイ</t>
    </rPh>
    <phoneticPr fontId="38"/>
  </si>
  <si>
    <t>三郡衛生組合（し尿処理事業特別会計）</t>
    <rPh sb="0" eb="6">
      <t>サングンエイセイクミアイ</t>
    </rPh>
    <rPh sb="8" eb="9">
      <t>ニョウ</t>
    </rPh>
    <rPh sb="9" eb="11">
      <t>ショリ</t>
    </rPh>
    <rPh sb="11" eb="13">
      <t>ジギョウ</t>
    </rPh>
    <rPh sb="13" eb="17">
      <t>トクベツカイケイ</t>
    </rPh>
    <phoneticPr fontId="38"/>
  </si>
  <si>
    <t>三郡衛生組合（火葬事業特別会計）</t>
    <rPh sb="0" eb="6">
      <t>サングンエイセイクミアイ</t>
    </rPh>
    <rPh sb="7" eb="9">
      <t>カソウ</t>
    </rPh>
    <rPh sb="9" eb="11">
      <t>ジギョウ</t>
    </rPh>
    <rPh sb="11" eb="15">
      <t>トクベツカイケイ</t>
    </rPh>
    <phoneticPr fontId="38"/>
  </si>
  <si>
    <t>中巨摩地区広域事務組合（一般会計）</t>
    <rPh sb="0" eb="5">
      <t>ナカコマチク</t>
    </rPh>
    <rPh sb="5" eb="7">
      <t>コウイキ</t>
    </rPh>
    <rPh sb="7" eb="11">
      <t>ジムクミアイ</t>
    </rPh>
    <rPh sb="12" eb="16">
      <t>イッパンカイケイ</t>
    </rPh>
    <phoneticPr fontId="38"/>
  </si>
  <si>
    <t>中巨摩地区広域事務組合（ごみ処理事業特別会計）</t>
    <rPh sb="0" eb="5">
      <t>ナカコマチク</t>
    </rPh>
    <rPh sb="5" eb="7">
      <t>コウイキ</t>
    </rPh>
    <rPh sb="7" eb="11">
      <t>ジムクミアイ</t>
    </rPh>
    <rPh sb="14" eb="16">
      <t>ショリ</t>
    </rPh>
    <rPh sb="16" eb="18">
      <t>ジギョウ</t>
    </rPh>
    <rPh sb="18" eb="22">
      <t>トクベツカイケイ</t>
    </rPh>
    <phoneticPr fontId="38"/>
  </si>
  <si>
    <t>中巨摩地区広域事務組合（地区公園事業特別会計）</t>
    <rPh sb="0" eb="11">
      <t>ナカコマチクコウイキジムクミアイ</t>
    </rPh>
    <rPh sb="12" eb="16">
      <t>チクコウエン</t>
    </rPh>
    <rPh sb="16" eb="18">
      <t>ジギョウ</t>
    </rPh>
    <rPh sb="18" eb="22">
      <t>トクベツカイケイ</t>
    </rPh>
    <phoneticPr fontId="38"/>
  </si>
  <si>
    <t>中巨摩地区広域事務組合（老人福祉事業特別会計）</t>
    <rPh sb="0" eb="11">
      <t>ナカコマチクコウイキジムクミアイ</t>
    </rPh>
    <rPh sb="12" eb="14">
      <t>ロウジン</t>
    </rPh>
    <rPh sb="14" eb="16">
      <t>フクシ</t>
    </rPh>
    <rPh sb="16" eb="18">
      <t>ジギョウ</t>
    </rPh>
    <rPh sb="18" eb="22">
      <t>トクベツカイケイ</t>
    </rPh>
    <phoneticPr fontId="38"/>
  </si>
  <si>
    <t>中巨摩地区広域事務組合（勤労青少年センター事業特別会計）</t>
    <rPh sb="0" eb="11">
      <t>ナカコマチクコウイキジムクミアイ</t>
    </rPh>
    <rPh sb="12" eb="17">
      <t>キンロウセイショウネン</t>
    </rPh>
    <rPh sb="21" eb="23">
      <t>ジギョウ</t>
    </rPh>
    <rPh sb="23" eb="27">
      <t>トクベツカイケイ</t>
    </rPh>
    <phoneticPr fontId="38"/>
  </si>
  <si>
    <t>中巨摩地区広域事務組合（し尿処理事業特別会計）</t>
    <rPh sb="0" eb="11">
      <t>ナカコマチクコウイキジムクミアイ</t>
    </rPh>
    <rPh sb="13" eb="16">
      <t>ニョウショリ</t>
    </rPh>
    <rPh sb="16" eb="18">
      <t>ジギョウ</t>
    </rPh>
    <rPh sb="18" eb="22">
      <t>トクベツカイケイ</t>
    </rPh>
    <phoneticPr fontId="38"/>
  </si>
  <si>
    <t>峡南広域行政組合（一般会計）</t>
    <rPh sb="0" eb="4">
      <t>キョウナンコウイキ</t>
    </rPh>
    <rPh sb="4" eb="8">
      <t>ギョウセイクミアイ</t>
    </rPh>
    <rPh sb="9" eb="13">
      <t>イッパンカイケイ</t>
    </rPh>
    <phoneticPr fontId="38"/>
  </si>
  <si>
    <t>峡南広域行政組合（情報センター特別会計）</t>
    <rPh sb="0" eb="8">
      <t>キョウナンコウイキギョウセイクミアイ</t>
    </rPh>
    <rPh sb="9" eb="11">
      <t>ジョウホウ</t>
    </rPh>
    <rPh sb="15" eb="19">
      <t>トクベツカイケイ</t>
    </rPh>
    <phoneticPr fontId="38"/>
  </si>
  <si>
    <t>峡南広域行政組合（介護保険特別会計）</t>
    <rPh sb="0" eb="8">
      <t>キョウナンコウイキギョウセイクミアイ</t>
    </rPh>
    <rPh sb="9" eb="11">
      <t>カイゴ</t>
    </rPh>
    <rPh sb="11" eb="13">
      <t>ホケン</t>
    </rPh>
    <rPh sb="13" eb="17">
      <t>トクベツカイケイ</t>
    </rPh>
    <phoneticPr fontId="38"/>
  </si>
  <si>
    <t>山梨県市町村総合事務組合（一般会計）</t>
    <rPh sb="0" eb="3">
      <t>ヤマナシケン</t>
    </rPh>
    <rPh sb="3" eb="12">
      <t>シチョウソンソウゴウジムクミアイ</t>
    </rPh>
    <rPh sb="13" eb="17">
      <t>イッパンカイケイ</t>
    </rPh>
    <phoneticPr fontId="38"/>
  </si>
  <si>
    <t>山梨県市町村総合事務組合（電子化事業及び会館管理・研修事業特別会計）</t>
    <rPh sb="0" eb="6">
      <t>ヤマナシケンシチョウソン</t>
    </rPh>
    <rPh sb="6" eb="12">
      <t>ソウゴウジムクミアイ</t>
    </rPh>
    <rPh sb="13" eb="16">
      <t>デンシカ</t>
    </rPh>
    <rPh sb="16" eb="18">
      <t>ジギョウ</t>
    </rPh>
    <rPh sb="18" eb="19">
      <t>オヨ</t>
    </rPh>
    <rPh sb="20" eb="24">
      <t>カイカンカンリ</t>
    </rPh>
    <rPh sb="25" eb="27">
      <t>ケンシュウ</t>
    </rPh>
    <rPh sb="27" eb="29">
      <t>ジギョウ</t>
    </rPh>
    <rPh sb="29" eb="33">
      <t>トクベツカイケイ</t>
    </rPh>
    <phoneticPr fontId="38"/>
  </si>
  <si>
    <t>山梨県市町村総合事務組合（一般廃棄物最終処分場事業特別会計）</t>
    <rPh sb="0" eb="3">
      <t>ヤマナシケン</t>
    </rPh>
    <rPh sb="3" eb="12">
      <t>シチョウソンソウゴウジムクミアイ</t>
    </rPh>
    <rPh sb="13" eb="18">
      <t>イッパンハイキブツ</t>
    </rPh>
    <rPh sb="18" eb="22">
      <t>サイシュウショブン</t>
    </rPh>
    <rPh sb="22" eb="23">
      <t>バ</t>
    </rPh>
    <rPh sb="23" eb="25">
      <t>ジギョウ</t>
    </rPh>
    <rPh sb="25" eb="29">
      <t>トクベツカイケイ</t>
    </rPh>
    <phoneticPr fontId="38"/>
  </si>
  <si>
    <t>山梨県市町村総合事務組合（入札参加資格審査事業特別会計）</t>
    <rPh sb="0" eb="12">
      <t>ヤマナシケンシチョウソンソウゴウジムクミアイ</t>
    </rPh>
    <rPh sb="13" eb="17">
      <t>ニュウサツサンカ</t>
    </rPh>
    <rPh sb="17" eb="21">
      <t>シカクシンサ</t>
    </rPh>
    <rPh sb="21" eb="23">
      <t>ジギョウ</t>
    </rPh>
    <rPh sb="23" eb="27">
      <t>トクベツカイケイ</t>
    </rPh>
    <phoneticPr fontId="38"/>
  </si>
  <si>
    <t>山梨県市町村総合事務組合（交通災害共済事業特別会計）</t>
    <rPh sb="0" eb="12">
      <t>ヤマナシケンシチョウソンソウゴウジムクミアイ</t>
    </rPh>
    <rPh sb="13" eb="15">
      <t>コウツウ</t>
    </rPh>
    <rPh sb="15" eb="19">
      <t>サイガイキョウサイ</t>
    </rPh>
    <rPh sb="19" eb="21">
      <t>ジギョウ</t>
    </rPh>
    <rPh sb="21" eb="25">
      <t>トクベツカイケイ</t>
    </rPh>
    <phoneticPr fontId="38"/>
  </si>
  <si>
    <t>山梨県後期高齢者医療広域連合（一般会計・特別会計）</t>
    <rPh sb="0" eb="3">
      <t>ヤマナシケン</t>
    </rPh>
    <rPh sb="3" eb="8">
      <t>コウキコウレイシャ</t>
    </rPh>
    <rPh sb="8" eb="10">
      <t>イリョウ</t>
    </rPh>
    <rPh sb="10" eb="12">
      <t>コウイキ</t>
    </rPh>
    <rPh sb="12" eb="14">
      <t>レンゴウ</t>
    </rPh>
    <rPh sb="15" eb="17">
      <t>イッパン</t>
    </rPh>
    <rPh sb="17" eb="19">
      <t>カイケイ</t>
    </rPh>
    <rPh sb="20" eb="22">
      <t>トクベツ</t>
    </rPh>
    <rPh sb="22" eb="24">
      <t>カイケイ</t>
    </rPh>
    <phoneticPr fontId="38"/>
  </si>
  <si>
    <t>峡南医療センター企業団</t>
    <rPh sb="0" eb="4">
      <t>キョウナンイリョウ</t>
    </rPh>
    <rPh sb="8" eb="11">
      <t>キギョウダン</t>
    </rPh>
    <phoneticPr fontId="38"/>
  </si>
  <si>
    <t>山梨西部広域環境組合</t>
    <rPh sb="0" eb="2">
      <t>ヤマナシ</t>
    </rPh>
    <rPh sb="2" eb="4">
      <t>セイブ</t>
    </rPh>
    <rPh sb="4" eb="6">
      <t>コウイキ</t>
    </rPh>
    <rPh sb="6" eb="8">
      <t>カンキョウ</t>
    </rPh>
    <rPh sb="8" eb="10">
      <t>クミアイ</t>
    </rPh>
    <phoneticPr fontId="38"/>
  </si>
  <si>
    <t>公共施設整備等事業基金(R06年度末現在)</t>
    <rPh sb="0" eb="4">
      <t>コウキョウシセツ</t>
    </rPh>
    <rPh sb="4" eb="6">
      <t>セイビ</t>
    </rPh>
    <rPh sb="6" eb="7">
      <t>ナド</t>
    </rPh>
    <rPh sb="7" eb="9">
      <t>ジギョウ</t>
    </rPh>
    <rPh sb="9" eb="11">
      <t>キキン</t>
    </rPh>
    <phoneticPr fontId="5"/>
  </si>
  <si>
    <t>スポーツ振興基金(R06年度末現在)</t>
    <rPh sb="4" eb="6">
      <t>シンコウ</t>
    </rPh>
    <rPh sb="6" eb="8">
      <t>キキン</t>
    </rPh>
    <phoneticPr fontId="38"/>
  </si>
  <si>
    <t>中山間ふるさと水・土保全対策基金(R06年度末現在)</t>
    <rPh sb="0" eb="3">
      <t>チュウサンカン</t>
    </rPh>
    <rPh sb="7" eb="8">
      <t>ミズ</t>
    </rPh>
    <rPh sb="9" eb="10">
      <t>ツチ</t>
    </rPh>
    <rPh sb="10" eb="12">
      <t>ホゼン</t>
    </rPh>
    <rPh sb="12" eb="14">
      <t>タイサク</t>
    </rPh>
    <rPh sb="14" eb="16">
      <t>キキン</t>
    </rPh>
    <phoneticPr fontId="38"/>
  </si>
  <si>
    <t>地域コミュニティ施設整備費貸付基金(R06年度末現在)</t>
    <rPh sb="0" eb="2">
      <t>チイキ</t>
    </rPh>
    <rPh sb="8" eb="10">
      <t>シセツ</t>
    </rPh>
    <rPh sb="10" eb="12">
      <t>セイビ</t>
    </rPh>
    <rPh sb="12" eb="13">
      <t>ヒ</t>
    </rPh>
    <rPh sb="13" eb="15">
      <t>カシツケ</t>
    </rPh>
    <rPh sb="15" eb="17">
      <t>キキン</t>
    </rPh>
    <phoneticPr fontId="38"/>
  </si>
  <si>
    <t>森林環境譲与税基金(R06年度末現在)</t>
    <rPh sb="0" eb="4">
      <t>シンリンカンキョウ</t>
    </rPh>
    <rPh sb="4" eb="7">
      <t>ジョウヨゼイ</t>
    </rPh>
    <rPh sb="7" eb="9">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</si>
</sst>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07F2-4494-B967-B3ABCEBBA80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146400</c:v>
                </c:pt>
                <c:pt idx="1">
                  <c:v>119815</c:v>
                </c:pt>
                <c:pt idx="2">
                  <c:v>228387</c:v>
                </c:pt>
                <c:pt idx="3">
                  <c:v>49058</c:v>
                </c:pt>
                <c:pt idx="4">
                  <c:v>58527</c:v>
                </c:pt>
              </c:numCache>
            </c:numRef>
          </c:val>
          <c:smooth val="0"/>
          <c:extLst>
            <c:ext xmlns:c16="http://schemas.microsoft.com/office/drawing/2014/chart" uri="{C3380CC4-5D6E-409C-BE32-E72D297353CC}">
              <c16:uniqueId val="{00000001-07F2-4494-B967-B3ABCEBBA80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6.25</c:v>
                </c:pt>
                <c:pt idx="1">
                  <c:v>7.75</c:v>
                </c:pt>
                <c:pt idx="2">
                  <c:v>5.54</c:v>
                </c:pt>
                <c:pt idx="3">
                  <c:v>5.4</c:v>
                </c:pt>
                <c:pt idx="4">
                  <c:v>3.94</c:v>
                </c:pt>
              </c:numCache>
            </c:numRef>
          </c:val>
          <c:extLst>
            <c:ext xmlns:c16="http://schemas.microsoft.com/office/drawing/2014/chart" uri="{C3380CC4-5D6E-409C-BE32-E72D297353CC}">
              <c16:uniqueId val="{00000000-09C5-4C29-A5D8-B1CF9F91E3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19.47</c:v>
                </c:pt>
                <c:pt idx="1">
                  <c:v>18.48</c:v>
                </c:pt>
                <c:pt idx="2">
                  <c:v>19.03</c:v>
                </c:pt>
                <c:pt idx="3">
                  <c:v>18.86</c:v>
                </c:pt>
                <c:pt idx="4">
                  <c:v>18.45</c:v>
                </c:pt>
              </c:numCache>
            </c:numRef>
          </c:val>
          <c:extLst>
            <c:ext xmlns:c16="http://schemas.microsoft.com/office/drawing/2014/chart" uri="{C3380CC4-5D6E-409C-BE32-E72D297353CC}">
              <c16:uniqueId val="{00000001-09C5-4C29-A5D8-B1CF9F91E3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3.07</c:v>
                </c:pt>
                <c:pt idx="1">
                  <c:v>3.04</c:v>
                </c:pt>
                <c:pt idx="2">
                  <c:v>-1.98</c:v>
                </c:pt>
                <c:pt idx="3">
                  <c:v>-0.09</c:v>
                </c:pt>
                <c:pt idx="4">
                  <c:v>-1.33</c:v>
                </c:pt>
              </c:numCache>
            </c:numRef>
          </c:val>
          <c:smooth val="0"/>
          <c:extLst>
            <c:ext xmlns:c16="http://schemas.microsoft.com/office/drawing/2014/chart" uri="{C3380CC4-5D6E-409C-BE32-E72D297353CC}">
              <c16:uniqueId val="{00000002-09C5-4C29-A5D8-B1CF9F91E3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0.86</c:v>
                </c:pt>
                <c:pt idx="2">
                  <c:v>#N/A</c:v>
                </c:pt>
                <c:pt idx="3">
                  <c:v>0.64</c:v>
                </c:pt>
                <c:pt idx="4">
                  <c:v>#N/A</c:v>
                </c:pt>
                <c:pt idx="5">
                  <c:v>0.91</c:v>
                </c:pt>
                <c:pt idx="6">
                  <c:v>#N/A</c:v>
                </c:pt>
                <c:pt idx="7">
                  <c:v>1.49</c:v>
                </c:pt>
                <c:pt idx="8">
                  <c:v>#N/A</c:v>
                </c:pt>
                <c:pt idx="9">
                  <c:v>0.09</c:v>
                </c:pt>
              </c:numCache>
            </c:numRef>
          </c:val>
          <c:extLst>
            <c:ext xmlns:c16="http://schemas.microsoft.com/office/drawing/2014/chart" uri="{C3380CC4-5D6E-409C-BE32-E72D297353CC}">
              <c16:uniqueId val="{00000000-9417-4E80-8607-F3A0F0C4D7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17-4E80-8607-F3A0F0C4D753}"/>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0.24</c:v>
                </c:pt>
                <c:pt idx="2">
                  <c:v>#N/A</c:v>
                </c:pt>
                <c:pt idx="3">
                  <c:v>0.16</c:v>
                </c:pt>
                <c:pt idx="4">
                  <c:v>#N/A</c:v>
                </c:pt>
                <c:pt idx="5">
                  <c:v>0.05</c:v>
                </c:pt>
                <c:pt idx="6">
                  <c:v>#N/A</c:v>
                </c:pt>
                <c:pt idx="7">
                  <c:v>0.16</c:v>
                </c:pt>
                <c:pt idx="8">
                  <c:v>#N/A</c:v>
                </c:pt>
                <c:pt idx="9">
                  <c:v>0.1</c:v>
                </c:pt>
              </c:numCache>
            </c:numRef>
          </c:val>
          <c:extLst>
            <c:ext xmlns:c16="http://schemas.microsoft.com/office/drawing/2014/chart" uri="{C3380CC4-5D6E-409C-BE32-E72D297353CC}">
              <c16:uniqueId val="{00000002-9417-4E80-8607-F3A0F0C4D753}"/>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3-9417-4E80-8607-F3A0F0C4D75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0.08</c:v>
                </c:pt>
                <c:pt idx="4">
                  <c:v>#N/A</c:v>
                </c:pt>
                <c:pt idx="5">
                  <c:v>0.02</c:v>
                </c:pt>
                <c:pt idx="6">
                  <c:v>#N/A</c:v>
                </c:pt>
                <c:pt idx="7">
                  <c:v>0.13</c:v>
                </c:pt>
                <c:pt idx="8">
                  <c:v>#N/A</c:v>
                </c:pt>
                <c:pt idx="9">
                  <c:v>0.25</c:v>
                </c:pt>
              </c:numCache>
            </c:numRef>
          </c:val>
          <c:extLst>
            <c:ext xmlns:c16="http://schemas.microsoft.com/office/drawing/2014/chart" uri="{C3380CC4-5D6E-409C-BE32-E72D297353CC}">
              <c16:uniqueId val="{00000004-9417-4E80-8607-F3A0F0C4D75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5-9417-4E80-8607-F3A0F0C4D75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1.51</c:v>
                </c:pt>
                <c:pt idx="2">
                  <c:v>#N/A</c:v>
                </c:pt>
                <c:pt idx="3">
                  <c:v>1.66</c:v>
                </c:pt>
                <c:pt idx="4">
                  <c:v>#N/A</c:v>
                </c:pt>
                <c:pt idx="5">
                  <c:v>2.06</c:v>
                </c:pt>
                <c:pt idx="6">
                  <c:v>#N/A</c:v>
                </c:pt>
                <c:pt idx="7">
                  <c:v>1.94</c:v>
                </c:pt>
                <c:pt idx="8">
                  <c:v>#N/A</c:v>
                </c:pt>
                <c:pt idx="9">
                  <c:v>1.92</c:v>
                </c:pt>
              </c:numCache>
            </c:numRef>
          </c:val>
          <c:extLst>
            <c:ext xmlns:c16="http://schemas.microsoft.com/office/drawing/2014/chart" uri="{C3380CC4-5D6E-409C-BE32-E72D297353CC}">
              <c16:uniqueId val="{00000006-9417-4E80-8607-F3A0F0C4D75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2.96</c:v>
                </c:pt>
                <c:pt idx="2">
                  <c:v>#N/A</c:v>
                </c:pt>
                <c:pt idx="3">
                  <c:v>3.3</c:v>
                </c:pt>
                <c:pt idx="4">
                  <c:v>#N/A</c:v>
                </c:pt>
                <c:pt idx="5">
                  <c:v>3.97</c:v>
                </c:pt>
                <c:pt idx="6">
                  <c:v>#N/A</c:v>
                </c:pt>
                <c:pt idx="7">
                  <c:v>4.18</c:v>
                </c:pt>
                <c:pt idx="8">
                  <c:v>#N/A</c:v>
                </c:pt>
                <c:pt idx="9">
                  <c:v>3.25</c:v>
                </c:pt>
              </c:numCache>
            </c:numRef>
          </c:val>
          <c:extLst>
            <c:ext xmlns:c16="http://schemas.microsoft.com/office/drawing/2014/chart" uri="{C3380CC4-5D6E-409C-BE32-E72D297353CC}">
              <c16:uniqueId val="{00000007-9417-4E80-8607-F3A0F0C4D75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6.14</c:v>
                </c:pt>
                <c:pt idx="2">
                  <c:v>#N/A</c:v>
                </c:pt>
                <c:pt idx="3">
                  <c:v>7.65</c:v>
                </c:pt>
                <c:pt idx="4">
                  <c:v>#N/A</c:v>
                </c:pt>
                <c:pt idx="5">
                  <c:v>5.42</c:v>
                </c:pt>
                <c:pt idx="6">
                  <c:v>#N/A</c:v>
                </c:pt>
                <c:pt idx="7">
                  <c:v>5.2</c:v>
                </c:pt>
                <c:pt idx="8">
                  <c:v>#N/A</c:v>
                </c:pt>
                <c:pt idx="9">
                  <c:v>3.84</c:v>
                </c:pt>
              </c:numCache>
            </c:numRef>
          </c:val>
          <c:extLst>
            <c:ext xmlns:c16="http://schemas.microsoft.com/office/drawing/2014/chart" uri="{C3380CC4-5D6E-409C-BE32-E72D297353CC}">
              <c16:uniqueId val="{00000008-9417-4E80-8607-F3A0F0C4D75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12.67</c:v>
                </c:pt>
                <c:pt idx="2">
                  <c:v>#N/A</c:v>
                </c:pt>
                <c:pt idx="3">
                  <c:v>11.9</c:v>
                </c:pt>
                <c:pt idx="4">
                  <c:v>#N/A</c:v>
                </c:pt>
                <c:pt idx="5">
                  <c:v>10.63</c:v>
                </c:pt>
                <c:pt idx="6">
                  <c:v>#N/A</c:v>
                </c:pt>
                <c:pt idx="7">
                  <c:v>8.27</c:v>
                </c:pt>
                <c:pt idx="8">
                  <c:v>#N/A</c:v>
                </c:pt>
                <c:pt idx="9">
                  <c:v>7.88</c:v>
                </c:pt>
              </c:numCache>
            </c:numRef>
          </c:val>
          <c:extLst>
            <c:ext xmlns:c16="http://schemas.microsoft.com/office/drawing/2014/chart" uri="{C3380CC4-5D6E-409C-BE32-E72D297353CC}">
              <c16:uniqueId val="{00000009-9417-4E80-8607-F3A0F0C4D7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846</c:v>
                </c:pt>
                <c:pt idx="5">
                  <c:v>820</c:v>
                </c:pt>
                <c:pt idx="8">
                  <c:v>828</c:v>
                </c:pt>
                <c:pt idx="11">
                  <c:v>789</c:v>
                </c:pt>
                <c:pt idx="14">
                  <c:v>784</c:v>
                </c:pt>
              </c:numCache>
            </c:numRef>
          </c:val>
          <c:extLst>
            <c:ext xmlns:c16="http://schemas.microsoft.com/office/drawing/2014/chart" uri="{C3380CC4-5D6E-409C-BE32-E72D297353CC}">
              <c16:uniqueId val="{00000000-8067-49A2-923B-8B4AC6E69D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067-49A2-923B-8B4AC6E69D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067-49A2-923B-8B4AC6E69D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62</c:v>
                </c:pt>
                <c:pt idx="3">
                  <c:v>64</c:v>
                </c:pt>
                <c:pt idx="6">
                  <c:v>77</c:v>
                </c:pt>
                <c:pt idx="9">
                  <c:v>77</c:v>
                </c:pt>
                <c:pt idx="12">
                  <c:v>96</c:v>
                </c:pt>
              </c:numCache>
            </c:numRef>
          </c:val>
          <c:extLst>
            <c:ext xmlns:c16="http://schemas.microsoft.com/office/drawing/2014/chart" uri="{C3380CC4-5D6E-409C-BE32-E72D297353CC}">
              <c16:uniqueId val="{00000003-8067-49A2-923B-8B4AC6E69D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405</c:v>
                </c:pt>
                <c:pt idx="3">
                  <c:v>399</c:v>
                </c:pt>
                <c:pt idx="6">
                  <c:v>364</c:v>
                </c:pt>
                <c:pt idx="9">
                  <c:v>371</c:v>
                </c:pt>
                <c:pt idx="12">
                  <c:v>349</c:v>
                </c:pt>
              </c:numCache>
            </c:numRef>
          </c:val>
          <c:extLst>
            <c:ext xmlns:c16="http://schemas.microsoft.com/office/drawing/2014/chart" uri="{C3380CC4-5D6E-409C-BE32-E72D297353CC}">
              <c16:uniqueId val="{00000004-8067-49A2-923B-8B4AC6E69D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67-49A2-923B-8B4AC6E69D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067-49A2-923B-8B4AC6E69D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874</c:v>
                </c:pt>
                <c:pt idx="3">
                  <c:v>852</c:v>
                </c:pt>
                <c:pt idx="6">
                  <c:v>812</c:v>
                </c:pt>
                <c:pt idx="9">
                  <c:v>794</c:v>
                </c:pt>
                <c:pt idx="12">
                  <c:v>766</c:v>
                </c:pt>
              </c:numCache>
            </c:numRef>
          </c:val>
          <c:extLst>
            <c:ext xmlns:c16="http://schemas.microsoft.com/office/drawing/2014/chart" uri="{C3380CC4-5D6E-409C-BE32-E72D297353CC}">
              <c16:uniqueId val="{00000007-8067-49A2-923B-8B4AC6E69D5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495</c:v>
                </c:pt>
                <c:pt idx="2">
                  <c:v>#N/A</c:v>
                </c:pt>
                <c:pt idx="3">
                  <c:v>#N/A</c:v>
                </c:pt>
                <c:pt idx="4">
                  <c:v>495</c:v>
                </c:pt>
                <c:pt idx="5">
                  <c:v>#N/A</c:v>
                </c:pt>
                <c:pt idx="6">
                  <c:v>#N/A</c:v>
                </c:pt>
                <c:pt idx="7">
                  <c:v>425</c:v>
                </c:pt>
                <c:pt idx="8">
                  <c:v>#N/A</c:v>
                </c:pt>
                <c:pt idx="9">
                  <c:v>#N/A</c:v>
                </c:pt>
                <c:pt idx="10">
                  <c:v>453</c:v>
                </c:pt>
                <c:pt idx="11">
                  <c:v>#N/A</c:v>
                </c:pt>
                <c:pt idx="12">
                  <c:v>#N/A</c:v>
                </c:pt>
                <c:pt idx="13">
                  <c:v>427</c:v>
                </c:pt>
                <c:pt idx="14">
                  <c:v>#N/A</c:v>
                </c:pt>
              </c:numCache>
            </c:numRef>
          </c:val>
          <c:smooth val="0"/>
          <c:extLst>
            <c:ext xmlns:c16="http://schemas.microsoft.com/office/drawing/2014/chart" uri="{C3380CC4-5D6E-409C-BE32-E72D297353CC}">
              <c16:uniqueId val="{00000008-8067-49A2-923B-8B4AC6E69D5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7551</c:v>
                </c:pt>
                <c:pt idx="5">
                  <c:v>7758</c:v>
                </c:pt>
                <c:pt idx="8">
                  <c:v>8501</c:v>
                </c:pt>
                <c:pt idx="11">
                  <c:v>7987</c:v>
                </c:pt>
                <c:pt idx="14">
                  <c:v>7608</c:v>
                </c:pt>
              </c:numCache>
            </c:numRef>
          </c:val>
          <c:extLst>
            <c:ext xmlns:c16="http://schemas.microsoft.com/office/drawing/2014/chart" uri="{C3380CC4-5D6E-409C-BE32-E72D297353CC}">
              <c16:uniqueId val="{00000000-3437-48F7-B360-01C8E27BBE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691</c:v>
                </c:pt>
                <c:pt idx="5">
                  <c:v>689</c:v>
                </c:pt>
                <c:pt idx="8">
                  <c:v>687</c:v>
                </c:pt>
                <c:pt idx="11">
                  <c:v>756</c:v>
                </c:pt>
                <c:pt idx="14">
                  <c:v>778</c:v>
                </c:pt>
              </c:numCache>
            </c:numRef>
          </c:val>
          <c:extLst>
            <c:ext xmlns:c16="http://schemas.microsoft.com/office/drawing/2014/chart" uri="{C3380CC4-5D6E-409C-BE32-E72D297353CC}">
              <c16:uniqueId val="{00000001-3437-48F7-B360-01C8E27BBE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3598</c:v>
                </c:pt>
                <c:pt idx="5">
                  <c:v>3574</c:v>
                </c:pt>
                <c:pt idx="8">
                  <c:v>3571</c:v>
                </c:pt>
                <c:pt idx="11">
                  <c:v>3725</c:v>
                </c:pt>
                <c:pt idx="14">
                  <c:v>3975</c:v>
                </c:pt>
              </c:numCache>
            </c:numRef>
          </c:val>
          <c:extLst>
            <c:ext xmlns:c16="http://schemas.microsoft.com/office/drawing/2014/chart" uri="{C3380CC4-5D6E-409C-BE32-E72D297353CC}">
              <c16:uniqueId val="{00000002-3437-48F7-B360-01C8E27BBE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37-48F7-B360-01C8E27BBE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37-48F7-B360-01C8E27BBE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37-48F7-B360-01C8E27BBE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1562</c:v>
                </c:pt>
                <c:pt idx="3">
                  <c:v>1618</c:v>
                </c:pt>
                <c:pt idx="6">
                  <c:v>1612</c:v>
                </c:pt>
                <c:pt idx="9">
                  <c:v>1607</c:v>
                </c:pt>
                <c:pt idx="12">
                  <c:v>1651</c:v>
                </c:pt>
              </c:numCache>
            </c:numRef>
          </c:val>
          <c:extLst>
            <c:ext xmlns:c16="http://schemas.microsoft.com/office/drawing/2014/chart" uri="{C3380CC4-5D6E-409C-BE32-E72D297353CC}">
              <c16:uniqueId val="{00000006-3437-48F7-B360-01C8E27BBE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633</c:v>
                </c:pt>
                <c:pt idx="3">
                  <c:v>688</c:v>
                </c:pt>
                <c:pt idx="6">
                  <c:v>719</c:v>
                </c:pt>
                <c:pt idx="9">
                  <c:v>705</c:v>
                </c:pt>
                <c:pt idx="12">
                  <c:v>760</c:v>
                </c:pt>
              </c:numCache>
            </c:numRef>
          </c:val>
          <c:extLst>
            <c:ext xmlns:c16="http://schemas.microsoft.com/office/drawing/2014/chart" uri="{C3380CC4-5D6E-409C-BE32-E72D297353CC}">
              <c16:uniqueId val="{00000007-3437-48F7-B360-01C8E27BBE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3912</c:v>
                </c:pt>
                <c:pt idx="3">
                  <c:v>3621</c:v>
                </c:pt>
                <c:pt idx="6">
                  <c:v>3446</c:v>
                </c:pt>
                <c:pt idx="9">
                  <c:v>3304</c:v>
                </c:pt>
                <c:pt idx="12">
                  <c:v>3097</c:v>
                </c:pt>
              </c:numCache>
            </c:numRef>
          </c:val>
          <c:extLst>
            <c:ext xmlns:c16="http://schemas.microsoft.com/office/drawing/2014/chart" uri="{C3380CC4-5D6E-409C-BE32-E72D297353CC}">
              <c16:uniqueId val="{00000008-3437-48F7-B360-01C8E27BBE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37-48F7-B360-01C8E27BBE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8043</c:v>
                </c:pt>
                <c:pt idx="3">
                  <c:v>8250</c:v>
                </c:pt>
                <c:pt idx="6">
                  <c:v>9929</c:v>
                </c:pt>
                <c:pt idx="9">
                  <c:v>9553</c:v>
                </c:pt>
                <c:pt idx="12">
                  <c:v>9304</c:v>
                </c:pt>
              </c:numCache>
            </c:numRef>
          </c:val>
          <c:extLst>
            <c:ext xmlns:c16="http://schemas.microsoft.com/office/drawing/2014/chart" uri="{C3380CC4-5D6E-409C-BE32-E72D297353CC}">
              <c16:uniqueId val="{0000000A-3437-48F7-B360-01C8E27BBE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2310</c:v>
                </c:pt>
                <c:pt idx="2">
                  <c:v>#N/A</c:v>
                </c:pt>
                <c:pt idx="3">
                  <c:v>#N/A</c:v>
                </c:pt>
                <c:pt idx="4">
                  <c:v>2156</c:v>
                </c:pt>
                <c:pt idx="5">
                  <c:v>#N/A</c:v>
                </c:pt>
                <c:pt idx="6">
                  <c:v>#N/A</c:v>
                </c:pt>
                <c:pt idx="7">
                  <c:v>2948</c:v>
                </c:pt>
                <c:pt idx="8">
                  <c:v>#N/A</c:v>
                </c:pt>
                <c:pt idx="9">
                  <c:v>#N/A</c:v>
                </c:pt>
                <c:pt idx="10">
                  <c:v>2701</c:v>
                </c:pt>
                <c:pt idx="11">
                  <c:v>#N/A</c:v>
                </c:pt>
                <c:pt idx="12">
                  <c:v>#N/A</c:v>
                </c:pt>
                <c:pt idx="13">
                  <c:v>2451</c:v>
                </c:pt>
                <c:pt idx="14">
                  <c:v>#N/A</c:v>
                </c:pt>
              </c:numCache>
            </c:numRef>
          </c:val>
          <c:smooth val="0"/>
          <c:extLst>
            <c:ext xmlns:c16="http://schemas.microsoft.com/office/drawing/2014/chart" uri="{C3380CC4-5D6E-409C-BE32-E72D297353CC}">
              <c16:uniqueId val="{0000000B-3437-48F7-B360-01C8E27BBE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958</c:v>
                </c:pt>
                <c:pt idx="1">
                  <c:v>958</c:v>
                </c:pt>
                <c:pt idx="2">
                  <c:v>958</c:v>
                </c:pt>
              </c:numCache>
            </c:numRef>
          </c:val>
          <c:extLst>
            <c:ext xmlns:c16="http://schemas.microsoft.com/office/drawing/2014/chart" uri="{C3380CC4-5D6E-409C-BE32-E72D297353CC}">
              <c16:uniqueId val="{00000000-8B1A-4CFE-96B0-48A1CEE1D6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568</c:v>
                </c:pt>
                <c:pt idx="1">
                  <c:v>569</c:v>
                </c:pt>
                <c:pt idx="2">
                  <c:v>628</c:v>
                </c:pt>
              </c:numCache>
            </c:numRef>
          </c:val>
          <c:extLst>
            <c:ext xmlns:c16="http://schemas.microsoft.com/office/drawing/2014/chart" uri="{C3380CC4-5D6E-409C-BE32-E72D297353CC}">
              <c16:uniqueId val="{00000001-8B1A-4CFE-96B0-48A1CEE1D6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1031</c:v>
                </c:pt>
                <c:pt idx="1">
                  <c:v>1098</c:v>
                </c:pt>
                <c:pt idx="2">
                  <c:v>1196</c:v>
                </c:pt>
              </c:numCache>
            </c:numRef>
          </c:val>
          <c:extLst>
            <c:ext xmlns:c16="http://schemas.microsoft.com/office/drawing/2014/chart" uri="{C3380CC4-5D6E-409C-BE32-E72D297353CC}">
              <c16:uniqueId val="{00000002-8B1A-4CFE-96B0-48A1CEE1D6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元利償還金は、過去の地方債の償還が進んだことにより、前年と比較し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今後は、近年進めてきた大型事業に伴う地方債の償還が本格的に始まるため、再び数値の上昇が予想される。そのため、計画的な繰上償還や高利率の地方債の借り換えを行うなど、実質公債費比率上昇の抑制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利用していない。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一般会計等に係る地方債の現在高は、前年より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百万円の減額となった。これは、新庁舎整備事業等の大型事業が終了し、地方債の償還も進んでいることから、新規借入額が返済額以内に留まっているためである。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しかし、今後も中学校新校舎建設事業等の大型事業が予定されていることから、地方債の現在高が増えることが見込まれる。事業の有効性を精査し、事業実施の適正化に取り組み財政の健全化を図っていく。</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充当可能基金については、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百万円の増となったが、財政調整基金はほとんど増えていないため、基金の積み立ても見込めるような堅実な財政運営を行い、将来負担比率の減少を目指して取り組んでいく。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山梨県富士川町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企業版ふるさと納税制度による寄附額をスポーツ振興基金等に積み立てたことによる増。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中学校新校舎建設事業等の</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大型事業</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人件費の増加等により収支不足が生じ、基金を取り崩さなければならない状況が生じる可能性がある。そのため、計画的な事業実施を図り、単年度歳出額の平準化と経費削減に努め、基金残高の増額を目指す。</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・公共施設整備等事業基金：公共施設整備のための財源に充てる基金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・中山間ふるさと水・土保全対策基金：中山間における土地改良施設の多面的機能を良好に発揮させるための地域的な共同活動を支援し、地域の活性化を図るための基金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・地域コミュニティ施設整備費貸付基金：自治会において集会所等を建設する際に貸し付ける基金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・過疎地域自立促進基金：過疎地域自立促進計画に掲げる過疎地域自立促進特別事業の円滑な運営を図るための基金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・富士川町金会館太陽光発電設備管理基金：町民会館太陽光発戦設備の維持管理及び更新に係る事業を円滑に実施するための基金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・道の駅富士川整備基金：道の駅富士川の施設の整備の財源に充てるための基金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・森林環境譲与税基金：森林の整備及びその促進に要する経費の財源に充てるための基金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・スポーツ振興基金：体育施設の整備、スポーツ団体の育成、その他スポーツの振興を図るための基金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・ふるさと応援基金：地域再生法に規定するまち・ひと・しごと創生寄附活用事業に要する経費の財源に充てるための基金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地方創生支援事業補助金の財源に充てるため、スポーツ振興基金を取り崩したことによる減少。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企業版ふるさと納税制度による寄附額をスポーツ振興基金等に積み立てたことによる増。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公共施設整備等事業基金について、今後予定している中学校新校舎建設事業等の大型事業により取り崩しが生じる可能性があるため、事業費の削減に取り組み、基金残高の減少の抑制に努める。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利息分として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585</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中学校新校舎建設事業等の</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大型事業や人件費の増加等により収支不足が生じ、基金を取り崩さなければならない状況が生じる可能性がある。そのため、計画的な事業実施を図り、単年度歳出額の平準化と経費削減に努め</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、基金残高の増額を目指す。</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普通交付税で措置された臨財債償還分等として</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59,110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近年続いた新庁舎整備事業等の大型事業の償還が始まり、償還額のピークを迎えると当該基金を取り崩す可能性があるため、経費削減等に取り組み、将来に向けた基金残高の増額を目指す。</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13,926
13,656
112.00
8,970,776
8,737,528
204,565
5,193,878
9,304,215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財政力指数は前年と比較し横ばいであるが、類似団体平均を下回る数値となっている。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減少や高齢化が進むことから、歳出の見直しを実施するとともに、町税等の徴収率の向上やふるさと納税といった自主財源の確保に取り組む。また、行政運営の効率化を図り財政基盤の強化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165629</xdr:rowOff>
    </xdr:from>
    <xdr:to>
      <xdr:col>15</xdr:col>
      <xdr:colOff>82550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3797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165629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279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114829</xdr:rowOff>
    </xdr:from>
    <xdr:to>
      <xdr:col>11</xdr:col>
      <xdr:colOff>82550</xdr:colOff>
      <xdr:row>44</xdr:row>
      <xdr:rowOff>44979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29756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減少し、類似団体を下回る数値となっている。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数値としては高い水準であり、今後は、大型事業の償還が本格的に始まることからさらなる上昇が見込まれている。そのため、事務事業の見直しを進めるとともに、事業の優先度を厳しく点検し、優先度の低い事務事業については廃止・縮小を進め、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95673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40321"/>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19262</xdr:rowOff>
    </xdr:from>
    <xdr:to>
      <xdr:col>19</xdr:col>
      <xdr:colOff>133350</xdr:colOff>
      <xdr:row>64</xdr:row>
      <xdr:rowOff>95673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92062"/>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7196</xdr:rowOff>
    </xdr:from>
    <xdr:to>
      <xdr:col>15</xdr:col>
      <xdr:colOff>82550</xdr:colOff>
      <xdr:row>64</xdr:row>
      <xdr:rowOff>19262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7999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155998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79996"/>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16721</xdr:rowOff>
    </xdr:from>
    <xdr:to>
      <xdr:col>23</xdr:col>
      <xdr:colOff>184150</xdr:colOff>
      <xdr:row>64</xdr:row>
      <xdr:rowOff>118321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33248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156650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86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139912</xdr:rowOff>
    </xdr:from>
    <xdr:to>
      <xdr:col>15</xdr:col>
      <xdr:colOff>133350</xdr:colOff>
      <xdr:row>64</xdr:row>
      <xdr:rowOff>70062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80239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42773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105198</xdr:rowOff>
    </xdr:from>
    <xdr:to>
      <xdr:col>7</xdr:col>
      <xdr:colOff>31750</xdr:colOff>
      <xdr:row>65</xdr:row>
      <xdr:rowOff>35348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45525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類似団体平均は下回ったものの、前年と比較すると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となった。人件費については、会計年度任用職員制度の導入以降、年々増加している状況である。また、人事院勧告による給与改定もあり前年より増加した。職員の定員管理適正化計画や要員計画等により、適正な人員管理に努め、人件費の抑制を図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物件費については、新庁舎建設による公共施設の集約化が進んだことで、経費の削減が図られている。今後はさらにコスト意識を持って物件費の削減に取り組んでいく。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120748</xdr:rowOff>
    </xdr:from>
    <xdr:to>
      <xdr:col>23</xdr:col>
      <xdr:colOff>133350</xdr:colOff>
      <xdr:row>82</xdr:row>
      <xdr:rowOff>142805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79648"/>
          <a:ext cx="838200" cy="2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114233</xdr:rowOff>
    </xdr:from>
    <xdr:to>
      <xdr:col>19</xdr:col>
      <xdr:colOff>133350</xdr:colOff>
      <xdr:row>82</xdr:row>
      <xdr:rowOff>120748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7313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107107</xdr:rowOff>
    </xdr:from>
    <xdr:to>
      <xdr:col>15</xdr:col>
      <xdr:colOff>82550</xdr:colOff>
      <xdr:row>82</xdr:row>
      <xdr:rowOff>114233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66007"/>
          <a:ext cx="889000" cy="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102358</xdr:rowOff>
    </xdr:from>
    <xdr:to>
      <xdr:col>11</xdr:col>
      <xdr:colOff>31750</xdr:colOff>
      <xdr:row>82</xdr:row>
      <xdr:rowOff>107107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61258"/>
          <a:ext cx="889000" cy="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92005</xdr:rowOff>
    </xdr:from>
    <xdr:to>
      <xdr:col>23</xdr:col>
      <xdr:colOff>184150</xdr:colOff>
      <xdr:row>83</xdr:row>
      <xdr:rowOff>22155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108532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69948</xdr:rowOff>
    </xdr:from>
    <xdr:to>
      <xdr:col>19</xdr:col>
      <xdr:colOff>184150</xdr:colOff>
      <xdr:row>83</xdr:row>
      <xdr:rowOff>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10275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97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63433</xdr:rowOff>
    </xdr:from>
    <xdr:to>
      <xdr:col>15</xdr:col>
      <xdr:colOff>133350</xdr:colOff>
      <xdr:row>82</xdr:row>
      <xdr:rowOff>165033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3760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9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56307</xdr:rowOff>
    </xdr:from>
    <xdr:to>
      <xdr:col>11</xdr:col>
      <xdr:colOff>82550</xdr:colOff>
      <xdr:row>82</xdr:row>
      <xdr:rowOff>157907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1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168084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8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51558</xdr:rowOff>
    </xdr:from>
    <xdr:to>
      <xdr:col>7</xdr:col>
      <xdr:colOff>31750</xdr:colOff>
      <xdr:row>82</xdr:row>
      <xdr:rowOff>153158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163335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7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ラスパイレス指数については、前年と比較し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ポイント増加し、依然として類似団体平均を上回っている。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働き方改革を推進し、時間外手当等の削減に努めるなど、より一層の給与の適正化を図る。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74789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39055"/>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34572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人の増となったものの、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類似団体平均を下回る数値となっている。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今後も住民サービスを低下させることなく、事務事業の見直しや適正な人員配置と組織体制の構築に取り組んでいく。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121793</xdr:rowOff>
    </xdr:from>
    <xdr:to>
      <xdr:col>81</xdr:col>
      <xdr:colOff>44450</xdr:colOff>
      <xdr:row>61</xdr:row>
      <xdr:rowOff>125654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580243"/>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114071</xdr:rowOff>
    </xdr:from>
    <xdr:to>
      <xdr:col>77</xdr:col>
      <xdr:colOff>44450</xdr:colOff>
      <xdr:row>61</xdr:row>
      <xdr:rowOff>121793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72521"/>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114071</xdr:rowOff>
    </xdr:from>
    <xdr:to>
      <xdr:col>72</xdr:col>
      <xdr:colOff>203200</xdr:colOff>
      <xdr:row>61</xdr:row>
      <xdr:rowOff>126136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57252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118897</xdr:rowOff>
    </xdr:from>
    <xdr:to>
      <xdr:col>68</xdr:col>
      <xdr:colOff>152400</xdr:colOff>
      <xdr:row>61</xdr:row>
      <xdr:rowOff>126136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7734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74854</xdr:rowOff>
    </xdr:from>
    <xdr:to>
      <xdr:col>81</xdr:col>
      <xdr:colOff>95250</xdr:colOff>
      <xdr:row>62</xdr:row>
      <xdr:rowOff>5004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91381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78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70993</xdr:rowOff>
    </xdr:from>
    <xdr:to>
      <xdr:col>77</xdr:col>
      <xdr:colOff>95250</xdr:colOff>
      <xdr:row>62</xdr:row>
      <xdr:rowOff>1143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11320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9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63271</xdr:rowOff>
    </xdr:from>
    <xdr:to>
      <xdr:col>73</xdr:col>
      <xdr:colOff>44450</xdr:colOff>
      <xdr:row>61</xdr:row>
      <xdr:rowOff>164871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2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3598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9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75336</xdr:rowOff>
    </xdr:from>
    <xdr:to>
      <xdr:col>68</xdr:col>
      <xdr:colOff>203200</xdr:colOff>
      <xdr:row>62</xdr:row>
      <xdr:rowOff>5486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15663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30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68097</xdr:rowOff>
    </xdr:from>
    <xdr:to>
      <xdr:col>64</xdr:col>
      <xdr:colOff>152400</xdr:colOff>
      <xdr:row>61</xdr:row>
      <xdr:rowOff>169697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2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8424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9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減少となったものの、類似団体平均を依然として上回る数値となっている。また、近年進めてきた大型事業に伴う地方債の償還が始まるため、今後は更なる数値の上昇が予想される。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このような状況から、計画的な繰上償還や高利率の地方債の借換を行うとともに、緊急度や住民ニーズを的確に把握した事業の選択に取り組み、地方債に大きく頼ることのない財政運営に努める。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64008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166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112268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649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43</xdr:row>
      <xdr:rowOff>46990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3131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75946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193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136398</xdr:rowOff>
    </xdr:from>
    <xdr:to>
      <xdr:col>81</xdr:col>
      <xdr:colOff>95250</xdr:colOff>
      <xdr:row>42</xdr:row>
      <xdr:rowOff>66548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108475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37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61468</xdr:rowOff>
    </xdr:from>
    <xdr:to>
      <xdr:col>73</xdr:col>
      <xdr:colOff>44450</xdr:colOff>
      <xdr:row>42</xdr:row>
      <xdr:rowOff>163068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147845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25146</xdr:rowOff>
    </xdr:from>
    <xdr:to>
      <xdr:col>64</xdr:col>
      <xdr:colOff>152400</xdr:colOff>
      <xdr:row>43</xdr:row>
      <xdr:rowOff>126746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111523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％の減となった。要因としては、地方債の償還が進み、地方債現在高が減少傾向にあるためである。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しかしながら、類似団体平均を大きく上回っている状況である。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今後も、新中学校校舎整備事業等の大型事業が予定されているため、さらなる数値の上昇が見込まれる。地方債の発行の際は、事業の有効性を精査し、事業実施の適正化に取り組み、財政の健全化に努める。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61519</xdr:rowOff>
    </xdr:from>
    <xdr:to>
      <xdr:col>81</xdr:col>
      <xdr:colOff>44450</xdr:colOff>
      <xdr:row>17</xdr:row>
      <xdr:rowOff>131978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976169"/>
          <a:ext cx="838200" cy="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131978</xdr:rowOff>
    </xdr:from>
    <xdr:to>
      <xdr:col>77</xdr:col>
      <xdr:colOff>44450</xdr:colOff>
      <xdr:row>18</xdr:row>
      <xdr:rowOff>23266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04662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3607</xdr:rowOff>
    </xdr:from>
    <xdr:to>
      <xdr:col>72</xdr:col>
      <xdr:colOff>203200</xdr:colOff>
      <xdr:row>18</xdr:row>
      <xdr:rowOff>23266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4401800" y="2918257"/>
          <a:ext cx="889000" cy="19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3607</xdr:rowOff>
    </xdr:from>
    <xdr:to>
      <xdr:col>68</xdr:col>
      <xdr:colOff>152400</xdr:colOff>
      <xdr:row>17</xdr:row>
      <xdr:rowOff>70206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918257"/>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10719</xdr:rowOff>
    </xdr:from>
    <xdr:to>
      <xdr:col>81</xdr:col>
      <xdr:colOff>95250</xdr:colOff>
      <xdr:row>17</xdr:row>
      <xdr:rowOff>112319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154246</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89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81178</xdr:rowOff>
    </xdr:from>
    <xdr:to>
      <xdr:col>77</xdr:col>
      <xdr:colOff>95250</xdr:colOff>
      <xdr:row>18</xdr:row>
      <xdr:rowOff>11328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99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167555</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082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143916</xdr:rowOff>
    </xdr:from>
    <xdr:to>
      <xdr:col>73</xdr:col>
      <xdr:colOff>44450</xdr:colOff>
      <xdr:row>18</xdr:row>
      <xdr:rowOff>74066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0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58843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1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124257</xdr:rowOff>
    </xdr:from>
    <xdr:to>
      <xdr:col>68</xdr:col>
      <xdr:colOff>203200</xdr:colOff>
      <xdr:row>17</xdr:row>
      <xdr:rowOff>54407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8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39184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95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19406</xdr:rowOff>
    </xdr:from>
    <xdr:to>
      <xdr:col>64</xdr:col>
      <xdr:colOff>152400</xdr:colOff>
      <xdr:row>17</xdr:row>
      <xdr:rowOff>121006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105783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13,926
13,656
112.00
8,970,776
8,737,528
204,565
5,193,878
9,304,215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人件費は、昨年と比較し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経常収支比率における人件費分が高くなっていることから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、より効率的な事務作業を行うよう工夫し、職員の適正な定員管理を図り人件費の抑制に努める。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36</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53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92710</xdr:rowOff>
    </xdr:from>
    <xdr:to>
      <xdr:col>19</xdr:col>
      <xdr:colOff>187325</xdr:colOff>
      <xdr:row>36</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49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88900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1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11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118110</xdr:rowOff>
    </xdr:from>
    <xdr:to>
      <xdr:col>24</xdr:col>
      <xdr:colOff>76200</xdr:colOff>
      <xdr:row>37</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90187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72390</xdr:rowOff>
    </xdr:from>
    <xdr:to>
      <xdr:col>6</xdr:col>
      <xdr:colOff>171450</xdr:colOff>
      <xdr:row>37</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物件費は前年と比較し横ばいであり、類似団体平均を下回った。新庁舎での執務が始まったことから、公共施設の集約化が図られ、コスト削減が図られているのが主な要因である。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今後は、光熱水費等の高騰も見据え、更なるコスト削減を目指した行政運営を行っていく。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7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870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50800</xdr:rowOff>
    </xdr:from>
    <xdr:to>
      <xdr:col>73</xdr:col>
      <xdr:colOff>180975</xdr:colOff>
      <xdr:row>17</xdr:row>
      <xdr:rowOff>12700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22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127000</xdr:rowOff>
    </xdr:from>
    <xdr:to>
      <xdr:col>69</xdr:col>
      <xdr:colOff>92075</xdr:colOff>
      <xdr:row>15</xdr:row>
      <xdr:rowOff>50800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3558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133350</xdr:rowOff>
    </xdr:from>
    <xdr:to>
      <xdr:col>74</xdr:col>
      <xdr:colOff>31750</xdr:colOff>
      <xdr:row>17</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76200</xdr:rowOff>
    </xdr:from>
    <xdr:to>
      <xdr:col>65</xdr:col>
      <xdr:colOff>53975</xdr:colOff>
      <xdr:row>14</xdr:row>
      <xdr:rowOff>6350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16527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7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増加となったが、類似団体平均を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は全国的に社会保障経費の増加が見込まれ、高齢者福祉費等の扶助費が増加することが予想されるため、資格審査の適正化や各種手当への独自加算等の見直しを進めるなど、扶助費の上昇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4723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461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55</xdr:row>
      <xdr:rowOff>31750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450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163285</xdr:rowOff>
    </xdr:from>
    <xdr:to>
      <xdr:col>20</xdr:col>
      <xdr:colOff>38100</xdr:colOff>
      <xdr:row>55</xdr:row>
      <xdr:rowOff>93435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103612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19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下水道事業等の特別会計から公営企業会計への移行による支出費目の変更により、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今後も、国民健康保険特別会計などの繰出金の精査を行い、各事業会計の健全化と一般会計の経費削減に取り組んでいく。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146050</xdr:rowOff>
    </xdr:from>
    <xdr:to>
      <xdr:col>82</xdr:col>
      <xdr:colOff>107950</xdr:colOff>
      <xdr:row>58</xdr:row>
      <xdr:rowOff>29028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232900"/>
          <a:ext cx="838200" cy="7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45357</xdr:rowOff>
    </xdr:from>
    <xdr:to>
      <xdr:col>78</xdr:col>
      <xdr:colOff>69850</xdr:colOff>
      <xdr:row>58</xdr:row>
      <xdr:rowOff>29028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96465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45357</xdr:rowOff>
    </xdr:from>
    <xdr:to>
      <xdr:col>73</xdr:col>
      <xdr:colOff>180975</xdr:colOff>
      <xdr:row>59</xdr:row>
      <xdr:rowOff>64407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893800" y="9646557"/>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59</xdr:row>
      <xdr:rowOff>64407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a:off x="13004800" y="10081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95250</xdr:rowOff>
    </xdr:from>
    <xdr:to>
      <xdr:col>82</xdr:col>
      <xdr:colOff>158750</xdr:colOff>
      <xdr:row>54</xdr:row>
      <xdr:rowOff>25400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13607</xdr:rowOff>
    </xdr:from>
    <xdr:to>
      <xdr:col>69</xdr:col>
      <xdr:colOff>142875</xdr:colOff>
      <xdr:row>59</xdr:row>
      <xdr:rowOff>115207</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99984</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27412</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では、病院事業、ごみ処理事業、し尿処理事業、消防事業等を一部事務組合で行っているため、一部事務組合への負担が多額となっている。また、公営企業会計への移行により数値が急激に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ごみ処理施設や管内消防署の建替等を予定しており、施設整備にかかる負担金の更なる増額も見込まれるため、公営企業会計や各団体への補助金については、事業の精査や見直しを行い、財政負担の軽減に向けた取り組みをより強化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38</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18072"/>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37</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31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46990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312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117348</xdr:rowOff>
    </xdr:from>
    <xdr:to>
      <xdr:col>82</xdr:col>
      <xdr:colOff>158750</xdr:colOff>
      <xdr:row>39</xdr:row>
      <xdr:rowOff>47498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89425</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23622</xdr:rowOff>
    </xdr:from>
    <xdr:to>
      <xdr:col>78</xdr:col>
      <xdr:colOff>120650</xdr:colOff>
      <xdr:row>37</xdr:row>
      <xdr:rowOff>125222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135399</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107967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％減少となったが、今後は近年集中した大型事業の元金償還の据置期間が終了することから、経常収支比率における公債費分が高くなることが見込まれる。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そのため、事業の緊急性や妥当性、有効性を精査し事務事業の見直しに努めるなど、地方債の新規発行に頼らない財政運営を行う。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78994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12063"/>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78994</xdr:rowOff>
    </xdr:from>
    <xdr:to>
      <xdr:col>19</xdr:col>
      <xdr:colOff>187325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806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77</xdr:row>
      <xdr:rowOff>143002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40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79</xdr:row>
      <xdr:rowOff>42418</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34465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131063</xdr:rowOff>
    </xdr:from>
    <xdr:to>
      <xdr:col>24</xdr:col>
      <xdr:colOff>76200</xdr:colOff>
      <xdr:row>77</xdr:row>
      <xdr:rowOff>61213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147590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28194</xdr:rowOff>
    </xdr:from>
    <xdr:to>
      <xdr:col>20</xdr:col>
      <xdr:colOff>38100</xdr:colOff>
      <xdr:row>77</xdr:row>
      <xdr:rowOff>129794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139971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92202</xdr:rowOff>
    </xdr:from>
    <xdr:to>
      <xdr:col>11</xdr:col>
      <xdr:colOff>60325</xdr:colOff>
      <xdr:row>78</xdr:row>
      <xdr:rowOff>22352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7129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163068</xdr:rowOff>
    </xdr:from>
    <xdr:to>
      <xdr:col>6</xdr:col>
      <xdr:colOff>171450</xdr:colOff>
      <xdr:row>79</xdr:row>
      <xdr:rowOff>93218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77995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公債費以外の経常収支比率については、前年と比較し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今後も、行財政改革への取り組みや事務事業の見直しをさらに進め、経常経費の削減に努める。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122428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16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110998</xdr:rowOff>
    </xdr:from>
    <xdr:to>
      <xdr:col>78</xdr:col>
      <xdr:colOff>69850</xdr:colOff>
      <xdr:row>76</xdr:row>
      <xdr:rowOff>85852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96974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75</xdr:row>
      <xdr:rowOff>110998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51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19558</xdr:rowOff>
    </xdr:from>
    <xdr:to>
      <xdr:col>69</xdr:col>
      <xdr:colOff>92075</xdr:colOff>
      <xdr:row>75</xdr:row>
      <xdr:rowOff>92710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8783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41910</xdr:rowOff>
    </xdr:from>
    <xdr:to>
      <xdr:col>69</xdr:col>
      <xdr:colOff>142875</xdr:colOff>
      <xdr:row>75</xdr:row>
      <xdr:rowOff>143510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山梨県富士川町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59932</xdr:rowOff>
    </xdr:from>
    <xdr:to>
      <xdr:col>29</xdr:col>
      <xdr:colOff>127000</xdr:colOff>
      <xdr:row>16</xdr:row>
      <xdr:rowOff>99919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50757"/>
          <a:ext cx="647700" cy="39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99919</xdr:rowOff>
    </xdr:from>
    <xdr:to>
      <xdr:col>26</xdr:col>
      <xdr:colOff>50800</xdr:colOff>
      <xdr:row>16</xdr:row>
      <xdr:rowOff>115107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90744"/>
          <a:ext cx="698500" cy="15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101592</xdr:rowOff>
    </xdr:from>
    <xdr:to>
      <xdr:col>22</xdr:col>
      <xdr:colOff>114300</xdr:colOff>
      <xdr:row>16</xdr:row>
      <xdr:rowOff>115107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3606800" y="2892417"/>
          <a:ext cx="698500" cy="1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101592</xdr:rowOff>
    </xdr:from>
    <xdr:to>
      <xdr:col>18</xdr:col>
      <xdr:colOff>177800</xdr:colOff>
      <xdr:row>16</xdr:row>
      <xdr:rowOff>111911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92417"/>
          <a:ext cx="698500" cy="10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9132</xdr:rowOff>
    </xdr:from>
    <xdr:to>
      <xdr:col>29</xdr:col>
      <xdr:colOff>177800</xdr:colOff>
      <xdr:row>16</xdr:row>
      <xdr:rowOff>110732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999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152659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77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49119</xdr:rowOff>
    </xdr:from>
    <xdr:to>
      <xdr:col>26</xdr:col>
      <xdr:colOff>101600</xdr:colOff>
      <xdr:row>16</xdr:row>
      <xdr:rowOff>150719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39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160896</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60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64307</xdr:rowOff>
    </xdr:from>
    <xdr:to>
      <xdr:col>22</xdr:col>
      <xdr:colOff>165100</xdr:colOff>
      <xdr:row>16</xdr:row>
      <xdr:rowOff>165907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55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4634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24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50792</xdr:rowOff>
    </xdr:from>
    <xdr:to>
      <xdr:col>19</xdr:col>
      <xdr:colOff>38100</xdr:colOff>
      <xdr:row>16</xdr:row>
      <xdr:rowOff>152392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4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162569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1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61111</xdr:rowOff>
    </xdr:from>
    <xdr:to>
      <xdr:col>15</xdr:col>
      <xdr:colOff>101600</xdr:colOff>
      <xdr:row>16</xdr:row>
      <xdr:rowOff>162711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51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2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336303</xdr:rowOff>
    </xdr:from>
    <xdr:to>
      <xdr:col>29</xdr:col>
      <xdr:colOff>127000</xdr:colOff>
      <xdr:row>36</xdr:row>
      <xdr:rowOff>16987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46653"/>
          <a:ext cx="647700" cy="23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336303</xdr:rowOff>
    </xdr:from>
    <xdr:to>
      <xdr:col>26</xdr:col>
      <xdr:colOff>50800</xdr:colOff>
      <xdr:row>36</xdr:row>
      <xdr:rowOff>37865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46653"/>
          <a:ext cx="698500" cy="4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293192</xdr:rowOff>
    </xdr:from>
    <xdr:to>
      <xdr:col>22</xdr:col>
      <xdr:colOff>114300</xdr:colOff>
      <xdr:row>36</xdr:row>
      <xdr:rowOff>37865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03542"/>
          <a:ext cx="698500" cy="87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293192</xdr:rowOff>
    </xdr:from>
    <xdr:to>
      <xdr:col>18</xdr:col>
      <xdr:colOff>177800</xdr:colOff>
      <xdr:row>35</xdr:row>
      <xdr:rowOff>304317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03542"/>
          <a:ext cx="698500" cy="11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309087</xdr:rowOff>
    </xdr:from>
    <xdr:to>
      <xdr:col>29</xdr:col>
      <xdr:colOff>177800</xdr:colOff>
      <xdr:row>36</xdr:row>
      <xdr:rowOff>67787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1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154164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285503</xdr:rowOff>
    </xdr:from>
    <xdr:to>
      <xdr:col>26</xdr:col>
      <xdr:colOff>101600</xdr:colOff>
      <xdr:row>36</xdr:row>
      <xdr:rowOff>44203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54380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64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329965</xdr:rowOff>
    </xdr:from>
    <xdr:to>
      <xdr:col>22</xdr:col>
      <xdr:colOff>165100</xdr:colOff>
      <xdr:row>36</xdr:row>
      <xdr:rowOff>88665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40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98842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70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242392</xdr:rowOff>
    </xdr:from>
    <xdr:to>
      <xdr:col>19</xdr:col>
      <xdr:colOff>38100</xdr:colOff>
      <xdr:row>36</xdr:row>
      <xdr:rowOff>1092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52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11269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2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253517</xdr:rowOff>
    </xdr:from>
    <xdr:to>
      <xdr:col>15</xdr:col>
      <xdr:colOff>101600</xdr:colOff>
      <xdr:row>36</xdr:row>
      <xdr:rowOff>12217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6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22394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13,926
13,656
112.00
8,970,776
8,737,528
204,565
5,193,878
9,304,215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119561</xdr:rowOff>
    </xdr:from>
    <xdr:to>
      <xdr:col>24</xdr:col>
      <xdr:colOff>63500</xdr:colOff>
      <xdr:row>35</xdr:row>
      <xdr:rowOff>158829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20311"/>
          <a:ext cx="8382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158829</xdr:rowOff>
    </xdr:from>
    <xdr:to>
      <xdr:col>19</xdr:col>
      <xdr:colOff>177800</xdr:colOff>
      <xdr:row>36</xdr:row>
      <xdr:rowOff>6682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59579"/>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169578</xdr:rowOff>
    </xdr:from>
    <xdr:to>
      <xdr:col>15</xdr:col>
      <xdr:colOff>50800</xdr:colOff>
      <xdr:row>36</xdr:row>
      <xdr:rowOff>6682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170328"/>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169578</xdr:rowOff>
    </xdr:from>
    <xdr:to>
      <xdr:col>10</xdr:col>
      <xdr:colOff>114300</xdr:colOff>
      <xdr:row>36</xdr:row>
      <xdr:rowOff>15154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70328"/>
          <a:ext cx="889000" cy="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68761</xdr:rowOff>
    </xdr:from>
    <xdr:to>
      <xdr:col>24</xdr:col>
      <xdr:colOff>114300</xdr:colOff>
      <xdr:row>35</xdr:row>
      <xdr:rowOff>170361</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47188</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4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108029</xdr:rowOff>
    </xdr:from>
    <xdr:to>
      <xdr:col>20</xdr:col>
      <xdr:colOff>38100</xdr:colOff>
      <xdr:row>36</xdr:row>
      <xdr:rowOff>38179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0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29306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127332</xdr:rowOff>
    </xdr:from>
    <xdr:to>
      <xdr:col>15</xdr:col>
      <xdr:colOff>101600</xdr:colOff>
      <xdr:row>36</xdr:row>
      <xdr:rowOff>57482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2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48609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2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118778</xdr:rowOff>
    </xdr:from>
    <xdr:to>
      <xdr:col>10</xdr:col>
      <xdr:colOff>165100</xdr:colOff>
      <xdr:row>36</xdr:row>
      <xdr:rowOff>48928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40055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21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135804</xdr:rowOff>
    </xdr:from>
    <xdr:to>
      <xdr:col>6</xdr:col>
      <xdr:colOff>38100</xdr:colOff>
      <xdr:row>36</xdr:row>
      <xdr:rowOff>65954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3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57081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22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148302</xdr:rowOff>
    </xdr:from>
    <xdr:to>
      <xdr:col>24</xdr:col>
      <xdr:colOff>63500</xdr:colOff>
      <xdr:row>57</xdr:row>
      <xdr:rowOff>165708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20952"/>
          <a:ext cx="838200" cy="1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155604</xdr:rowOff>
    </xdr:from>
    <xdr:to>
      <xdr:col>19</xdr:col>
      <xdr:colOff>177800</xdr:colOff>
      <xdr:row>57</xdr:row>
      <xdr:rowOff>165708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28254"/>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155604</xdr:rowOff>
    </xdr:from>
    <xdr:to>
      <xdr:col>15</xdr:col>
      <xdr:colOff>50800</xdr:colOff>
      <xdr:row>58</xdr:row>
      <xdr:rowOff>260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28254"/>
          <a:ext cx="889000" cy="1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260</xdr:rowOff>
    </xdr:from>
    <xdr:to>
      <xdr:col>10</xdr:col>
      <xdr:colOff>114300</xdr:colOff>
      <xdr:row>58</xdr:row>
      <xdr:rowOff>4587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44360"/>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97502</xdr:rowOff>
    </xdr:from>
    <xdr:to>
      <xdr:col>24</xdr:col>
      <xdr:colOff>114300</xdr:colOff>
      <xdr:row>58</xdr:row>
      <xdr:rowOff>27652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12429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114908</xdr:rowOff>
    </xdr:from>
    <xdr:to>
      <xdr:col>20</xdr:col>
      <xdr:colOff>38100</xdr:colOff>
      <xdr:row>58</xdr:row>
      <xdr:rowOff>45058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8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36185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8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104804</xdr:rowOff>
    </xdr:from>
    <xdr:to>
      <xdr:col>15</xdr:col>
      <xdr:colOff>101600</xdr:colOff>
      <xdr:row>58</xdr:row>
      <xdr:rowOff>34954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26081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120910</xdr:rowOff>
    </xdr:from>
    <xdr:to>
      <xdr:col>10</xdr:col>
      <xdr:colOff>165100</xdr:colOff>
      <xdr:row>58</xdr:row>
      <xdr:rowOff>51060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42187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8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125237</xdr:rowOff>
    </xdr:from>
    <xdr:to>
      <xdr:col>6</xdr:col>
      <xdr:colOff>38100</xdr:colOff>
      <xdr:row>58</xdr:row>
      <xdr:rowOff>55387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46514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9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60787</xdr:rowOff>
    </xdr:from>
    <xdr:to>
      <xdr:col>24</xdr:col>
      <xdr:colOff>63500</xdr:colOff>
      <xdr:row>78</xdr:row>
      <xdr:rowOff>116246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3887"/>
          <a:ext cx="838200" cy="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60787</xdr:rowOff>
    </xdr:from>
    <xdr:to>
      <xdr:col>19</xdr:col>
      <xdr:colOff>177800</xdr:colOff>
      <xdr:row>78</xdr:row>
      <xdr:rowOff>126006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33887"/>
          <a:ext cx="889000" cy="6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126006</xdr:rowOff>
    </xdr:from>
    <xdr:to>
      <xdr:col>15</xdr:col>
      <xdr:colOff>50800</xdr:colOff>
      <xdr:row>78</xdr:row>
      <xdr:rowOff>126853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9106"/>
          <a:ext cx="889000" cy="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103764</xdr:rowOff>
    </xdr:from>
    <xdr:to>
      <xdr:col>10</xdr:col>
      <xdr:colOff>114300</xdr:colOff>
      <xdr:row>78</xdr:row>
      <xdr:rowOff>126853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76864"/>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65446</xdr:rowOff>
    </xdr:from>
    <xdr:to>
      <xdr:col>24</xdr:col>
      <xdr:colOff>114300</xdr:colOff>
      <xdr:row>78</xdr:row>
      <xdr:rowOff>167046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151823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5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9987</xdr:rowOff>
    </xdr:from>
    <xdr:to>
      <xdr:col>20</xdr:col>
      <xdr:colOff>38100</xdr:colOff>
      <xdr:row>78</xdr:row>
      <xdr:rowOff>111587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102714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75206</xdr:rowOff>
    </xdr:from>
    <xdr:to>
      <xdr:col>15</xdr:col>
      <xdr:colOff>101600</xdr:colOff>
      <xdr:row>79</xdr:row>
      <xdr:rowOff>5356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167933</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54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76053</xdr:rowOff>
    </xdr:from>
    <xdr:to>
      <xdr:col>10</xdr:col>
      <xdr:colOff>165100</xdr:colOff>
      <xdr:row>79</xdr:row>
      <xdr:rowOff>6203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168780</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541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52964</xdr:rowOff>
    </xdr:from>
    <xdr:to>
      <xdr:col>6</xdr:col>
      <xdr:colOff>38100</xdr:colOff>
      <xdr:row>78</xdr:row>
      <xdr:rowOff>154564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145691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130806</xdr:rowOff>
    </xdr:from>
    <xdr:to>
      <xdr:col>24</xdr:col>
      <xdr:colOff>63500</xdr:colOff>
      <xdr:row>97</xdr:row>
      <xdr:rowOff>24769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90006"/>
          <a:ext cx="838200" cy="6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24769</xdr:rowOff>
    </xdr:from>
    <xdr:to>
      <xdr:col>19</xdr:col>
      <xdr:colOff>177800</xdr:colOff>
      <xdr:row>97</xdr:row>
      <xdr:rowOff>80820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55419"/>
          <a:ext cx="889000" cy="5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118766</xdr:rowOff>
    </xdr:from>
    <xdr:to>
      <xdr:col>15</xdr:col>
      <xdr:colOff>50800</xdr:colOff>
      <xdr:row>97</xdr:row>
      <xdr:rowOff>80820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77966"/>
          <a:ext cx="889000" cy="1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118766</xdr:rowOff>
    </xdr:from>
    <xdr:to>
      <xdr:col>10</xdr:col>
      <xdr:colOff>114300</xdr:colOff>
      <xdr:row>98</xdr:row>
      <xdr:rowOff>22276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77966"/>
          <a:ext cx="889000" cy="24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80006</xdr:rowOff>
    </xdr:from>
    <xdr:to>
      <xdr:col>24</xdr:col>
      <xdr:colOff>114300</xdr:colOff>
      <xdr:row>97</xdr:row>
      <xdr:rowOff>10156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58433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145419</xdr:rowOff>
    </xdr:from>
    <xdr:to>
      <xdr:col>20</xdr:col>
      <xdr:colOff>38100</xdr:colOff>
      <xdr:row>97</xdr:row>
      <xdr:rowOff>75569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0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66696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30020</xdr:rowOff>
    </xdr:from>
    <xdr:to>
      <xdr:col>15</xdr:col>
      <xdr:colOff>101600</xdr:colOff>
      <xdr:row>97</xdr:row>
      <xdr:rowOff>131620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122747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67966</xdr:rowOff>
    </xdr:from>
    <xdr:to>
      <xdr:col>10</xdr:col>
      <xdr:colOff>165100</xdr:colOff>
      <xdr:row>96</xdr:row>
      <xdr:rowOff>169566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160693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1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142926</xdr:rowOff>
    </xdr:from>
    <xdr:to>
      <xdr:col>6</xdr:col>
      <xdr:colOff>38100</xdr:colOff>
      <xdr:row>98</xdr:row>
      <xdr:rowOff>73076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64203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6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84732</xdr:rowOff>
    </xdr:from>
    <xdr:to>
      <xdr:col>55</xdr:col>
      <xdr:colOff>0</xdr:colOff>
      <xdr:row>37</xdr:row>
      <xdr:rowOff>47917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56932"/>
          <a:ext cx="838200" cy="13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47917</xdr:rowOff>
    </xdr:from>
    <xdr:to>
      <xdr:col>50</xdr:col>
      <xdr:colOff>114300</xdr:colOff>
      <xdr:row>37</xdr:row>
      <xdr:rowOff>52705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91567"/>
          <a:ext cx="8890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52705</xdr:rowOff>
    </xdr:from>
    <xdr:to>
      <xdr:col>45</xdr:col>
      <xdr:colOff>177800</xdr:colOff>
      <xdr:row>37</xdr:row>
      <xdr:rowOff>99228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96355"/>
          <a:ext cx="889000" cy="4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122003</xdr:rowOff>
    </xdr:from>
    <xdr:to>
      <xdr:col>41</xdr:col>
      <xdr:colOff>50800</xdr:colOff>
      <xdr:row>37</xdr:row>
      <xdr:rowOff>99228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122753"/>
          <a:ext cx="889000" cy="32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33932</xdr:rowOff>
    </xdr:from>
    <xdr:to>
      <xdr:col>55</xdr:col>
      <xdr:colOff>50800</xdr:colOff>
      <xdr:row>36</xdr:row>
      <xdr:rowOff>135532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0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56809</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168567</xdr:rowOff>
    </xdr:from>
    <xdr:to>
      <xdr:col>50</xdr:col>
      <xdr:colOff>165100</xdr:colOff>
      <xdr:row>37</xdr:row>
      <xdr:rowOff>98717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4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115244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1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1905</xdr:rowOff>
    </xdr:from>
    <xdr:to>
      <xdr:col>46</xdr:col>
      <xdr:colOff>38100</xdr:colOff>
      <xdr:row>37</xdr:row>
      <xdr:rowOff>103505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120032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12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48428</xdr:rowOff>
    </xdr:from>
    <xdr:to>
      <xdr:col>41</xdr:col>
      <xdr:colOff>101600</xdr:colOff>
      <xdr:row>37</xdr:row>
      <xdr:rowOff>150028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9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141155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48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71203</xdr:rowOff>
    </xdr:from>
    <xdr:to>
      <xdr:col>36</xdr:col>
      <xdr:colOff>165100</xdr:colOff>
      <xdr:row>36</xdr:row>
      <xdr:rowOff>1353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163930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164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5907</xdr:rowOff>
    </xdr:from>
    <xdr:to>
      <xdr:col>55</xdr:col>
      <xdr:colOff>0</xdr:colOff>
      <xdr:row>58</xdr:row>
      <xdr:rowOff>27553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50007"/>
          <a:ext cx="838200" cy="2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131957</xdr:rowOff>
    </xdr:from>
    <xdr:to>
      <xdr:col>50</xdr:col>
      <xdr:colOff>114300</xdr:colOff>
      <xdr:row>58</xdr:row>
      <xdr:rowOff>27553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61707"/>
          <a:ext cx="889000" cy="40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131957</xdr:rowOff>
    </xdr:from>
    <xdr:to>
      <xdr:col>45</xdr:col>
      <xdr:colOff>177800</xdr:colOff>
      <xdr:row>57</xdr:row>
      <xdr:rowOff>37253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61707"/>
          <a:ext cx="889000" cy="2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147930</xdr:rowOff>
    </xdr:from>
    <xdr:to>
      <xdr:col>41</xdr:col>
      <xdr:colOff>50800</xdr:colOff>
      <xdr:row>57</xdr:row>
      <xdr:rowOff>37253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749130"/>
          <a:ext cx="889000" cy="6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126557</xdr:rowOff>
    </xdr:from>
    <xdr:to>
      <xdr:col>55</xdr:col>
      <xdr:colOff>50800</xdr:colOff>
      <xdr:row>58</xdr:row>
      <xdr:rowOff>56707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9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41484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148203</xdr:rowOff>
    </xdr:from>
    <xdr:to>
      <xdr:col>50</xdr:col>
      <xdr:colOff>165100</xdr:colOff>
      <xdr:row>58</xdr:row>
      <xdr:rowOff>78353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2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69480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81157</xdr:rowOff>
    </xdr:from>
    <xdr:to>
      <xdr:col>46</xdr:col>
      <xdr:colOff>38100</xdr:colOff>
      <xdr:row>56</xdr:row>
      <xdr:rowOff>11307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27834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28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157903</xdr:rowOff>
    </xdr:from>
    <xdr:to>
      <xdr:col>41</xdr:col>
      <xdr:colOff>101600</xdr:colOff>
      <xdr:row>57</xdr:row>
      <xdr:rowOff>88053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5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104580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3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97130</xdr:rowOff>
    </xdr:from>
    <xdr:to>
      <xdr:col>36</xdr:col>
      <xdr:colOff>165100</xdr:colOff>
      <xdr:row>57</xdr:row>
      <xdr:rowOff>27280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43807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7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65663</xdr:rowOff>
    </xdr:from>
    <xdr:to>
      <xdr:col>55</xdr:col>
      <xdr:colOff>0</xdr:colOff>
      <xdr:row>77</xdr:row>
      <xdr:rowOff>140598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67313"/>
          <a:ext cx="8382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86437</xdr:rowOff>
    </xdr:from>
    <xdr:to>
      <xdr:col>50</xdr:col>
      <xdr:colOff>114300</xdr:colOff>
      <xdr:row>77</xdr:row>
      <xdr:rowOff>140598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602287"/>
          <a:ext cx="889000" cy="73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86437</xdr:rowOff>
    </xdr:from>
    <xdr:to>
      <xdr:col>45</xdr:col>
      <xdr:colOff>177800</xdr:colOff>
      <xdr:row>76</xdr:row>
      <xdr:rowOff>143963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602287"/>
          <a:ext cx="889000" cy="57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85236</xdr:rowOff>
    </xdr:from>
    <xdr:to>
      <xdr:col>41</xdr:col>
      <xdr:colOff>50800</xdr:colOff>
      <xdr:row>76</xdr:row>
      <xdr:rowOff>143963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943986"/>
          <a:ext cx="889000" cy="23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14863</xdr:rowOff>
    </xdr:from>
    <xdr:to>
      <xdr:col>55</xdr:col>
      <xdr:colOff>50800</xdr:colOff>
      <xdr:row>77</xdr:row>
      <xdr:rowOff>116463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1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164740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9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89798</xdr:rowOff>
    </xdr:from>
    <xdr:to>
      <xdr:col>50</xdr:col>
      <xdr:colOff>165100</xdr:colOff>
      <xdr:row>78</xdr:row>
      <xdr:rowOff>19948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9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11075</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38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35637</xdr:rowOff>
    </xdr:from>
    <xdr:to>
      <xdr:col>46</xdr:col>
      <xdr:colOff>38100</xdr:colOff>
      <xdr:row>73</xdr:row>
      <xdr:rowOff>137237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55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153764</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232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93163</xdr:rowOff>
    </xdr:from>
    <xdr:to>
      <xdr:col>41</xdr:col>
      <xdr:colOff>101600</xdr:colOff>
      <xdr:row>77</xdr:row>
      <xdr:rowOff>23313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39840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9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34436</xdr:rowOff>
    </xdr:from>
    <xdr:to>
      <xdr:col>36</xdr:col>
      <xdr:colOff>165100</xdr:colOff>
      <xdr:row>75</xdr:row>
      <xdr:rowOff>136036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152563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6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77501</xdr:rowOff>
    </xdr:from>
    <xdr:to>
      <xdr:col>55</xdr:col>
      <xdr:colOff>0</xdr:colOff>
      <xdr:row>98</xdr:row>
      <xdr:rowOff>78739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79601"/>
          <a:ext cx="8382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54499</xdr:rowOff>
    </xdr:from>
    <xdr:to>
      <xdr:col>50</xdr:col>
      <xdr:colOff>114300</xdr:colOff>
      <xdr:row>98</xdr:row>
      <xdr:rowOff>77501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56599"/>
          <a:ext cx="889000" cy="2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151980</xdr:rowOff>
    </xdr:from>
    <xdr:to>
      <xdr:col>45</xdr:col>
      <xdr:colOff>177800</xdr:colOff>
      <xdr:row>98</xdr:row>
      <xdr:rowOff>54499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782630"/>
          <a:ext cx="889000" cy="7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151980</xdr:rowOff>
    </xdr:from>
    <xdr:to>
      <xdr:col>41</xdr:col>
      <xdr:colOff>50800</xdr:colOff>
      <xdr:row>98</xdr:row>
      <xdr:rowOff>68928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82630"/>
          <a:ext cx="889000" cy="8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57168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5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27939</xdr:rowOff>
    </xdr:from>
    <xdr:to>
      <xdr:col>55</xdr:col>
      <xdr:colOff>50800</xdr:colOff>
      <xdr:row>98</xdr:row>
      <xdr:rowOff>129539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114316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4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26701</xdr:rowOff>
    </xdr:from>
    <xdr:to>
      <xdr:col>50</xdr:col>
      <xdr:colOff>165100</xdr:colOff>
      <xdr:row>98</xdr:row>
      <xdr:rowOff>128301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2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119428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2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3699</xdr:rowOff>
    </xdr:from>
    <xdr:to>
      <xdr:col>46</xdr:col>
      <xdr:colOff>38100</xdr:colOff>
      <xdr:row>98</xdr:row>
      <xdr:rowOff>105299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0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96426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9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101180</xdr:rowOff>
    </xdr:from>
    <xdr:to>
      <xdr:col>41</xdr:col>
      <xdr:colOff>101600</xdr:colOff>
      <xdr:row>98</xdr:row>
      <xdr:rowOff>31330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47857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50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18128</xdr:rowOff>
    </xdr:from>
    <xdr:to>
      <xdr:col>36</xdr:col>
      <xdr:colOff>165100</xdr:colOff>
      <xdr:row>98</xdr:row>
      <xdr:rowOff>119728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110855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1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131745</xdr:rowOff>
    </xdr:from>
    <xdr:to>
      <xdr:col>85</xdr:col>
      <xdr:colOff>127000</xdr:colOff>
      <xdr:row>38</xdr:row>
      <xdr:rowOff>136843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6845"/>
          <a:ext cx="8382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136843</xdr:rowOff>
    </xdr:from>
    <xdr:to>
      <xdr:col>81</xdr:col>
      <xdr:colOff>50800</xdr:colOff>
      <xdr:row>38</xdr:row>
      <xdr:rowOff>137391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1943"/>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137391</xdr:rowOff>
    </xdr:from>
    <xdr:to>
      <xdr:col>76</xdr:col>
      <xdr:colOff>114300</xdr:colOff>
      <xdr:row>38</xdr:row>
      <xdr:rowOff>138351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2491"/>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118166</xdr:rowOff>
    </xdr:from>
    <xdr:to>
      <xdr:col>71</xdr:col>
      <xdr:colOff>177800</xdr:colOff>
      <xdr:row>38</xdr:row>
      <xdr:rowOff>138351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33266"/>
          <a:ext cx="889000" cy="2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80945</xdr:rowOff>
    </xdr:from>
    <xdr:to>
      <xdr:col>85</xdr:col>
      <xdr:colOff>177800</xdr:colOff>
      <xdr:row>39</xdr:row>
      <xdr:rowOff>11095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86043</xdr:rowOff>
    </xdr:from>
    <xdr:to>
      <xdr:col>81</xdr:col>
      <xdr:colOff>101600</xdr:colOff>
      <xdr:row>39</xdr:row>
      <xdr:rowOff>16193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7320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69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86591</xdr:rowOff>
    </xdr:from>
    <xdr:to>
      <xdr:col>76</xdr:col>
      <xdr:colOff>165100</xdr:colOff>
      <xdr:row>39</xdr:row>
      <xdr:rowOff>16741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7868</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694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87551</xdr:rowOff>
    </xdr:from>
    <xdr:to>
      <xdr:col>72</xdr:col>
      <xdr:colOff>38100</xdr:colOff>
      <xdr:row>39</xdr:row>
      <xdr:rowOff>17701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8828</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695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67366</xdr:rowOff>
    </xdr:from>
    <xdr:to>
      <xdr:col>67</xdr:col>
      <xdr:colOff>101600</xdr:colOff>
      <xdr:row>38</xdr:row>
      <xdr:rowOff>168966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160093</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75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49851</xdr:rowOff>
    </xdr:from>
    <xdr:to>
      <xdr:col>85</xdr:col>
      <xdr:colOff>127000</xdr:colOff>
      <xdr:row>77</xdr:row>
      <xdr:rowOff>59635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51501"/>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28884</xdr:rowOff>
    </xdr:from>
    <xdr:to>
      <xdr:col>81</xdr:col>
      <xdr:colOff>50800</xdr:colOff>
      <xdr:row>77</xdr:row>
      <xdr:rowOff>49851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230534"/>
          <a:ext cx="889000" cy="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22299</xdr:rowOff>
    </xdr:from>
    <xdr:to>
      <xdr:col>76</xdr:col>
      <xdr:colOff>114300</xdr:colOff>
      <xdr:row>77</xdr:row>
      <xdr:rowOff>28884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3223949"/>
          <a:ext cx="8890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129344</xdr:rowOff>
    </xdr:from>
    <xdr:to>
      <xdr:col>71</xdr:col>
      <xdr:colOff>177800</xdr:colOff>
      <xdr:row>77</xdr:row>
      <xdr:rowOff>22299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159544"/>
          <a:ext cx="889000" cy="6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8835</xdr:rowOff>
    </xdr:from>
    <xdr:to>
      <xdr:col>85</xdr:col>
      <xdr:colOff>177800</xdr:colOff>
      <xdr:row>77</xdr:row>
      <xdr:rowOff>110435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1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158712</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18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170501</xdr:rowOff>
    </xdr:from>
    <xdr:to>
      <xdr:col>81</xdr:col>
      <xdr:colOff>101600</xdr:colOff>
      <xdr:row>77</xdr:row>
      <xdr:rowOff>100651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0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91778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9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149534</xdr:rowOff>
    </xdr:from>
    <xdr:to>
      <xdr:col>76</xdr:col>
      <xdr:colOff>165100</xdr:colOff>
      <xdr:row>77</xdr:row>
      <xdr:rowOff>79684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7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70811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7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142949</xdr:rowOff>
    </xdr:from>
    <xdr:to>
      <xdr:col>72</xdr:col>
      <xdr:colOff>38100</xdr:colOff>
      <xdr:row>77</xdr:row>
      <xdr:rowOff>73099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89627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78544</xdr:rowOff>
    </xdr:from>
    <xdr:to>
      <xdr:col>67</xdr:col>
      <xdr:colOff>101600</xdr:colOff>
      <xdr:row>77</xdr:row>
      <xdr:rowOff>8694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25221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8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140732</xdr:rowOff>
    </xdr:from>
    <xdr:to>
      <xdr:col>85</xdr:col>
      <xdr:colOff>127000</xdr:colOff>
      <xdr:row>98</xdr:row>
      <xdr:rowOff>145393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42832"/>
          <a:ext cx="838200" cy="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145393</xdr:rowOff>
    </xdr:from>
    <xdr:to>
      <xdr:col>81</xdr:col>
      <xdr:colOff>50800</xdr:colOff>
      <xdr:row>98</xdr:row>
      <xdr:rowOff>165729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947493"/>
          <a:ext cx="889000" cy="2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165729</xdr:rowOff>
    </xdr:from>
    <xdr:to>
      <xdr:col>76</xdr:col>
      <xdr:colOff>114300</xdr:colOff>
      <xdr:row>99</xdr:row>
      <xdr:rowOff>39078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967829"/>
          <a:ext cx="889000" cy="4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36849</xdr:rowOff>
    </xdr:from>
    <xdr:to>
      <xdr:col>71</xdr:col>
      <xdr:colOff>177800</xdr:colOff>
      <xdr:row>99</xdr:row>
      <xdr:rowOff>39078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7010399"/>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89932</xdr:rowOff>
    </xdr:from>
    <xdr:to>
      <xdr:col>85</xdr:col>
      <xdr:colOff>177800</xdr:colOff>
      <xdr:row>99</xdr:row>
      <xdr:rowOff>20082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4859</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0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94593</xdr:rowOff>
    </xdr:from>
    <xdr:to>
      <xdr:col>81</xdr:col>
      <xdr:colOff>101600</xdr:colOff>
      <xdr:row>99</xdr:row>
      <xdr:rowOff>24743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9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15870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8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114929</xdr:rowOff>
    </xdr:from>
    <xdr:to>
      <xdr:col>76</xdr:col>
      <xdr:colOff>165100</xdr:colOff>
      <xdr:row>99</xdr:row>
      <xdr:rowOff>45079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36206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700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159728</xdr:rowOff>
    </xdr:from>
    <xdr:to>
      <xdr:col>72</xdr:col>
      <xdr:colOff>38100</xdr:colOff>
      <xdr:row>99</xdr:row>
      <xdr:rowOff>89878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6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81005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5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157499</xdr:rowOff>
    </xdr:from>
    <xdr:to>
      <xdr:col>67</xdr:col>
      <xdr:colOff>101600</xdr:colOff>
      <xdr:row>99</xdr:row>
      <xdr:rowOff>87649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78776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5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138877</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3977"/>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138877</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66539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88077</xdr:rowOff>
    </xdr:from>
    <xdr:to>
      <xdr:col>112</xdr:col>
      <xdr:colOff>38100</xdr:colOff>
      <xdr:row>39</xdr:row>
      <xdr:rowOff>18227</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9354</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66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113411</xdr:rowOff>
    </xdr:from>
    <xdr:to>
      <xdr:col>116</xdr:col>
      <xdr:colOff>63500</xdr:colOff>
      <xdr:row>59</xdr:row>
      <xdr:rowOff>22581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57511"/>
          <a:ext cx="838200" cy="8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113411</xdr:rowOff>
    </xdr:from>
    <xdr:to>
      <xdr:col>111</xdr:col>
      <xdr:colOff>177800</xdr:colOff>
      <xdr:row>59</xdr:row>
      <xdr:rowOff>23190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57511"/>
          <a:ext cx="889000" cy="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23190</xdr:rowOff>
    </xdr:from>
    <xdr:to>
      <xdr:col>107</xdr:col>
      <xdr:colOff>50800</xdr:colOff>
      <xdr:row>59</xdr:row>
      <xdr:rowOff>23381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138740"/>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60795</xdr:rowOff>
    </xdr:from>
    <xdr:to>
      <xdr:col>102</xdr:col>
      <xdr:colOff>114300</xdr:colOff>
      <xdr:row>59</xdr:row>
      <xdr:rowOff>23381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490545"/>
          <a:ext cx="889000" cy="64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143231</xdr:rowOff>
    </xdr:from>
    <xdr:to>
      <xdr:col>116</xdr:col>
      <xdr:colOff>114300</xdr:colOff>
      <xdr:row>59</xdr:row>
      <xdr:rowOff>73381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58158</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2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62611</xdr:rowOff>
    </xdr:from>
    <xdr:to>
      <xdr:col>112</xdr:col>
      <xdr:colOff>38100</xdr:colOff>
      <xdr:row>58</xdr:row>
      <xdr:rowOff>164211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0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143840</xdr:rowOff>
    </xdr:from>
    <xdr:to>
      <xdr:col>107</xdr:col>
      <xdr:colOff>101600</xdr:colOff>
      <xdr:row>59</xdr:row>
      <xdr:rowOff>73990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65117</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80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144031</xdr:rowOff>
    </xdr:from>
    <xdr:to>
      <xdr:col>102</xdr:col>
      <xdr:colOff>165100</xdr:colOff>
      <xdr:row>59</xdr:row>
      <xdr:rowOff>74181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65308</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80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9995</xdr:rowOff>
    </xdr:from>
    <xdr:to>
      <xdr:col>98</xdr:col>
      <xdr:colOff>38100</xdr:colOff>
      <xdr:row>55</xdr:row>
      <xdr:rowOff>111595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4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128122</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21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149339</xdr:rowOff>
    </xdr:from>
    <xdr:to>
      <xdr:col>116</xdr:col>
      <xdr:colOff>63500</xdr:colOff>
      <xdr:row>73</xdr:row>
      <xdr:rowOff>134195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150839"/>
          <a:ext cx="838200" cy="49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149339</xdr:rowOff>
    </xdr:from>
    <xdr:to>
      <xdr:col>111</xdr:col>
      <xdr:colOff>177800</xdr:colOff>
      <xdr:row>71</xdr:row>
      <xdr:rowOff>13189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150839"/>
          <a:ext cx="8890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5207</xdr:rowOff>
    </xdr:from>
    <xdr:to>
      <xdr:col>107</xdr:col>
      <xdr:colOff>50800</xdr:colOff>
      <xdr:row>71</xdr:row>
      <xdr:rowOff>13189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9545300" y="12178157"/>
          <a:ext cx="889000" cy="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5207</xdr:rowOff>
    </xdr:from>
    <xdr:to>
      <xdr:col>102</xdr:col>
      <xdr:colOff>114300</xdr:colOff>
      <xdr:row>71</xdr:row>
      <xdr:rowOff>60852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178157"/>
          <a:ext cx="889000" cy="5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83395</xdr:rowOff>
    </xdr:from>
    <xdr:to>
      <xdr:col>116</xdr:col>
      <xdr:colOff>114300</xdr:colOff>
      <xdr:row>74</xdr:row>
      <xdr:rowOff>13545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59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61822</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7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98539</xdr:rowOff>
    </xdr:from>
    <xdr:to>
      <xdr:col>112</xdr:col>
      <xdr:colOff>38100</xdr:colOff>
      <xdr:row>71</xdr:row>
      <xdr:rowOff>28689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45216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87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133839</xdr:rowOff>
    </xdr:from>
    <xdr:to>
      <xdr:col>107</xdr:col>
      <xdr:colOff>101600</xdr:colOff>
      <xdr:row>71</xdr:row>
      <xdr:rowOff>63989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1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80516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19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125857</xdr:rowOff>
    </xdr:from>
    <xdr:to>
      <xdr:col>102</xdr:col>
      <xdr:colOff>165100</xdr:colOff>
      <xdr:row>71</xdr:row>
      <xdr:rowOff>56007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12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72534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19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10052</xdr:rowOff>
    </xdr:from>
    <xdr:to>
      <xdr:col>98</xdr:col>
      <xdr:colOff>38100</xdr:colOff>
      <xdr:row>71</xdr:row>
      <xdr:rowOff>111652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18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128179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195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・歳出決算総額における住民一人当たりのコストは、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627,426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円であり、前年の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588,259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39,167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円増加した。これは、人口減少が著しい中、行政経費は増加していることが主な要因である。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前年より増加しており、人事院勧告による給与改定があったことなどが要因である。今後、更なる給与改定による増加も見据え、職員の適正な定員管理を継続して行っていく必要がある。扶助費は、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％増となったが、障害者自立支援給付事業にかかる費用が増加したことが主な要因である。普通建設事業費については、庁舎整備事業による解体工事等により増加した。積立金が前年比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％増となったが、これは減債基金への積立が主な要因である。投資及び出資金については、皆減であるが、これは昨年度に町全額出資のふじかわまちづくり公社が設立したことによる。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として、類似団体平均を上回っているのは補助費等であり、一部事務組合への負担金や公営企業会計への補助金による影響が大きい。今後、ごみ処理施設や管内消防署の建て替えなどを予定しており更なる増加が見込まれるため、事業の精査や見直しを行い、財政負担の軽減に努める。普通建設事業についても、今後、中学校新校舎建設事業等の大型事業を見込んでいるため、各事業の必要性を見極め、丁寧な事業選択に努めて経費の削減を目指していく。</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13,926
13,656
112.00
8,970,776
8,737,528
204,565
5,193,878
9,304,215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171133</xdr:rowOff>
    </xdr:from>
    <xdr:to>
      <xdr:col>24</xdr:col>
      <xdr:colOff>63500</xdr:colOff>
      <xdr:row>38</xdr:row>
      <xdr:rowOff>92456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3333"/>
          <a:ext cx="838200" cy="26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92456</xdr:rowOff>
    </xdr:from>
    <xdr:to>
      <xdr:col>19</xdr:col>
      <xdr:colOff>177800</xdr:colOff>
      <xdr:row>38</xdr:row>
      <xdr:rowOff>162560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07556"/>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115888</xdr:rowOff>
    </xdr:from>
    <xdr:to>
      <xdr:col>15</xdr:col>
      <xdr:colOff>50800</xdr:colOff>
      <xdr:row>38</xdr:row>
      <xdr:rowOff>162560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59538"/>
          <a:ext cx="889000" cy="21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73216</xdr:rowOff>
    </xdr:from>
    <xdr:to>
      <xdr:col>10</xdr:col>
      <xdr:colOff>114300</xdr:colOff>
      <xdr:row>37</xdr:row>
      <xdr:rowOff>115888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6866"/>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120333</xdr:rowOff>
    </xdr:from>
    <xdr:to>
      <xdr:col>24</xdr:col>
      <xdr:colOff>114300</xdr:colOff>
      <xdr:row>37</xdr:row>
      <xdr:rowOff>50483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98760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41656</xdr:rowOff>
    </xdr:from>
    <xdr:to>
      <xdr:col>20</xdr:col>
      <xdr:colOff>38100</xdr:colOff>
      <xdr:row>38</xdr:row>
      <xdr:rowOff>143256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5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134383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111760</xdr:rowOff>
    </xdr:from>
    <xdr:to>
      <xdr:col>15</xdr:col>
      <xdr:colOff>101600</xdr:colOff>
      <xdr:row>39</xdr:row>
      <xdr:rowOff>41910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33037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65088</xdr:rowOff>
    </xdr:from>
    <xdr:to>
      <xdr:col>10</xdr:col>
      <xdr:colOff>165100</xdr:colOff>
      <xdr:row>37</xdr:row>
      <xdr:rowOff>166688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157815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22416</xdr:rowOff>
    </xdr:from>
    <xdr:to>
      <xdr:col>6</xdr:col>
      <xdr:colOff>38100</xdr:colOff>
      <xdr:row>37</xdr:row>
      <xdr:rowOff>124016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115143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10754</xdr:rowOff>
    </xdr:from>
    <xdr:to>
      <xdr:col>24</xdr:col>
      <xdr:colOff>63500</xdr:colOff>
      <xdr:row>58</xdr:row>
      <xdr:rowOff>37331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54854"/>
          <a:ext cx="838200" cy="2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153418</xdr:rowOff>
    </xdr:from>
    <xdr:to>
      <xdr:col>19</xdr:col>
      <xdr:colOff>177800</xdr:colOff>
      <xdr:row>58</xdr:row>
      <xdr:rowOff>37331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54618"/>
          <a:ext cx="889000" cy="22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153418</xdr:rowOff>
    </xdr:from>
    <xdr:to>
      <xdr:col>15</xdr:col>
      <xdr:colOff>50800</xdr:colOff>
      <xdr:row>58</xdr:row>
      <xdr:rowOff>42267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54618"/>
          <a:ext cx="889000" cy="23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147854</xdr:rowOff>
    </xdr:from>
    <xdr:to>
      <xdr:col>10</xdr:col>
      <xdr:colOff>114300</xdr:colOff>
      <xdr:row>58</xdr:row>
      <xdr:rowOff>42267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49054"/>
          <a:ext cx="889000" cy="2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131404</xdr:rowOff>
    </xdr:from>
    <xdr:to>
      <xdr:col>24</xdr:col>
      <xdr:colOff>114300</xdr:colOff>
      <xdr:row>58</xdr:row>
      <xdr:rowOff>61554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46331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157981</xdr:rowOff>
    </xdr:from>
    <xdr:to>
      <xdr:col>20</xdr:col>
      <xdr:colOff>38100</xdr:colOff>
      <xdr:row>58</xdr:row>
      <xdr:rowOff>88131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79258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2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102618</xdr:rowOff>
    </xdr:from>
    <xdr:to>
      <xdr:col>15</xdr:col>
      <xdr:colOff>101600</xdr:colOff>
      <xdr:row>57</xdr:row>
      <xdr:rowOff>32768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49295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79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162917</xdr:rowOff>
    </xdr:from>
    <xdr:to>
      <xdr:col>10</xdr:col>
      <xdr:colOff>165100</xdr:colOff>
      <xdr:row>58</xdr:row>
      <xdr:rowOff>93067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84194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97054</xdr:rowOff>
    </xdr:from>
    <xdr:to>
      <xdr:col>6</xdr:col>
      <xdr:colOff>38100</xdr:colOff>
      <xdr:row>57</xdr:row>
      <xdr:rowOff>27204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18331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158880</xdr:rowOff>
    </xdr:from>
    <xdr:to>
      <xdr:col>24</xdr:col>
      <xdr:colOff>63500</xdr:colOff>
      <xdr:row>78</xdr:row>
      <xdr:rowOff>92114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360530"/>
          <a:ext cx="838200" cy="10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92114</xdr:rowOff>
    </xdr:from>
    <xdr:to>
      <xdr:col>19</xdr:col>
      <xdr:colOff>177800</xdr:colOff>
      <xdr:row>78</xdr:row>
      <xdr:rowOff>154110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65214"/>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75853</xdr:rowOff>
    </xdr:from>
    <xdr:to>
      <xdr:col>15</xdr:col>
      <xdr:colOff>50800</xdr:colOff>
      <xdr:row>78</xdr:row>
      <xdr:rowOff>154110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48953"/>
          <a:ext cx="889000" cy="7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75853</xdr:rowOff>
    </xdr:from>
    <xdr:to>
      <xdr:col>10</xdr:col>
      <xdr:colOff>114300</xdr:colOff>
      <xdr:row>79</xdr:row>
      <xdr:rowOff>76522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48953"/>
          <a:ext cx="889000" cy="17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108080</xdr:rowOff>
    </xdr:from>
    <xdr:to>
      <xdr:col>24</xdr:col>
      <xdr:colOff>114300</xdr:colOff>
      <xdr:row>78</xdr:row>
      <xdr:rowOff>38230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30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86507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8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41314</xdr:rowOff>
    </xdr:from>
    <xdr:to>
      <xdr:col>20</xdr:col>
      <xdr:colOff>38100</xdr:colOff>
      <xdr:row>78</xdr:row>
      <xdr:rowOff>142914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4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134041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50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103310</xdr:rowOff>
    </xdr:from>
    <xdr:to>
      <xdr:col>15</xdr:col>
      <xdr:colOff>101600</xdr:colOff>
      <xdr:row>79</xdr:row>
      <xdr:rowOff>33460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24587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6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25053</xdr:rowOff>
    </xdr:from>
    <xdr:to>
      <xdr:col>10</xdr:col>
      <xdr:colOff>165100</xdr:colOff>
      <xdr:row>78</xdr:row>
      <xdr:rowOff>126653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9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117780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25722</xdr:rowOff>
    </xdr:from>
    <xdr:to>
      <xdr:col>6</xdr:col>
      <xdr:colOff>38100</xdr:colOff>
      <xdr:row>79</xdr:row>
      <xdr:rowOff>127322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118449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6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143101</xdr:rowOff>
    </xdr:from>
    <xdr:to>
      <xdr:col>24</xdr:col>
      <xdr:colOff>63500</xdr:colOff>
      <xdr:row>96</xdr:row>
      <xdr:rowOff>145118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02301"/>
          <a:ext cx="838200" cy="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124292</xdr:rowOff>
    </xdr:from>
    <xdr:to>
      <xdr:col>19</xdr:col>
      <xdr:colOff>177800</xdr:colOff>
      <xdr:row>96</xdr:row>
      <xdr:rowOff>145118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83492"/>
          <a:ext cx="889000" cy="2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114756</xdr:rowOff>
    </xdr:from>
    <xdr:to>
      <xdr:col>15</xdr:col>
      <xdr:colOff>50800</xdr:colOff>
      <xdr:row>96</xdr:row>
      <xdr:rowOff>124292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573956"/>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114632</xdr:rowOff>
    </xdr:from>
    <xdr:to>
      <xdr:col>10</xdr:col>
      <xdr:colOff>114300</xdr:colOff>
      <xdr:row>96</xdr:row>
      <xdr:rowOff>114756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573832"/>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92301</xdr:rowOff>
    </xdr:from>
    <xdr:to>
      <xdr:col>24</xdr:col>
      <xdr:colOff>114300</xdr:colOff>
      <xdr:row>97</xdr:row>
      <xdr:rowOff>22451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115178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94318</xdr:rowOff>
    </xdr:from>
    <xdr:to>
      <xdr:col>20</xdr:col>
      <xdr:colOff>38100</xdr:colOff>
      <xdr:row>97</xdr:row>
      <xdr:rowOff>24468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5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40995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32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73492</xdr:rowOff>
    </xdr:from>
    <xdr:to>
      <xdr:col>15</xdr:col>
      <xdr:colOff>101600</xdr:colOff>
      <xdr:row>97</xdr:row>
      <xdr:rowOff>3642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20169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63956</xdr:rowOff>
    </xdr:from>
    <xdr:to>
      <xdr:col>10</xdr:col>
      <xdr:colOff>165100</xdr:colOff>
      <xdr:row>96</xdr:row>
      <xdr:rowOff>165556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2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10633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2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63832</xdr:rowOff>
    </xdr:from>
    <xdr:to>
      <xdr:col>6</xdr:col>
      <xdr:colOff>38100</xdr:colOff>
      <xdr:row>96</xdr:row>
      <xdr:rowOff>165432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2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29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82876</xdr:rowOff>
    </xdr:from>
    <xdr:to>
      <xdr:col>55</xdr:col>
      <xdr:colOff>0</xdr:colOff>
      <xdr:row>38</xdr:row>
      <xdr:rowOff>85489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97976"/>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85489</xdr:rowOff>
    </xdr:from>
    <xdr:to>
      <xdr:col>50</xdr:col>
      <xdr:colOff>114300</xdr:colOff>
      <xdr:row>38</xdr:row>
      <xdr:rowOff>88102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0058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88102</xdr:rowOff>
    </xdr:from>
    <xdr:to>
      <xdr:col>45</xdr:col>
      <xdr:colOff>177800</xdr:colOff>
      <xdr:row>38</xdr:row>
      <xdr:rowOff>89735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03202"/>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89735</xdr:rowOff>
    </xdr:from>
    <xdr:to>
      <xdr:col>41</xdr:col>
      <xdr:colOff>50800</xdr:colOff>
      <xdr:row>38</xdr:row>
      <xdr:rowOff>92347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0483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32076</xdr:rowOff>
    </xdr:from>
    <xdr:to>
      <xdr:col>55</xdr:col>
      <xdr:colOff>50800</xdr:colOff>
      <xdr:row>38</xdr:row>
      <xdr:rowOff>133676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54954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398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34689</xdr:rowOff>
    </xdr:from>
    <xdr:to>
      <xdr:col>50</xdr:col>
      <xdr:colOff>165100</xdr:colOff>
      <xdr:row>38</xdr:row>
      <xdr:rowOff>136289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4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152816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325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37302</xdr:rowOff>
    </xdr:from>
    <xdr:to>
      <xdr:col>46</xdr:col>
      <xdr:colOff>38100</xdr:colOff>
      <xdr:row>38</xdr:row>
      <xdr:rowOff>138902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5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130029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45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38935</xdr:rowOff>
    </xdr:from>
    <xdr:to>
      <xdr:col>41</xdr:col>
      <xdr:colOff>101600</xdr:colOff>
      <xdr:row>38</xdr:row>
      <xdr:rowOff>140535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131662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46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41547</xdr:rowOff>
    </xdr:from>
    <xdr:to>
      <xdr:col>36</xdr:col>
      <xdr:colOff>165100</xdr:colOff>
      <xdr:row>38</xdr:row>
      <xdr:rowOff>143147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159674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3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164312</xdr:rowOff>
    </xdr:from>
    <xdr:to>
      <xdr:col>55</xdr:col>
      <xdr:colOff>0</xdr:colOff>
      <xdr:row>58</xdr:row>
      <xdr:rowOff>28181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36962"/>
          <a:ext cx="8382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28181</xdr:rowOff>
    </xdr:from>
    <xdr:to>
      <xdr:col>50</xdr:col>
      <xdr:colOff>114300</xdr:colOff>
      <xdr:row>58</xdr:row>
      <xdr:rowOff>45059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972281"/>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145720</xdr:rowOff>
    </xdr:from>
    <xdr:to>
      <xdr:col>45</xdr:col>
      <xdr:colOff>177800</xdr:colOff>
      <xdr:row>58</xdr:row>
      <xdr:rowOff>45059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918370"/>
          <a:ext cx="8890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145720</xdr:rowOff>
    </xdr:from>
    <xdr:to>
      <xdr:col>41</xdr:col>
      <xdr:colOff>50800</xdr:colOff>
      <xdr:row>58</xdr:row>
      <xdr:rowOff>20650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18370"/>
          <a:ext cx="889000" cy="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113512</xdr:rowOff>
    </xdr:from>
    <xdr:to>
      <xdr:col>55</xdr:col>
      <xdr:colOff>50800</xdr:colOff>
      <xdr:row>58</xdr:row>
      <xdr:rowOff>43662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91939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6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148831</xdr:rowOff>
    </xdr:from>
    <xdr:to>
      <xdr:col>50</xdr:col>
      <xdr:colOff>165100</xdr:colOff>
      <xdr:row>58</xdr:row>
      <xdr:rowOff>78981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2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70108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165709</xdr:rowOff>
    </xdr:from>
    <xdr:to>
      <xdr:col>46</xdr:col>
      <xdr:colOff>38100</xdr:colOff>
      <xdr:row>58</xdr:row>
      <xdr:rowOff>95859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3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86986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94920</xdr:rowOff>
    </xdr:from>
    <xdr:to>
      <xdr:col>41</xdr:col>
      <xdr:colOff>101600</xdr:colOff>
      <xdr:row>58</xdr:row>
      <xdr:rowOff>25070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16197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141300</xdr:rowOff>
    </xdr:from>
    <xdr:to>
      <xdr:col>36</xdr:col>
      <xdr:colOff>165100</xdr:colOff>
      <xdr:row>58</xdr:row>
      <xdr:rowOff>71450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62577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0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156800</xdr:rowOff>
    </xdr:from>
    <xdr:to>
      <xdr:col>55</xdr:col>
      <xdr:colOff>0</xdr:colOff>
      <xdr:row>78</xdr:row>
      <xdr:rowOff>158669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29900"/>
          <a:ext cx="838200" cy="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103479</xdr:rowOff>
    </xdr:from>
    <xdr:to>
      <xdr:col>50</xdr:col>
      <xdr:colOff>114300</xdr:colOff>
      <xdr:row>78</xdr:row>
      <xdr:rowOff>156800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76579"/>
          <a:ext cx="889000" cy="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29625</xdr:rowOff>
    </xdr:from>
    <xdr:to>
      <xdr:col>45</xdr:col>
      <xdr:colOff>177800</xdr:colOff>
      <xdr:row>78</xdr:row>
      <xdr:rowOff>103479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02725"/>
          <a:ext cx="889000" cy="7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29625</xdr:rowOff>
    </xdr:from>
    <xdr:to>
      <xdr:col>41</xdr:col>
      <xdr:colOff>50800</xdr:colOff>
      <xdr:row>78</xdr:row>
      <xdr:rowOff>166568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02725"/>
          <a:ext cx="889000" cy="13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107869</xdr:rowOff>
    </xdr:from>
    <xdr:to>
      <xdr:col>55</xdr:col>
      <xdr:colOff>50800</xdr:colOff>
      <xdr:row>79</xdr:row>
      <xdr:rowOff>38019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106000</xdr:rowOff>
    </xdr:from>
    <xdr:to>
      <xdr:col>50</xdr:col>
      <xdr:colOff>165100</xdr:colOff>
      <xdr:row>79</xdr:row>
      <xdr:rowOff>36150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27277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57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52679</xdr:rowOff>
    </xdr:from>
    <xdr:to>
      <xdr:col>46</xdr:col>
      <xdr:colOff>38100</xdr:colOff>
      <xdr:row>78</xdr:row>
      <xdr:rowOff>154279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2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170806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20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150275</xdr:rowOff>
    </xdr:from>
    <xdr:to>
      <xdr:col>41</xdr:col>
      <xdr:colOff>101600</xdr:colOff>
      <xdr:row>78</xdr:row>
      <xdr:rowOff>80425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5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96952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2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115768</xdr:rowOff>
    </xdr:from>
    <xdr:to>
      <xdr:col>36</xdr:col>
      <xdr:colOff>165100</xdr:colOff>
      <xdr:row>79</xdr:row>
      <xdr:rowOff>45918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37045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5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62316</xdr:rowOff>
    </xdr:from>
    <xdr:to>
      <xdr:col>55</xdr:col>
      <xdr:colOff>0</xdr:colOff>
      <xdr:row>98</xdr:row>
      <xdr:rowOff>78468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864416"/>
          <a:ext cx="838200" cy="1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78468</xdr:rowOff>
    </xdr:from>
    <xdr:to>
      <xdr:col>50</xdr:col>
      <xdr:colOff>114300</xdr:colOff>
      <xdr:row>98</xdr:row>
      <xdr:rowOff>84120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80568"/>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62992</xdr:rowOff>
    </xdr:from>
    <xdr:to>
      <xdr:col>45</xdr:col>
      <xdr:colOff>177800</xdr:colOff>
      <xdr:row>98</xdr:row>
      <xdr:rowOff>84120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65092"/>
          <a:ext cx="889000" cy="2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34463</xdr:rowOff>
    </xdr:from>
    <xdr:to>
      <xdr:col>41</xdr:col>
      <xdr:colOff>50800</xdr:colOff>
      <xdr:row>98</xdr:row>
      <xdr:rowOff>62992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36563"/>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11516</xdr:rowOff>
    </xdr:from>
    <xdr:to>
      <xdr:col>55</xdr:col>
      <xdr:colOff>50800</xdr:colOff>
      <xdr:row>98</xdr:row>
      <xdr:rowOff>113116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1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161393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9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27668</xdr:rowOff>
    </xdr:from>
    <xdr:to>
      <xdr:col>50</xdr:col>
      <xdr:colOff>165100</xdr:colOff>
      <xdr:row>98</xdr:row>
      <xdr:rowOff>129268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120395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2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33320</xdr:rowOff>
    </xdr:from>
    <xdr:to>
      <xdr:col>46</xdr:col>
      <xdr:colOff>38100</xdr:colOff>
      <xdr:row>98</xdr:row>
      <xdr:rowOff>134920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126047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12192</xdr:rowOff>
    </xdr:from>
    <xdr:to>
      <xdr:col>41</xdr:col>
      <xdr:colOff>101600</xdr:colOff>
      <xdr:row>98</xdr:row>
      <xdr:rowOff>113792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8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155113</xdr:rowOff>
    </xdr:from>
    <xdr:to>
      <xdr:col>36</xdr:col>
      <xdr:colOff>165100</xdr:colOff>
      <xdr:row>98</xdr:row>
      <xdr:rowOff>85263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101790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6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46333</xdr:rowOff>
    </xdr:from>
    <xdr:to>
      <xdr:col>85</xdr:col>
      <xdr:colOff>127000</xdr:colOff>
      <xdr:row>37</xdr:row>
      <xdr:rowOff>53991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89983"/>
          <a:ext cx="8382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44619</xdr:rowOff>
    </xdr:from>
    <xdr:to>
      <xdr:col>81</xdr:col>
      <xdr:colOff>50800</xdr:colOff>
      <xdr:row>37</xdr:row>
      <xdr:rowOff>46333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216819"/>
          <a:ext cx="889000" cy="17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44619</xdr:rowOff>
    </xdr:from>
    <xdr:to>
      <xdr:col>76</xdr:col>
      <xdr:colOff>114300</xdr:colOff>
      <xdr:row>37</xdr:row>
      <xdr:rowOff>86469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216819"/>
          <a:ext cx="889000" cy="2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71283</xdr:rowOff>
    </xdr:from>
    <xdr:to>
      <xdr:col>71</xdr:col>
      <xdr:colOff>177800</xdr:colOff>
      <xdr:row>37</xdr:row>
      <xdr:rowOff>86469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14933"/>
          <a:ext cx="889000" cy="1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3191</xdr:rowOff>
    </xdr:from>
    <xdr:to>
      <xdr:col>85</xdr:col>
      <xdr:colOff>177800</xdr:colOff>
      <xdr:row>37</xdr:row>
      <xdr:rowOff>104791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153068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2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166983</xdr:rowOff>
    </xdr:from>
    <xdr:to>
      <xdr:col>81</xdr:col>
      <xdr:colOff>101600</xdr:colOff>
      <xdr:row>37</xdr:row>
      <xdr:rowOff>97133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3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88260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3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165269</xdr:rowOff>
    </xdr:from>
    <xdr:to>
      <xdr:col>76</xdr:col>
      <xdr:colOff>165100</xdr:colOff>
      <xdr:row>36</xdr:row>
      <xdr:rowOff>95419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111946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4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35669</xdr:rowOff>
    </xdr:from>
    <xdr:to>
      <xdr:col>72</xdr:col>
      <xdr:colOff>38100</xdr:colOff>
      <xdr:row>37</xdr:row>
      <xdr:rowOff>137269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7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128396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20483</xdr:rowOff>
    </xdr:from>
    <xdr:to>
      <xdr:col>67</xdr:col>
      <xdr:colOff>101600</xdr:colOff>
      <xdr:row>37</xdr:row>
      <xdr:rowOff>122083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6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113210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100838</xdr:rowOff>
    </xdr:from>
    <xdr:to>
      <xdr:col>85</xdr:col>
      <xdr:colOff>127000</xdr:colOff>
      <xdr:row>56</xdr:row>
      <xdr:rowOff>122742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02038"/>
          <a:ext cx="838200" cy="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18734</xdr:rowOff>
    </xdr:from>
    <xdr:to>
      <xdr:col>81</xdr:col>
      <xdr:colOff>50800</xdr:colOff>
      <xdr:row>56</xdr:row>
      <xdr:rowOff>122742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19934"/>
          <a:ext cx="889000" cy="10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18734</xdr:rowOff>
    </xdr:from>
    <xdr:to>
      <xdr:col>76</xdr:col>
      <xdr:colOff>114300</xdr:colOff>
      <xdr:row>57</xdr:row>
      <xdr:rowOff>8241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619934"/>
          <a:ext cx="889000" cy="16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166803</xdr:rowOff>
    </xdr:from>
    <xdr:to>
      <xdr:col>71</xdr:col>
      <xdr:colOff>177800</xdr:colOff>
      <xdr:row>57</xdr:row>
      <xdr:rowOff>8241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96553"/>
          <a:ext cx="889000" cy="18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50038</xdr:rowOff>
    </xdr:from>
    <xdr:to>
      <xdr:col>85</xdr:col>
      <xdr:colOff>177800</xdr:colOff>
      <xdr:row>56</xdr:row>
      <xdr:rowOff>151638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5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28465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71942</xdr:rowOff>
    </xdr:from>
    <xdr:to>
      <xdr:col>81</xdr:col>
      <xdr:colOff>101600</xdr:colOff>
      <xdr:row>57</xdr:row>
      <xdr:rowOff>2092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164669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139384</xdr:rowOff>
    </xdr:from>
    <xdr:to>
      <xdr:col>76</xdr:col>
      <xdr:colOff>165100</xdr:colOff>
      <xdr:row>56</xdr:row>
      <xdr:rowOff>69534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6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86061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34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128891</xdr:rowOff>
    </xdr:from>
    <xdr:to>
      <xdr:col>72</xdr:col>
      <xdr:colOff>38100</xdr:colOff>
      <xdr:row>57</xdr:row>
      <xdr:rowOff>59041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3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50168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2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116003</xdr:rowOff>
    </xdr:from>
    <xdr:to>
      <xdr:col>67</xdr:col>
      <xdr:colOff>101600</xdr:colOff>
      <xdr:row>56</xdr:row>
      <xdr:rowOff>46153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5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62680</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32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131745</xdr:rowOff>
    </xdr:from>
    <xdr:to>
      <xdr:col>85</xdr:col>
      <xdr:colOff>127000</xdr:colOff>
      <xdr:row>78</xdr:row>
      <xdr:rowOff>136843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04845"/>
          <a:ext cx="8382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136843</xdr:rowOff>
    </xdr:from>
    <xdr:to>
      <xdr:col>81</xdr:col>
      <xdr:colOff>50800</xdr:colOff>
      <xdr:row>78</xdr:row>
      <xdr:rowOff>137392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09943"/>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137392</xdr:rowOff>
    </xdr:from>
    <xdr:to>
      <xdr:col>76</xdr:col>
      <xdr:colOff>114300</xdr:colOff>
      <xdr:row>78</xdr:row>
      <xdr:rowOff>138351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10492"/>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118166</xdr:rowOff>
    </xdr:from>
    <xdr:to>
      <xdr:col>71</xdr:col>
      <xdr:colOff>177800</xdr:colOff>
      <xdr:row>78</xdr:row>
      <xdr:rowOff>138351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91266"/>
          <a:ext cx="889000" cy="2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80945</xdr:rowOff>
    </xdr:from>
    <xdr:to>
      <xdr:col>85</xdr:col>
      <xdr:colOff>177800</xdr:colOff>
      <xdr:row>79</xdr:row>
      <xdr:rowOff>11095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86043</xdr:rowOff>
    </xdr:from>
    <xdr:to>
      <xdr:col>81</xdr:col>
      <xdr:colOff>101600</xdr:colOff>
      <xdr:row>79</xdr:row>
      <xdr:rowOff>16193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7320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51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86592</xdr:rowOff>
    </xdr:from>
    <xdr:to>
      <xdr:col>76</xdr:col>
      <xdr:colOff>165100</xdr:colOff>
      <xdr:row>79</xdr:row>
      <xdr:rowOff>16742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7869</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52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87551</xdr:rowOff>
    </xdr:from>
    <xdr:to>
      <xdr:col>72</xdr:col>
      <xdr:colOff>38100</xdr:colOff>
      <xdr:row>79</xdr:row>
      <xdr:rowOff>17701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8828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3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67366</xdr:rowOff>
    </xdr:from>
    <xdr:to>
      <xdr:col>67</xdr:col>
      <xdr:colOff>101600</xdr:colOff>
      <xdr:row>78</xdr:row>
      <xdr:rowOff>168966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160093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33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49851</xdr:rowOff>
    </xdr:from>
    <xdr:to>
      <xdr:col>85</xdr:col>
      <xdr:colOff>127000</xdr:colOff>
      <xdr:row>97</xdr:row>
      <xdr:rowOff>59635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680501"/>
          <a:ext cx="8382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28884</xdr:rowOff>
    </xdr:from>
    <xdr:to>
      <xdr:col>81</xdr:col>
      <xdr:colOff>50800</xdr:colOff>
      <xdr:row>97</xdr:row>
      <xdr:rowOff>49851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659534"/>
          <a:ext cx="889000" cy="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22299</xdr:rowOff>
    </xdr:from>
    <xdr:to>
      <xdr:col>76</xdr:col>
      <xdr:colOff>114300</xdr:colOff>
      <xdr:row>97</xdr:row>
      <xdr:rowOff>28884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52949"/>
          <a:ext cx="8890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129344</xdr:rowOff>
    </xdr:from>
    <xdr:to>
      <xdr:col>71</xdr:col>
      <xdr:colOff>177800</xdr:colOff>
      <xdr:row>97</xdr:row>
      <xdr:rowOff>22299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588544"/>
          <a:ext cx="889000" cy="6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8835</xdr:rowOff>
    </xdr:from>
    <xdr:to>
      <xdr:col>85</xdr:col>
      <xdr:colOff>177800</xdr:colOff>
      <xdr:row>97</xdr:row>
      <xdr:rowOff>110435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6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158712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170501</xdr:rowOff>
    </xdr:from>
    <xdr:to>
      <xdr:col>81</xdr:col>
      <xdr:colOff>101600</xdr:colOff>
      <xdr:row>97</xdr:row>
      <xdr:rowOff>100651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2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91778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149534</xdr:rowOff>
    </xdr:from>
    <xdr:to>
      <xdr:col>76</xdr:col>
      <xdr:colOff>165100</xdr:colOff>
      <xdr:row>97</xdr:row>
      <xdr:rowOff>79684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70811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0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142949</xdr:rowOff>
    </xdr:from>
    <xdr:to>
      <xdr:col>72</xdr:col>
      <xdr:colOff>38100</xdr:colOff>
      <xdr:row>97</xdr:row>
      <xdr:rowOff>73099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0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89626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7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78544</xdr:rowOff>
    </xdr:from>
    <xdr:to>
      <xdr:col>67</xdr:col>
      <xdr:colOff>101600</xdr:colOff>
      <xdr:row>97</xdr:row>
      <xdr:rowOff>8694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25221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・総務費では、定額減税補足給付金支給事業や新たな物価高騰重点支援給付金事業の実施により、前年度比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％の増となったが、類似団体平均は下回っている。民生費では、障害者自立支援給付事業や物価高騰対策給付金事業の実施により、前年度比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％の増となったが、類似団体平均は下回っている。教育費では、中学校新校舎建設事業により、前年度比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％の増となったが、類似団体平均は下回っている。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的に前年よりも増加しており、今後も、中学校新校舎建設事業等の大型事業を予定していること、近年実施してきた大型事業の地方債の元金償還の据置期間が終了していくことから経費の増加が見込まれる。事業の必要性を十分に検討し、行政コストの縮減に努め、健全な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財政調整基金は、適正な財源の確保と歳出の精査により、取り崩しを回避しており、前年度とほぼ同額を維持している。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実質収支については、町村の適正規模とされている</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％に近い数値を推移している。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今後も、中学校新校舎建設事業等の大型事業が控えているため、事業費の精査や歳出の合理化の推進により、財政調整基金の取り崩しが無いよう、健全な財政運営に努める。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連結実質赤字比率については、全会計において黒字であり、赤字比率はない。しかし、黒字額は減少しているため、各会計で経費削減や料金の適正化を図り、より健全な財政運営に努めていく必要がある。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企業会計に移行した簡易水道事業会計や下水道事業会計に対する一般会計からの負担金については、今後、国が示す公営企業会計への繰出基準を基に、適正な負担額となるよう、経費削減や料金の値上げ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8970776</v>
      </c>
      <c r="BO4" s="358"/>
      <c r="BP4" s="358"/>
      <c r="BQ4" s="358"/>
      <c r="BR4" s="358"/>
      <c r="BS4" s="358"/>
      <c r="BT4" s="358"/>
      <c r="BU4" s="359"/>
      <c r="BV4" s="357">
        <v>8740331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3.9</v>
      </c>
      <c r="CU4" s="364"/>
      <c r="CV4" s="364"/>
      <c r="CW4" s="364"/>
      <c r="CX4" s="364"/>
      <c r="CY4" s="364"/>
      <c r="CZ4" s="364"/>
      <c r="DA4" s="365"/>
      <c r="DB4" s="363">
        <v>5.4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8737528</v>
      </c>
      <c r="BO5" s="395"/>
      <c r="BP5" s="395"/>
      <c r="BQ5" s="395"/>
      <c r="BR5" s="395"/>
      <c r="BS5" s="395"/>
      <c r="BT5" s="395"/>
      <c r="BU5" s="396"/>
      <c r="BV5" s="394">
        <v>8310341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86.1</v>
      </c>
      <c r="CU5" s="392"/>
      <c r="CV5" s="392"/>
      <c r="CW5" s="392"/>
      <c r="CX5" s="392"/>
      <c r="CY5" s="392"/>
      <c r="CZ5" s="392"/>
      <c r="DA5" s="393"/>
      <c r="DB5" s="391">
        <v>86.8</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233248</v>
      </c>
      <c r="BO6" s="395"/>
      <c r="BP6" s="395"/>
      <c r="BQ6" s="395"/>
      <c r="BR6" s="395"/>
      <c r="BS6" s="395"/>
      <c r="BT6" s="395"/>
      <c r="BU6" s="396"/>
      <c r="BV6" s="394">
        <v>429990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86.3</v>
      </c>
      <c r="CU6" s="432"/>
      <c r="CV6" s="432"/>
      <c r="CW6" s="432"/>
      <c r="CX6" s="432"/>
      <c r="CY6" s="432"/>
      <c r="CZ6" s="432"/>
      <c r="DA6" s="433"/>
      <c r="DB6" s="431">
        <v>87.3</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28683</v>
      </c>
      <c r="BO7" s="395"/>
      <c r="BP7" s="395"/>
      <c r="BQ7" s="395"/>
      <c r="BR7" s="395"/>
      <c r="BS7" s="395"/>
      <c r="BT7" s="395"/>
      <c r="BU7" s="396"/>
      <c r="BV7" s="394">
        <v>155629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5193878</v>
      </c>
      <c r="CU7" s="395"/>
      <c r="CV7" s="395"/>
      <c r="CW7" s="395"/>
      <c r="CX7" s="395"/>
      <c r="CY7" s="395"/>
      <c r="CZ7" s="395"/>
      <c r="DA7" s="396"/>
      <c r="DB7" s="394">
        <v>5076918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204565</v>
      </c>
      <c r="BO8" s="395"/>
      <c r="BP8" s="395"/>
      <c r="BQ8" s="395"/>
      <c r="BR8" s="395"/>
      <c r="BS8" s="395"/>
      <c r="BT8" s="395"/>
      <c r="BU8" s="396"/>
      <c r="BV8" s="394">
        <v>274361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0.34</v>
      </c>
      <c r="CU8" s="435"/>
      <c r="CV8" s="435"/>
      <c r="CW8" s="435"/>
      <c r="CX8" s="435"/>
      <c r="CY8" s="435"/>
      <c r="CZ8" s="435"/>
      <c r="DA8" s="436"/>
      <c r="DB8" s="434">
        <v>0.34</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14219</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-69796</v>
      </c>
      <c r="BO9" s="395"/>
      <c r="BP9" s="395"/>
      <c r="BQ9" s="395"/>
      <c r="BR9" s="395"/>
      <c r="BS9" s="395"/>
      <c r="BT9" s="395"/>
      <c r="BU9" s="396"/>
      <c r="BV9" s="394">
        <v>-4581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12.7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15291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585</v>
      </c>
      <c r="BO10" s="395"/>
      <c r="BP10" s="395"/>
      <c r="BQ10" s="395"/>
      <c r="BR10" s="395"/>
      <c r="BS10" s="395"/>
      <c r="BT10" s="395"/>
      <c r="BU10" s="396"/>
      <c r="BV10" s="394">
        <v>52</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13926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13656</v>
      </c>
      <c r="S13" s="479"/>
      <c r="T13" s="479"/>
      <c r="U13" s="479"/>
      <c r="V13" s="480"/>
      <c r="W13" s="410" t="s">
        <v>131</v>
      </c>
      <c r="X13" s="411"/>
      <c r="Y13" s="411"/>
      <c r="Z13" s="411"/>
      <c r="AA13" s="411"/>
      <c r="AB13" s="401"/>
      <c r="AC13" s="445">
        <v>265</v>
      </c>
      <c r="AD13" s="446"/>
      <c r="AE13" s="446"/>
      <c r="AF13" s="446"/>
      <c r="AG13" s="488"/>
      <c r="AH13" s="445">
        <v>312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-69211</v>
      </c>
      <c r="BO13" s="395"/>
      <c r="BP13" s="395"/>
      <c r="BQ13" s="395"/>
      <c r="BR13" s="395"/>
      <c r="BS13" s="395"/>
      <c r="BT13" s="395"/>
      <c r="BU13" s="396"/>
      <c r="BV13" s="394">
        <v>-4529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9.9</v>
      </c>
      <c r="CU13" s="392"/>
      <c r="CV13" s="392"/>
      <c r="CW13" s="392"/>
      <c r="CX13" s="392"/>
      <c r="CY13" s="392"/>
      <c r="CZ13" s="392"/>
      <c r="DA13" s="393"/>
      <c r="DB13" s="391">
        <v>10.4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14127</v>
      </c>
      <c r="S14" s="479"/>
      <c r="T14" s="479"/>
      <c r="U14" s="479"/>
      <c r="V14" s="480"/>
      <c r="W14" s="384"/>
      <c r="X14" s="385"/>
      <c r="Y14" s="385"/>
      <c r="Z14" s="385"/>
      <c r="AA14" s="385"/>
      <c r="AB14" s="374"/>
      <c r="AC14" s="481">
        <v>3.8</v>
      </c>
      <c r="AD14" s="482"/>
      <c r="AE14" s="482"/>
      <c r="AF14" s="482"/>
      <c r="AG14" s="483"/>
      <c r="AH14" s="481">
        <v>4.0999999999999996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54.4</v>
      </c>
      <c r="CU14" s="493"/>
      <c r="CV14" s="493"/>
      <c r="CW14" s="493"/>
      <c r="CX14" s="493"/>
      <c r="CY14" s="493"/>
      <c r="CZ14" s="493"/>
      <c r="DA14" s="494"/>
      <c r="DB14" s="492">
        <v>61.7</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13899</v>
      </c>
      <c r="S15" s="479"/>
      <c r="T15" s="479"/>
      <c r="U15" s="479"/>
      <c r="V15" s="480"/>
      <c r="W15" s="410" t="s">
        <v>137</v>
      </c>
      <c r="X15" s="411"/>
      <c r="Y15" s="411"/>
      <c r="Z15" s="411"/>
      <c r="AA15" s="411"/>
      <c r="AB15" s="401"/>
      <c r="AC15" s="445">
        <v>2271</v>
      </c>
      <c r="AD15" s="446"/>
      <c r="AE15" s="446"/>
      <c r="AF15" s="446"/>
      <c r="AG15" s="488"/>
      <c r="AH15" s="445">
        <v>2465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1623066</v>
      </c>
      <c r="BO15" s="358"/>
      <c r="BP15" s="358"/>
      <c r="BQ15" s="358"/>
      <c r="BR15" s="358"/>
      <c r="BS15" s="358"/>
      <c r="BT15" s="358"/>
      <c r="BU15" s="359"/>
      <c r="BV15" s="357">
        <v>1638273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32.299999999999997</v>
      </c>
      <c r="AD16" s="482"/>
      <c r="AE16" s="482"/>
      <c r="AF16" s="482"/>
      <c r="AG16" s="483"/>
      <c r="AH16" s="481">
        <v>32.5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4784027</v>
      </c>
      <c r="BO16" s="395"/>
      <c r="BP16" s="395"/>
      <c r="BQ16" s="395"/>
      <c r="BR16" s="395"/>
      <c r="BS16" s="395"/>
      <c r="BT16" s="395"/>
      <c r="BU16" s="396"/>
      <c r="BV16" s="394">
        <v>4633858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4491</v>
      </c>
      <c r="AD17" s="446"/>
      <c r="AE17" s="446"/>
      <c r="AF17" s="446"/>
      <c r="AG17" s="488"/>
      <c r="AH17" s="445">
        <v>4816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2019901</v>
      </c>
      <c r="BO17" s="395"/>
      <c r="BP17" s="395"/>
      <c r="BQ17" s="395"/>
      <c r="BR17" s="395"/>
      <c r="BS17" s="395"/>
      <c r="BT17" s="395"/>
      <c r="BU17" s="396"/>
      <c r="BV17" s="394">
        <v>2040833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112</v>
      </c>
      <c r="M18" s="518"/>
      <c r="N18" s="518"/>
      <c r="O18" s="518"/>
      <c r="P18" s="518"/>
      <c r="Q18" s="518"/>
      <c r="R18" s="519"/>
      <c r="S18" s="519"/>
      <c r="T18" s="519"/>
      <c r="U18" s="519"/>
      <c r="V18" s="520"/>
      <c r="W18" s="412"/>
      <c r="X18" s="413"/>
      <c r="Y18" s="413"/>
      <c r="Z18" s="413"/>
      <c r="AA18" s="413"/>
      <c r="AB18" s="404"/>
      <c r="AC18" s="521">
        <v>63.9</v>
      </c>
      <c r="AD18" s="522"/>
      <c r="AE18" s="522"/>
      <c r="AF18" s="522"/>
      <c r="AG18" s="523"/>
      <c r="AH18" s="521">
        <v>63.4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4520010</v>
      </c>
      <c r="BO18" s="395"/>
      <c r="BP18" s="395"/>
      <c r="BQ18" s="395"/>
      <c r="BR18" s="395"/>
      <c r="BS18" s="395"/>
      <c r="BT18" s="395"/>
      <c r="BU18" s="396"/>
      <c r="BV18" s="394">
        <v>4414052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127</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6342567</v>
      </c>
      <c r="BO19" s="395"/>
      <c r="BP19" s="395"/>
      <c r="BQ19" s="395"/>
      <c r="BR19" s="395"/>
      <c r="BS19" s="395"/>
      <c r="BT19" s="395"/>
      <c r="BU19" s="396"/>
      <c r="BV19" s="394">
        <v>6174517</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5638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9304215</v>
      </c>
      <c r="BO22" s="358"/>
      <c r="BP22" s="358"/>
      <c r="BQ22" s="358"/>
      <c r="BR22" s="358"/>
      <c r="BS22" s="358"/>
      <c r="BT22" s="358"/>
      <c r="BU22" s="359"/>
      <c r="BV22" s="357">
        <v>9553230</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6788547</v>
      </c>
      <c r="BO23" s="395"/>
      <c r="BP23" s="395"/>
      <c r="BQ23" s="395"/>
      <c r="BR23" s="395"/>
      <c r="BS23" s="395"/>
      <c r="BT23" s="395"/>
      <c r="BU23" s="396"/>
      <c r="BV23" s="394">
        <v>7060328</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6850</v>
      </c>
      <c r="R24" s="446"/>
      <c r="S24" s="446"/>
      <c r="T24" s="446"/>
      <c r="U24" s="446"/>
      <c r="V24" s="488"/>
      <c r="W24" s="540"/>
      <c r="X24" s="541"/>
      <c r="Y24" s="542"/>
      <c r="Z24" s="444" t="s">
        <v>162</v>
      </c>
      <c r="AA24" s="424"/>
      <c r="AB24" s="424"/>
      <c r="AC24" s="424"/>
      <c r="AD24" s="424"/>
      <c r="AE24" s="424"/>
      <c r="AF24" s="424"/>
      <c r="AG24" s="425"/>
      <c r="AH24" s="445">
        <v>148</v>
      </c>
      <c r="AI24" s="446"/>
      <c r="AJ24" s="446"/>
      <c r="AK24" s="446"/>
      <c r="AL24" s="488"/>
      <c r="AM24" s="445">
        <v>467680</v>
      </c>
      <c r="AN24" s="446"/>
      <c r="AO24" s="446"/>
      <c r="AP24" s="446"/>
      <c r="AQ24" s="446"/>
      <c r="AR24" s="488"/>
      <c r="AS24" s="445">
        <v>3160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6986791</v>
      </c>
      <c r="BO24" s="395"/>
      <c r="BP24" s="395"/>
      <c r="BQ24" s="395"/>
      <c r="BR24" s="395"/>
      <c r="BS24" s="395"/>
      <c r="BT24" s="395"/>
      <c r="BU24" s="396"/>
      <c r="BV24" s="394">
        <v>6971531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5800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245035</v>
      </c>
      <c r="BO25" s="358"/>
      <c r="BP25" s="358"/>
      <c r="BQ25" s="358"/>
      <c r="BR25" s="358"/>
      <c r="BS25" s="358"/>
      <c r="BT25" s="358"/>
      <c r="BU25" s="359"/>
      <c r="BV25" s="357">
        <v>350232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5380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2950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480000</v>
      </c>
      <c r="BO27" s="514"/>
      <c r="BP27" s="514"/>
      <c r="BQ27" s="514"/>
      <c r="BR27" s="514"/>
      <c r="BS27" s="514"/>
      <c r="BT27" s="514"/>
      <c r="BU27" s="515"/>
      <c r="BV27" s="513">
        <v>480000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2400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958149</v>
      </c>
      <c r="BO28" s="358"/>
      <c r="BP28" s="358"/>
      <c r="BQ28" s="358"/>
      <c r="BR28" s="358"/>
      <c r="BS28" s="358"/>
      <c r="BT28" s="358"/>
      <c r="BU28" s="359"/>
      <c r="BV28" s="357">
        <v>957564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11</v>
      </c>
      <c r="M29" s="446"/>
      <c r="N29" s="446"/>
      <c r="O29" s="446"/>
      <c r="P29" s="488"/>
      <c r="Q29" s="445">
        <v>2200</v>
      </c>
      <c r="R29" s="446"/>
      <c r="S29" s="446"/>
      <c r="T29" s="446"/>
      <c r="U29" s="446"/>
      <c r="V29" s="488"/>
      <c r="W29" s="543"/>
      <c r="X29" s="544"/>
      <c r="Y29" s="545"/>
      <c r="Z29" s="444" t="s">
        <v>177</v>
      </c>
      <c r="AA29" s="424"/>
      <c r="AB29" s="424"/>
      <c r="AC29" s="424"/>
      <c r="AD29" s="424"/>
      <c r="AE29" s="424"/>
      <c r="AF29" s="424"/>
      <c r="AG29" s="425"/>
      <c r="AH29" s="445">
        <v>148</v>
      </c>
      <c r="AI29" s="446"/>
      <c r="AJ29" s="446"/>
      <c r="AK29" s="446"/>
      <c r="AL29" s="488"/>
      <c r="AM29" s="445">
        <v>467680</v>
      </c>
      <c r="AN29" s="446"/>
      <c r="AO29" s="446"/>
      <c r="AP29" s="446"/>
      <c r="AQ29" s="446"/>
      <c r="AR29" s="488"/>
      <c r="AS29" s="445">
        <v>3160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627693</v>
      </c>
      <c r="BO29" s="395"/>
      <c r="BP29" s="395"/>
      <c r="BQ29" s="395"/>
      <c r="BR29" s="395"/>
      <c r="BS29" s="395"/>
      <c r="BT29" s="395"/>
      <c r="BU29" s="396"/>
      <c r="BV29" s="394">
        <v>568583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1196219</v>
      </c>
      <c r="BO30" s="514"/>
      <c r="BP30" s="514"/>
      <c r="BQ30" s="514"/>
      <c r="BR30" s="514"/>
      <c r="BS30" s="514"/>
      <c r="BT30" s="514"/>
      <c r="BU30" s="515"/>
      <c r="BV30" s="513">
        <v>1098255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5</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9</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12</v>
      </c>
      <c r="BF34" s="584"/>
      <c r="BG34" s="585" t="str">
        <f>IF('各会計、関係団体の財政状況及び健全化判断比率'!B35="","",'各会計、関係団体の財政状況及び健全化判断比率'!B35)</f>
        <v>箱原農業集落排水事業特別会計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三郡衛生組合（一般会計）</v>
      </c>
      <c r="BZ34" s="585"/>
      <c r="CA34" s="585"/>
      <c r="CB34" s="585"/>
      <c r="CC34" s="585"/>
      <c r="CD34" s="585"/>
      <c r="CE34" s="585"/>
      <c r="CF34" s="585"/>
      <c r="CG34" s="585"/>
      <c r="CH34" s="585"/>
      <c r="CI34" s="585"/>
      <c r="CJ34" s="585"/>
      <c r="CK34" s="585"/>
      <c r="CL34" s="585"/>
      <c r="CM34" s="585"/>
      <c r="CN34" s="163"/>
      <c r="CO34" s="584">
        <f>IF(CQ34="","",MAX(C34:D43,U34:V43,AM34:AN43,BE34:BF43,BW34:BX43)+1)</f>
        <v>23</v>
      </c>
      <c r="CP34" s="584"/>
      <c r="CQ34" s="585" t="str">
        <f>IF('各会計、関係団体の財政状況及び健全化判断比率'!BS7="","",'各会計、関係団体の財政状況及び健全化判断比率'!BS7)</f>
        <v>（株）富士川</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奨学金特別会計</v>
      </c>
      <c r="F35" s="585"/>
      <c r="G35" s="585"/>
      <c r="H35" s="585"/>
      <c r="I35" s="585"/>
      <c r="J35" s="585"/>
      <c r="K35" s="585"/>
      <c r="L35" s="585"/>
      <c r="M35" s="585"/>
      <c r="N35" s="585"/>
      <c r="O35" s="585"/>
      <c r="P35" s="585"/>
      <c r="Q35" s="585"/>
      <c r="R35" s="585"/>
      <c r="S35" s="585"/>
      <c r="T35" s="163"/>
      <c r="U35" s="584">
        <f>IF(W35="","",U34+1)</f>
        <v>6</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10</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三郡衛生組合（し尿処理事業特別会計）</v>
      </c>
      <c r="BZ35" s="585"/>
      <c r="CA35" s="585"/>
      <c r="CB35" s="585"/>
      <c r="CC35" s="585"/>
      <c r="CD35" s="585"/>
      <c r="CE35" s="585"/>
      <c r="CF35" s="585"/>
      <c r="CG35" s="585"/>
      <c r="CH35" s="585"/>
      <c r="CI35" s="585"/>
      <c r="CJ35" s="585"/>
      <c r="CK35" s="585"/>
      <c r="CL35" s="585"/>
      <c r="CM35" s="585"/>
      <c r="CN35" s="163"/>
      <c r="CO35" s="584">
        <f t="shared" ref="CO35:CO43" si="3">IF(CQ35="","",CO34+1)</f>
        <v>24</v>
      </c>
      <c r="CP35" s="584"/>
      <c r="CQ35" s="585" t="str">
        <f>IF('各会計、関係団体の財政状況及び健全化判断比率'!BS8="","",'各会計、関係団体の財政状況及び健全化判断比率'!BS8)</f>
        <v>一般社団法人ふじかわ</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峡南地区通級指導教室共同設置特別会計</v>
      </c>
      <c r="F36" s="585"/>
      <c r="G36" s="585"/>
      <c r="H36" s="585"/>
      <c r="I36" s="585"/>
      <c r="J36" s="585"/>
      <c r="K36" s="585"/>
      <c r="L36" s="585"/>
      <c r="M36" s="585"/>
      <c r="N36" s="585"/>
      <c r="O36" s="585"/>
      <c r="P36" s="585"/>
      <c r="Q36" s="585"/>
      <c r="R36" s="585"/>
      <c r="S36" s="585"/>
      <c r="T36" s="163"/>
      <c r="U36" s="584">
        <f t="shared" ref="U36:U43" si="4">IF(W36="","",U35+1)</f>
        <v>7</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11</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三郡衛生組合（火葬事業特別会計）</v>
      </c>
      <c r="BZ36" s="585"/>
      <c r="CA36" s="585"/>
      <c r="CB36" s="585"/>
      <c r="CC36" s="585"/>
      <c r="CD36" s="585"/>
      <c r="CE36" s="585"/>
      <c r="CF36" s="585"/>
      <c r="CG36" s="585"/>
      <c r="CH36" s="585"/>
      <c r="CI36" s="585"/>
      <c r="CJ36" s="585"/>
      <c r="CK36" s="585"/>
      <c r="CL36" s="585"/>
      <c r="CM36" s="585"/>
      <c r="CN36" s="163"/>
      <c r="CO36" s="584">
        <f t="shared" si="3"/>
        <v>25</v>
      </c>
      <c r="CP36" s="584"/>
      <c r="CQ36" s="585" t="str">
        <f>IF('各会計、関係団体の財政状況及び健全化判断比率'!BS9="","",'各会計、関係団体の財政状況及び健全化判断比率'!BS9)</f>
        <v>（株）ふじかわまちづくり公社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f>IF(E37="","",C36+1)</f>
        <v>4</v>
      </c>
      <c r="D37" s="584"/>
      <c r="E37" s="585" t="str">
        <f>IF('各会計、関係団体の財政状況及び健全化判断比率'!B10="","",'各会計、関係団体の財政状況及び健全化判断比率'!B10)</f>
        <v>峡南地区充指導主事共同設置特別会計</v>
      </c>
      <c r="F37" s="585"/>
      <c r="G37" s="585"/>
      <c r="H37" s="585"/>
      <c r="I37" s="585"/>
      <c r="J37" s="585"/>
      <c r="K37" s="585"/>
      <c r="L37" s="585"/>
      <c r="M37" s="585"/>
      <c r="N37" s="585"/>
      <c r="O37" s="585"/>
      <c r="P37" s="585"/>
      <c r="Q37" s="585"/>
      <c r="R37" s="585"/>
      <c r="S37" s="585"/>
      <c r="T37" s="163"/>
      <c r="U37" s="584">
        <f t="shared" si="4"/>
        <v>8</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中巨摩地区広域事務組合（一般会計）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中巨摩地区広域事務組合（ごみ処理事業特別会計）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18</v>
      </c>
      <c r="BX39" s="584"/>
      <c r="BY39" s="585" t="str">
        <f>IF('各会計、関係団体の財政状況及び健全化判断比率'!B73="","",'各会計、関係団体の財政状況及び健全化判断比率'!B73)</f>
        <v>中巨摩地区広域事務組合（地区公園事業特別会計）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19</v>
      </c>
      <c r="BX40" s="584"/>
      <c r="BY40" s="585" t="str">
        <f>IF('各会計、関係団体の財政状況及び健全化判断比率'!B74="","",'各会計、関係団体の財政状況及び健全化判断比率'!B74)</f>
        <v>中巨摩地区広域事務組合（老人福祉事業特別会計）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20</v>
      </c>
      <c r="BX41" s="584"/>
      <c r="BY41" s="585" t="str">
        <f>IF('各会計、関係団体の財政状況及び健全化判断比率'!B75="","",'各会計、関係団体の財政状況及び健全化判断比率'!B75)</f>
        <v>中巨摩地区広域事務組合（勤労青少年センター事業特別会計）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21</v>
      </c>
      <c r="BX42" s="584"/>
      <c r="BY42" s="585" t="str">
        <f>IF('各会計、関係団体の財政状況及び健全化判断比率'!B76="","",'各会計、関係団体の財政状況及び健全化判断比率'!B76)</f>
        <v>中巨摩地区広域事務組合（し尿処理事業特別会計）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22</v>
      </c>
      <c r="BX43" s="584"/>
      <c r="BY43" s="585" t="str">
        <f>IF('各会計、関係団体の財政状況及び健全化判断比率'!B77="","",'各会計、関係団体の財政状況及び健全化判断比率'!B77)</f>
        <v>峡南広域行政組合（一般会計）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dgVTXq933DIbDZntiNuUrU+/C/ha3VokddebYvu/RrQKdJm0qFM4JjKUFv0kncFmJMWZI4uhcDg4ewKYay/zYg==" saltValue="ZACjKMk4CojJOJb0CV03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539</v>
      </c>
      <c r="D34" s="1136"/>
      <c r="E34" s="1137"/>
      <c r="F34" s="32">
        <v>12.67</v>
      </c>
      <c r="G34" s="33">
        <v>11.9</v>
      </c>
      <c r="H34" s="33">
        <v>10.63</v>
      </c>
      <c r="I34" s="33">
        <v>8.27</v>
      </c>
      <c r="J34" s="34">
        <v>7.88</v>
      </c>
      <c r="K34" s="22"/>
      <c r="L34" s="22"/>
      <c r="M34" s="22"/>
      <c r="N34" s="22"/>
      <c r="O34" s="22"/>
      <c r="P34" s="22"/>
    </row>
    <row r="35" spans="1:16" ht="39" customHeight="1" x14ac:dyDescent="0.2">
      <c r="A35" s="22"/>
      <c r="B35" s="35"/>
      <c r="C35" s="1132" t="s">
        <v>540</v>
      </c>
      <c r="D35" s="1132"/>
      <c r="E35" s="1133"/>
      <c r="F35" s="36">
        <v>6.14</v>
      </c>
      <c r="G35" s="37">
        <v>7.65</v>
      </c>
      <c r="H35" s="37">
        <v>5.42</v>
      </c>
      <c r="I35" s="37">
        <v>5.2</v>
      </c>
      <c r="J35" s="38">
        <v>3.84</v>
      </c>
      <c r="K35" s="22"/>
      <c r="L35" s="22"/>
      <c r="M35" s="22"/>
      <c r="N35" s="22"/>
      <c r="O35" s="22"/>
      <c r="P35" s="22"/>
    </row>
    <row r="36" spans="1:16" ht="39" customHeight="1" x14ac:dyDescent="0.2">
      <c r="A36" s="22"/>
      <c r="B36" s="35"/>
      <c r="C36" s="1132" t="s">
        <v>541</v>
      </c>
      <c r="D36" s="1132"/>
      <c r="E36" s="1133"/>
      <c r="F36" s="36">
        <v>2.96</v>
      </c>
      <c r="G36" s="37">
        <v>3.3</v>
      </c>
      <c r="H36" s="37">
        <v>3.97</v>
      </c>
      <c r="I36" s="37">
        <v>4.18</v>
      </c>
      <c r="J36" s="38">
        <v>3.25</v>
      </c>
      <c r="K36" s="22"/>
      <c r="L36" s="22"/>
      <c r="M36" s="22"/>
      <c r="N36" s="22"/>
      <c r="O36" s="22"/>
      <c r="P36" s="22"/>
    </row>
    <row r="37" spans="1:16" ht="39" customHeight="1" x14ac:dyDescent="0.2">
      <c r="A37" s="22"/>
      <c r="B37" s="35"/>
      <c r="C37" s="1132" t="s">
        <v>542</v>
      </c>
      <c r="D37" s="1132"/>
      <c r="E37" s="1133"/>
      <c r="F37" s="36">
        <v>1.51</v>
      </c>
      <c r="G37" s="37">
        <v>1.66</v>
      </c>
      <c r="H37" s="37">
        <v>2.06</v>
      </c>
      <c r="I37" s="37">
        <v>1.94</v>
      </c>
      <c r="J37" s="38">
        <v>1.92</v>
      </c>
      <c r="K37" s="22"/>
      <c r="L37" s="22"/>
      <c r="M37" s="22"/>
      <c r="N37" s="22"/>
      <c r="O37" s="22"/>
      <c r="P37" s="22"/>
    </row>
    <row r="38" spans="1:16" ht="39" customHeight="1" x14ac:dyDescent="0.2">
      <c r="A38" s="22"/>
      <c r="B38" s="35"/>
      <c r="C38" s="1132" t="s">
        <v>543</v>
      </c>
      <c r="D38" s="1132"/>
      <c r="E38" s="1133"/>
      <c r="F38" s="36" t="s">
        <v>493</v>
      </c>
      <c r="G38" s="37" t="s">
        <v>493</v>
      </c>
      <c r="H38" s="37" t="s">
        <v>493</v>
      </c>
      <c r="I38" s="37" t="s">
        <v>493</v>
      </c>
      <c r="J38" s="38">
        <v>0.61</v>
      </c>
      <c r="K38" s="22"/>
      <c r="L38" s="22"/>
      <c r="M38" s="22"/>
      <c r="N38" s="22"/>
      <c r="O38" s="22"/>
      <c r="P38" s="22"/>
    </row>
    <row r="39" spans="1:16" ht="39" customHeight="1" x14ac:dyDescent="0.2">
      <c r="A39" s="22"/>
      <c r="B39" s="35"/>
      <c r="C39" s="1132" t="s">
        <v>544</v>
      </c>
      <c r="D39" s="1132"/>
      <c r="E39" s="1133"/>
      <c r="F39" s="36">
        <v>0.09</v>
      </c>
      <c r="G39" s="37">
        <v>0.08</v>
      </c>
      <c r="H39" s="37">
        <v>0.02</v>
      </c>
      <c r="I39" s="37">
        <v>0.13</v>
      </c>
      <c r="J39" s="38">
        <v>0.25</v>
      </c>
      <c r="K39" s="22"/>
      <c r="L39" s="22"/>
      <c r="M39" s="22"/>
      <c r="N39" s="22"/>
      <c r="O39" s="22"/>
      <c r="P39" s="22"/>
    </row>
    <row r="40" spans="1:16" ht="39" customHeight="1" x14ac:dyDescent="0.2">
      <c r="A40" s="22"/>
      <c r="B40" s="35"/>
      <c r="C40" s="1132" t="s">
        <v>545</v>
      </c>
      <c r="D40" s="1132"/>
      <c r="E40" s="1133"/>
      <c r="F40" s="36" t="s">
        <v>493</v>
      </c>
      <c r="G40" s="37" t="s">
        <v>493</v>
      </c>
      <c r="H40" s="37" t="s">
        <v>493</v>
      </c>
      <c r="I40" s="37" t="s">
        <v>493</v>
      </c>
      <c r="J40" s="38">
        <v>0.14000000000000001</v>
      </c>
      <c r="K40" s="22"/>
      <c r="L40" s="22"/>
      <c r="M40" s="22"/>
      <c r="N40" s="22"/>
      <c r="O40" s="22"/>
      <c r="P40" s="22"/>
    </row>
    <row r="41" spans="1:16" ht="39" customHeight="1" x14ac:dyDescent="0.2">
      <c r="A41" s="22"/>
      <c r="B41" s="35"/>
      <c r="C41" s="1132" t="s">
        <v>546</v>
      </c>
      <c r="D41" s="1132"/>
      <c r="E41" s="1133"/>
      <c r="F41" s="36">
        <v>0.24</v>
      </c>
      <c r="G41" s="37">
        <v>0.16</v>
      </c>
      <c r="H41" s="37">
        <v>0.05</v>
      </c>
      <c r="I41" s="37">
        <v>0.16</v>
      </c>
      <c r="J41" s="38">
        <v>0.1</v>
      </c>
      <c r="K41" s="22"/>
      <c r="L41" s="22"/>
      <c r="M41" s="22"/>
      <c r="N41" s="22"/>
      <c r="O41" s="22"/>
      <c r="P41" s="22"/>
    </row>
    <row r="42" spans="1:16" ht="39" customHeight="1" x14ac:dyDescent="0.2">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5">
      <c r="A43" s="22"/>
      <c r="B43" s="40"/>
      <c r="C43" s="1134" t="s">
        <v>548</v>
      </c>
      <c r="D43" s="1134"/>
      <c r="E43" s="1135"/>
      <c r="F43" s="41">
        <v>0.86</v>
      </c>
      <c r="G43" s="42">
        <v>0.64</v>
      </c>
      <c r="H43" s="42">
        <v>0.91</v>
      </c>
      <c r="I43" s="42">
        <v>1.49</v>
      </c>
      <c r="J43" s="43">
        <v>0.09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XMcJyQrH7BFAUHbK4oF9oDJD6rFbub3FsanoyYDv/Y+D7tQGuXBgG9tvt/+56fqZudMPyuYopnjn8GQoGwKOA==" saltValue="pTsqPekx328WUugLNtFY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874</v>
      </c>
      <c r="L45" s="58">
        <v>852</v>
      </c>
      <c r="M45" s="58">
        <v>812</v>
      </c>
      <c r="N45" s="58">
        <v>794</v>
      </c>
      <c r="O45" s="59">
        <v>766</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493</v>
      </c>
      <c r="L46" s="62" t="s">
        <v>493</v>
      </c>
      <c r="M46" s="62" t="s">
        <v>493</v>
      </c>
      <c r="N46" s="62" t="s">
        <v>493</v>
      </c>
      <c r="O46" s="63" t="s">
        <v>493</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493</v>
      </c>
      <c r="L47" s="62" t="s">
        <v>493</v>
      </c>
      <c r="M47" s="62" t="s">
        <v>493</v>
      </c>
      <c r="N47" s="62" t="s">
        <v>493</v>
      </c>
      <c r="O47" s="63" t="s">
        <v>493</v>
      </c>
      <c r="P47" s="46"/>
      <c r="Q47" s="46"/>
      <c r="R47" s="46"/>
      <c r="S47" s="46"/>
      <c r="T47" s="46"/>
      <c r="U47" s="46"/>
    </row>
    <row r="48" spans="1:21" ht="30.75" customHeight="1" x14ac:dyDescent="0.2">
      <c r="A48" s="46"/>
      <c r="B48" s="1140"/>
      <c r="C48" s="1141"/>
      <c r="D48" s="60"/>
      <c r="E48" s="1146" t="s">
        <v>13</v>
      </c>
      <c r="F48" s="1146"/>
      <c r="G48" s="1146"/>
      <c r="H48" s="1146"/>
      <c r="I48" s="1146"/>
      <c r="J48" s="1147"/>
      <c r="K48" s="61">
        <v>405</v>
      </c>
      <c r="L48" s="62">
        <v>399</v>
      </c>
      <c r="M48" s="62">
        <v>364</v>
      </c>
      <c r="N48" s="62">
        <v>371</v>
      </c>
      <c r="O48" s="63">
        <v>349</v>
      </c>
      <c r="P48" s="46"/>
      <c r="Q48" s="46"/>
      <c r="R48" s="46"/>
      <c r="S48" s="46"/>
      <c r="T48" s="46"/>
      <c r="U48" s="46"/>
    </row>
    <row r="49" spans="1:21" ht="30.75" customHeight="1" x14ac:dyDescent="0.2">
      <c r="A49" s="46"/>
      <c r="B49" s="1140"/>
      <c r="C49" s="1141"/>
      <c r="D49" s="60"/>
      <c r="E49" s="1146" t="s">
        <v>14</v>
      </c>
      <c r="F49" s="1146"/>
      <c r="G49" s="1146"/>
      <c r="H49" s="1146"/>
      <c r="I49" s="1146"/>
      <c r="J49" s="1147"/>
      <c r="K49" s="61">
        <v>62</v>
      </c>
      <c r="L49" s="62">
        <v>64</v>
      </c>
      <c r="M49" s="62">
        <v>77</v>
      </c>
      <c r="N49" s="62">
        <v>77</v>
      </c>
      <c r="O49" s="63">
        <v>96</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493</v>
      </c>
      <c r="L50" s="62" t="s">
        <v>493</v>
      </c>
      <c r="M50" s="62" t="s">
        <v>493</v>
      </c>
      <c r="N50" s="62" t="s">
        <v>493</v>
      </c>
      <c r="O50" s="63" t="s">
        <v>493</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493</v>
      </c>
      <c r="L51" s="62" t="s">
        <v>493</v>
      </c>
      <c r="M51" s="62" t="s">
        <v>493</v>
      </c>
      <c r="N51" s="62" t="s">
        <v>493</v>
      </c>
      <c r="O51" s="63" t="s">
        <v>493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846</v>
      </c>
      <c r="L52" s="62">
        <v>820</v>
      </c>
      <c r="M52" s="62">
        <v>828</v>
      </c>
      <c r="N52" s="62">
        <v>789</v>
      </c>
      <c r="O52" s="63">
        <v>784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495</v>
      </c>
      <c r="L53" s="67">
        <v>495</v>
      </c>
      <c r="M53" s="67">
        <v>425</v>
      </c>
      <c r="N53" s="67">
        <v>453</v>
      </c>
      <c r="O53" s="68">
        <v>427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wJZ9cHXrWX2qTe1Z9dYj1RxlgAuysrXGyY8WJZoEN1SQqzRgrrlgRypw0bwBrLepkymWew5AzqHtUmX5rkY1w==" saltValue="1lS1xwyc9KOzFzDCs1fZH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30">
        <v>8043</v>
      </c>
      <c r="J41" s="331">
        <v>8250</v>
      </c>
      <c r="K41" s="331">
        <v>9929</v>
      </c>
      <c r="L41" s="331">
        <v>9553</v>
      </c>
      <c r="M41" s="332">
        <v>9304</v>
      </c>
    </row>
    <row r="42" spans="2:13" ht="27.75" customHeight="1" x14ac:dyDescent="0.2">
      <c r="B42" s="1171"/>
      <c r="C42" s="1172"/>
      <c r="D42" s="104"/>
      <c r="E42" s="1177" t="s">
        <v>32</v>
      </c>
      <c r="F42" s="1177"/>
      <c r="G42" s="1177"/>
      <c r="H42" s="1178"/>
      <c r="I42" s="333" t="s">
        <v>493</v>
      </c>
      <c r="J42" s="334" t="s">
        <v>493</v>
      </c>
      <c r="K42" s="334" t="s">
        <v>493</v>
      </c>
      <c r="L42" s="334" t="s">
        <v>493</v>
      </c>
      <c r="M42" s="335" t="s">
        <v>493</v>
      </c>
    </row>
    <row r="43" spans="2:13" ht="27.75" customHeight="1" x14ac:dyDescent="0.2">
      <c r="B43" s="1171"/>
      <c r="C43" s="1172"/>
      <c r="D43" s="104"/>
      <c r="E43" s="1177" t="s">
        <v>33</v>
      </c>
      <c r="F43" s="1177"/>
      <c r="G43" s="1177"/>
      <c r="H43" s="1178"/>
      <c r="I43" s="333">
        <v>3912</v>
      </c>
      <c r="J43" s="334">
        <v>3621</v>
      </c>
      <c r="K43" s="334">
        <v>3446</v>
      </c>
      <c r="L43" s="334">
        <v>3304</v>
      </c>
      <c r="M43" s="335">
        <v>3097</v>
      </c>
    </row>
    <row r="44" spans="2:13" ht="27.75" customHeight="1" x14ac:dyDescent="0.2">
      <c r="B44" s="1171"/>
      <c r="C44" s="1172"/>
      <c r="D44" s="104"/>
      <c r="E44" s="1177" t="s">
        <v>34</v>
      </c>
      <c r="F44" s="1177"/>
      <c r="G44" s="1177"/>
      <c r="H44" s="1178"/>
      <c r="I44" s="333">
        <v>633</v>
      </c>
      <c r="J44" s="334">
        <v>688</v>
      </c>
      <c r="K44" s="334">
        <v>719</v>
      </c>
      <c r="L44" s="334">
        <v>705</v>
      </c>
      <c r="M44" s="335">
        <v>760</v>
      </c>
    </row>
    <row r="45" spans="2:13" ht="27.75" customHeight="1" x14ac:dyDescent="0.2">
      <c r="B45" s="1171"/>
      <c r="C45" s="1172"/>
      <c r="D45" s="104"/>
      <c r="E45" s="1177" t="s">
        <v>35</v>
      </c>
      <c r="F45" s="1177"/>
      <c r="G45" s="1177"/>
      <c r="H45" s="1178"/>
      <c r="I45" s="333">
        <v>1562</v>
      </c>
      <c r="J45" s="334">
        <v>1618</v>
      </c>
      <c r="K45" s="334">
        <v>1612</v>
      </c>
      <c r="L45" s="334">
        <v>1607</v>
      </c>
      <c r="M45" s="335">
        <v>1651</v>
      </c>
    </row>
    <row r="46" spans="2:13" ht="27.75" customHeight="1" x14ac:dyDescent="0.2">
      <c r="B46" s="1171"/>
      <c r="C46" s="1172"/>
      <c r="D46" s="105"/>
      <c r="E46" s="1177" t="s">
        <v>36</v>
      </c>
      <c r="F46" s="1177"/>
      <c r="G46" s="1177"/>
      <c r="H46" s="1178"/>
      <c r="I46" s="333" t="s">
        <v>493</v>
      </c>
      <c r="J46" s="334" t="s">
        <v>493</v>
      </c>
      <c r="K46" s="334" t="s">
        <v>493</v>
      </c>
      <c r="L46" s="334" t="s">
        <v>493</v>
      </c>
      <c r="M46" s="335" t="s">
        <v>493</v>
      </c>
    </row>
    <row r="47" spans="2:13" ht="27.75" customHeight="1" x14ac:dyDescent="0.2">
      <c r="B47" s="1171"/>
      <c r="C47" s="1172"/>
      <c r="D47" s="106"/>
      <c r="E47" s="1179" t="s">
        <v>37</v>
      </c>
      <c r="F47" s="1180"/>
      <c r="G47" s="1180"/>
      <c r="H47" s="1181"/>
      <c r="I47" s="333" t="s">
        <v>493</v>
      </c>
      <c r="J47" s="334" t="s">
        <v>493</v>
      </c>
      <c r="K47" s="334" t="s">
        <v>493</v>
      </c>
      <c r="L47" s="334" t="s">
        <v>493</v>
      </c>
      <c r="M47" s="335" t="s">
        <v>493</v>
      </c>
    </row>
    <row r="48" spans="2:13" ht="27.75" customHeight="1" x14ac:dyDescent="0.2">
      <c r="B48" s="1171"/>
      <c r="C48" s="1172"/>
      <c r="D48" s="104"/>
      <c r="E48" s="1177" t="s">
        <v>38</v>
      </c>
      <c r="F48" s="1177"/>
      <c r="G48" s="1177"/>
      <c r="H48" s="1178"/>
      <c r="I48" s="333" t="s">
        <v>493</v>
      </c>
      <c r="J48" s="334" t="s">
        <v>493</v>
      </c>
      <c r="K48" s="334" t="s">
        <v>493</v>
      </c>
      <c r="L48" s="334" t="s">
        <v>493</v>
      </c>
      <c r="M48" s="335" t="s">
        <v>493</v>
      </c>
    </row>
    <row r="49" spans="2:13" ht="27.75" customHeight="1" x14ac:dyDescent="0.2">
      <c r="B49" s="1173"/>
      <c r="C49" s="1174"/>
      <c r="D49" s="104"/>
      <c r="E49" s="1177" t="s">
        <v>39</v>
      </c>
      <c r="F49" s="1177"/>
      <c r="G49" s="1177"/>
      <c r="H49" s="1178"/>
      <c r="I49" s="333" t="s">
        <v>493</v>
      </c>
      <c r="J49" s="334" t="s">
        <v>493</v>
      </c>
      <c r="K49" s="334" t="s">
        <v>493</v>
      </c>
      <c r="L49" s="334" t="s">
        <v>493</v>
      </c>
      <c r="M49" s="335" t="s">
        <v>493</v>
      </c>
    </row>
    <row r="50" spans="2:13" ht="27.75" customHeight="1" x14ac:dyDescent="0.2">
      <c r="B50" s="1182" t="s">
        <v>40</v>
      </c>
      <c r="C50" s="1183"/>
      <c r="D50" s="107"/>
      <c r="E50" s="1177" t="s">
        <v>41</v>
      </c>
      <c r="F50" s="1177"/>
      <c r="G50" s="1177"/>
      <c r="H50" s="1178"/>
      <c r="I50" s="333">
        <v>3598</v>
      </c>
      <c r="J50" s="334">
        <v>3574</v>
      </c>
      <c r="K50" s="334">
        <v>3571</v>
      </c>
      <c r="L50" s="334">
        <v>3725</v>
      </c>
      <c r="M50" s="335">
        <v>3975</v>
      </c>
    </row>
    <row r="51" spans="2:13" ht="27.75" customHeight="1" x14ac:dyDescent="0.2">
      <c r="B51" s="1171"/>
      <c r="C51" s="1172"/>
      <c r="D51" s="104"/>
      <c r="E51" s="1177" t="s">
        <v>42</v>
      </c>
      <c r="F51" s="1177"/>
      <c r="G51" s="1177"/>
      <c r="H51" s="1178"/>
      <c r="I51" s="333">
        <v>691</v>
      </c>
      <c r="J51" s="334">
        <v>689</v>
      </c>
      <c r="K51" s="334">
        <v>687</v>
      </c>
      <c r="L51" s="334">
        <v>756</v>
      </c>
      <c r="M51" s="335">
        <v>778</v>
      </c>
    </row>
    <row r="52" spans="2:13" ht="27.75" customHeight="1" x14ac:dyDescent="0.2">
      <c r="B52" s="1173"/>
      <c r="C52" s="1174"/>
      <c r="D52" s="104"/>
      <c r="E52" s="1177" t="s">
        <v>43</v>
      </c>
      <c r="F52" s="1177"/>
      <c r="G52" s="1177"/>
      <c r="H52" s="1178"/>
      <c r="I52" s="333">
        <v>7551</v>
      </c>
      <c r="J52" s="334">
        <v>7758</v>
      </c>
      <c r="K52" s="334">
        <v>8501</v>
      </c>
      <c r="L52" s="334">
        <v>7987</v>
      </c>
      <c r="M52" s="335">
        <v>7608</v>
      </c>
    </row>
    <row r="53" spans="2:13" ht="27.75" customHeight="1" thickBot="1" x14ac:dyDescent="0.25">
      <c r="B53" s="1184" t="s">
        <v>19</v>
      </c>
      <c r="C53" s="1185"/>
      <c r="D53" s="108"/>
      <c r="E53" s="1186" t="s">
        <v>44</v>
      </c>
      <c r="F53" s="1186"/>
      <c r="G53" s="1186"/>
      <c r="H53" s="1187"/>
      <c r="I53" s="336">
        <v>2310</v>
      </c>
      <c r="J53" s="337">
        <v>2156</v>
      </c>
      <c r="K53" s="337">
        <v>2948</v>
      </c>
      <c r="L53" s="337">
        <v>2701</v>
      </c>
      <c r="M53" s="338">
        <v>2451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iROJQAyQOrriMqgWv89iOiDhnrz3CAUOLSsV1B0qj2/97fZEeZCqkX7c5+5tcjNHMDb5j0nELGI/LrIFgoxXQ==" saltValue="OZD8sKscADGPNyiagB3S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533</v>
      </c>
      <c r="G54" s="117" t="s">
        <v>534</v>
      </c>
      <c r="H54" s="118" t="s">
        <v>535</v>
      </c>
    </row>
    <row r="55" spans="2:8" ht="52.5" customHeight="1" x14ac:dyDescent="0.2">
      <c r="B55" s="119"/>
      <c r="C55" s="1196" t="s">
        <v>46</v>
      </c>
      <c r="D55" s="1196"/>
      <c r="E55" s="1197"/>
      <c r="F55" s="339">
        <v>958</v>
      </c>
      <c r="G55" s="339">
        <v>958</v>
      </c>
      <c r="H55" s="340">
        <v>958</v>
      </c>
    </row>
    <row r="56" spans="2:8" ht="52.5" customHeight="1" x14ac:dyDescent="0.2">
      <c r="B56" s="120"/>
      <c r="C56" s="1198" t="s">
        <v>47</v>
      </c>
      <c r="D56" s="1198"/>
      <c r="E56" s="1199"/>
      <c r="F56" s="341">
        <v>568</v>
      </c>
      <c r="G56" s="341">
        <v>569</v>
      </c>
      <c r="H56" s="342">
        <v>628</v>
      </c>
    </row>
    <row r="57" spans="2:8" ht="53.25" customHeight="1" x14ac:dyDescent="0.2">
      <c r="B57" s="120"/>
      <c r="C57" s="1200" t="s">
        <v>48</v>
      </c>
      <c r="D57" s="1200"/>
      <c r="E57" s="1201"/>
      <c r="F57" s="343">
        <v>1031</v>
      </c>
      <c r="G57" s="343">
        <v>1098</v>
      </c>
      <c r="H57" s="344">
        <v>1196</v>
      </c>
    </row>
    <row r="58" spans="2:8" ht="45.75" customHeight="1" x14ac:dyDescent="0.2">
      <c r="B58" s="121"/>
      <c r="C58" s="1188" t="s">
        <v>577</v>
      </c>
      <c r="D58" s="1189"/>
      <c r="E58" s="1190"/>
      <c r="F58" s="345">
        <v>754</v>
      </c>
      <c r="G58" s="345">
        <v>736</v>
      </c>
      <c r="H58" s="346">
        <v>780</v>
      </c>
    </row>
    <row r="59" spans="2:8" ht="45.75" customHeight="1" x14ac:dyDescent="0.2">
      <c r="B59" s="121"/>
      <c r="C59" s="1188" t="s">
        <v>578</v>
      </c>
      <c r="D59" s="1189"/>
      <c r="E59" s="1190"/>
      <c r="F59" s="345">
        <v>75</v>
      </c>
      <c r="G59" s="345">
        <v>186</v>
      </c>
      <c r="H59" s="346">
        <v>211</v>
      </c>
    </row>
    <row r="60" spans="2:8" ht="45.75" customHeight="1" x14ac:dyDescent="0.2">
      <c r="B60" s="121"/>
      <c r="C60" s="1188" t="s">
        <v>580</v>
      </c>
      <c r="D60" s="1189"/>
      <c r="E60" s="1190"/>
      <c r="F60" s="345">
        <v>94</v>
      </c>
      <c r="G60" s="345">
        <v>66</v>
      </c>
      <c r="H60" s="346">
        <v>68</v>
      </c>
    </row>
    <row r="61" spans="2:8" ht="45.75" customHeight="1" x14ac:dyDescent="0.2">
      <c r="B61" s="121"/>
      <c r="C61" s="1188" t="s">
        <v>579</v>
      </c>
      <c r="D61" s="1189"/>
      <c r="E61" s="1190"/>
      <c r="F61" s="345">
        <v>55</v>
      </c>
      <c r="G61" s="345">
        <v>55</v>
      </c>
      <c r="H61" s="346">
        <v>55</v>
      </c>
    </row>
    <row r="62" spans="2:8" ht="45.75" customHeight="1" thickBot="1" x14ac:dyDescent="0.25">
      <c r="B62" s="122"/>
      <c r="C62" s="1191" t="s">
        <v>581</v>
      </c>
      <c r="D62" s="1192"/>
      <c r="E62" s="1193"/>
      <c r="F62" s="347">
        <v>7</v>
      </c>
      <c r="G62" s="347">
        <v>14</v>
      </c>
      <c r="H62" s="348">
        <v>26</v>
      </c>
    </row>
    <row r="63" spans="2:8" ht="52.5" customHeight="1" thickBot="1" x14ac:dyDescent="0.25">
      <c r="B63" s="123"/>
      <c r="C63" s="1194" t="s">
        <v>49</v>
      </c>
      <c r="D63" s="1194"/>
      <c r="E63" s="1195"/>
      <c r="F63" s="349">
        <v>2556</v>
      </c>
      <c r="G63" s="349">
        <v>2624</v>
      </c>
      <c r="H63" s="350">
        <v>2782</v>
      </c>
    </row>
    <row r="64" spans="2:8" ht="13.2" x14ac:dyDescent="0.2"/>
  </sheetData>
  <sheetProtection algorithmName="SHA-512" hashValue="/E7ivurdgTZahPg1DT7NX/ZtYrosdnqckNEJe/p9VYucvQ45VA2OV4o42MNTS9P9e/An8UnDSghczqSjN+JU+A==" saltValue="cftWsSxzpoDEwbwb7iUF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530</v>
      </c>
      <c r="G2" s="137"/>
      <c r="H2" s="138"/>
    </row>
    <row r="3" spans="1:8" x14ac:dyDescent="0.2">
      <c r="A3" s="134" t="s">
        <v>523</v>
      </c>
      <c r="B3" s="139"/>
      <c r="C3" s="140"/>
      <c r="D3" s="141">
        <v>146400</v>
      </c>
      <c r="E3" s="142"/>
      <c r="F3" s="143">
        <v>117234</v>
      </c>
      <c r="G3" s="144"/>
      <c r="H3" s="145"/>
    </row>
    <row r="4" spans="1:8" x14ac:dyDescent="0.2">
      <c r="A4" s="146"/>
      <c r="B4" s="147"/>
      <c r="C4" s="148"/>
      <c r="D4" s="149">
        <v>71646</v>
      </c>
      <c r="E4" s="150"/>
      <c r="F4" s="151">
        <v>59796</v>
      </c>
      <c r="G4" s="152"/>
      <c r="H4" s="153"/>
    </row>
    <row r="5" spans="1:8" x14ac:dyDescent="0.2">
      <c r="A5" s="134" t="s">
        <v>525</v>
      </c>
      <c r="B5" s="139"/>
      <c r="C5" s="140"/>
      <c r="D5" s="141">
        <v>119815</v>
      </c>
      <c r="E5" s="142"/>
      <c r="F5" s="143">
        <v>97758</v>
      </c>
      <c r="G5" s="144"/>
      <c r="H5" s="145"/>
    </row>
    <row r="6" spans="1:8" x14ac:dyDescent="0.2">
      <c r="A6" s="146"/>
      <c r="B6" s="147"/>
      <c r="C6" s="148"/>
      <c r="D6" s="149">
        <v>59529</v>
      </c>
      <c r="E6" s="150"/>
      <c r="F6" s="151">
        <v>45946</v>
      </c>
      <c r="G6" s="152"/>
      <c r="H6" s="153"/>
    </row>
    <row r="7" spans="1:8" x14ac:dyDescent="0.2">
      <c r="A7" s="134" t="s">
        <v>526</v>
      </c>
      <c r="B7" s="139"/>
      <c r="C7" s="140"/>
      <c r="D7" s="141">
        <v>228387</v>
      </c>
      <c r="E7" s="142"/>
      <c r="F7" s="143">
        <v>91338</v>
      </c>
      <c r="G7" s="144"/>
      <c r="H7" s="145"/>
    </row>
    <row r="8" spans="1:8" x14ac:dyDescent="0.2">
      <c r="A8" s="146"/>
      <c r="B8" s="147"/>
      <c r="C8" s="148"/>
      <c r="D8" s="149">
        <v>190217</v>
      </c>
      <c r="E8" s="150"/>
      <c r="F8" s="151">
        <v>43989</v>
      </c>
      <c r="G8" s="152"/>
      <c r="H8" s="153"/>
    </row>
    <row r="9" spans="1:8" x14ac:dyDescent="0.2">
      <c r="A9" s="134" t="s">
        <v>527</v>
      </c>
      <c r="B9" s="139"/>
      <c r="C9" s="140"/>
      <c r="D9" s="141">
        <v>49058</v>
      </c>
      <c r="E9" s="142"/>
      <c r="F9" s="143">
        <v>103975</v>
      </c>
      <c r="G9" s="144"/>
      <c r="H9" s="145"/>
    </row>
    <row r="10" spans="1:8" x14ac:dyDescent="0.2">
      <c r="A10" s="146"/>
      <c r="B10" s="147"/>
      <c r="C10" s="148"/>
      <c r="D10" s="149">
        <v>34582</v>
      </c>
      <c r="E10" s="150"/>
      <c r="F10" s="151">
        <v>52698</v>
      </c>
      <c r="G10" s="152"/>
      <c r="H10" s="153"/>
    </row>
    <row r="11" spans="1:8" x14ac:dyDescent="0.2">
      <c r="A11" s="134" t="s">
        <v>528</v>
      </c>
      <c r="B11" s="139"/>
      <c r="C11" s="140"/>
      <c r="D11" s="141">
        <v>58527</v>
      </c>
      <c r="E11" s="142"/>
      <c r="F11" s="143">
        <v>112678</v>
      </c>
      <c r="G11" s="144"/>
      <c r="H11" s="145"/>
    </row>
    <row r="12" spans="1:8" x14ac:dyDescent="0.2">
      <c r="A12" s="146"/>
      <c r="B12" s="147"/>
      <c r="C12" s="154"/>
      <c r="D12" s="149">
        <v>41876</v>
      </c>
      <c r="E12" s="150"/>
      <c r="F12" s="151">
        <v>55165</v>
      </c>
      <c r="G12" s="152"/>
      <c r="H12" s="153"/>
    </row>
    <row r="13" spans="1:8" x14ac:dyDescent="0.2">
      <c r="A13" s="134"/>
      <c r="B13" s="139"/>
      <c r="C13" s="140"/>
      <c r="D13" s="141">
        <v>120437</v>
      </c>
      <c r="E13" s="142"/>
      <c r="F13" s="143">
        <v>104597</v>
      </c>
      <c r="G13" s="155"/>
      <c r="H13" s="145"/>
    </row>
    <row r="14" spans="1:8" x14ac:dyDescent="0.2">
      <c r="A14" s="146"/>
      <c r="B14" s="147"/>
      <c r="C14" s="148"/>
      <c r="D14" s="149">
        <v>79570</v>
      </c>
      <c r="E14" s="150"/>
      <c r="F14" s="151">
        <v>51519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6.25</v>
      </c>
      <c r="C19" s="156">
        <f>ROUND(VALUE(SUBSTITUTE(実質収支比率等に係る経年分析!G$48,"▲","-")),2)</f>
        <v>7.75</v>
      </c>
      <c r="D19" s="156">
        <f>ROUND(VALUE(SUBSTITUTE(実質収支比率等に係る経年分析!H$48,"▲","-")),2)</f>
        <v>5.54</v>
      </c>
      <c r="E19" s="156">
        <f>ROUND(VALUE(SUBSTITUTE(実質収支比率等に係る経年分析!I$48,"▲","-")),2)</f>
        <v>5.4</v>
      </c>
      <c r="F19" s="156">
        <f>ROUND(VALUE(SUBSTITUTE(実質収支比率等に係る経年分析!J$48,"▲","-")),2)</f>
        <v>3.94</v>
      </c>
    </row>
    <row r="20" spans="1:11" x14ac:dyDescent="0.2">
      <c r="A20" s="156" t="s">
        <v>53</v>
      </c>
      <c r="B20" s="156">
        <f>ROUND(VALUE(SUBSTITUTE(実質収支比率等に係る経年分析!F$47,"▲","-")),2)</f>
        <v>19.47</v>
      </c>
      <c r="C20" s="156">
        <f>ROUND(VALUE(SUBSTITUTE(実質収支比率等に係る経年分析!G$47,"▲","-")),2)</f>
        <v>18.48</v>
      </c>
      <c r="D20" s="156">
        <f>ROUND(VALUE(SUBSTITUTE(実質収支比率等に係る経年分析!H$47,"▲","-")),2)</f>
        <v>19.03</v>
      </c>
      <c r="E20" s="156">
        <f>ROUND(VALUE(SUBSTITUTE(実質収支比率等に係る経年分析!I$47,"▲","-")),2)</f>
        <v>18.86</v>
      </c>
      <c r="F20" s="156">
        <f>ROUND(VALUE(SUBSTITUTE(実質収支比率等に係る経年分析!J$47,"▲","-")),2)</f>
        <v>18.45</v>
      </c>
    </row>
    <row r="21" spans="1:11" x14ac:dyDescent="0.2">
      <c r="A21" s="156" t="s">
        <v>54</v>
      </c>
      <c r="B21" s="156">
        <f>IF(ISNUMBER(VALUE(SUBSTITUTE(実質収支比率等に係る経年分析!F$49,"▲","-"))),ROUND(VALUE(SUBSTITUTE(実質収支比率等に係る経年分析!F$49,"▲","-")),2),NA())</f>
        <v>3.07</v>
      </c>
      <c r="C21" s="156">
        <f>IF(ISNUMBER(VALUE(SUBSTITUTE(実質収支比率等に係る経年分析!G$49,"▲","-"))),ROUND(VALUE(SUBSTITUTE(実質収支比率等に係る経年分析!G$49,"▲","-")),2),NA())</f>
        <v>3.04</v>
      </c>
      <c r="D21" s="156">
        <f>IF(ISNUMBER(VALUE(SUBSTITUTE(実質収支比率等に係る経年分析!H$49,"▲","-"))),ROUND(VALUE(SUBSTITUTE(実質収支比率等に係る経年分析!H$49,"▲","-")),2),NA())</f>
        <v>-1.98</v>
      </c>
      <c r="E21" s="156">
        <f>IF(ISNUMBER(VALUE(SUBSTITUTE(実質収支比率等に係る経年分析!I$49,"▲","-"))),ROUND(VALUE(SUBSTITUTE(実質収支比率等に係る経年分析!I$49,"▲","-")),2),NA())</f>
        <v>-0.09</v>
      </c>
      <c r="F21" s="156">
        <f>IF(ISNUMBER(VALUE(SUBSTITUTE(実質収支比率等に係る経年分析!J$49,"▲","-"))),ROUND(VALUE(SUBSTITUTE(実質収支比率等に係る経年分析!J$49,"▲","-")),2),NA())</f>
        <v>-1.33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0.86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0.91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0.09</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介護サービス事業特別会計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0.16</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v>
      </c>
    </row>
    <row r="30" spans="1:11" x14ac:dyDescent="0.2">
      <c r="A30" s="157" t="str">
        <f>IF(連結実質赤字比率に係る赤字・黒字の構成分析!C$40="",NA(),連結実質赤字比率に係る赤字・黒字の構成分析!C$40)</f>
        <v>簡易水道事業会計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0.14000000000000001</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0.25</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0.61</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1.51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2.06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1.92</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3.97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3.25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6.14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3.84</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12.67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10.63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8.27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846</v>
      </c>
      <c r="E42" s="158"/>
      <c r="F42" s="158"/>
      <c r="G42" s="158">
        <f>'実質公債費比率（分子）の構造'!L$52</f>
        <v>820</v>
      </c>
      <c r="H42" s="158"/>
      <c r="I42" s="158"/>
      <c r="J42" s="158">
        <f>'実質公債費比率（分子）の構造'!M$52</f>
        <v>828</v>
      </c>
      <c r="K42" s="158"/>
      <c r="L42" s="158"/>
      <c r="M42" s="158">
        <f>'実質公債費比率（分子）の構造'!N$52</f>
        <v>789</v>
      </c>
      <c r="N42" s="158"/>
      <c r="O42" s="158"/>
      <c r="P42" s="158">
        <f>'実質公債費比率（分子）の構造'!O$52</f>
        <v>784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62</v>
      </c>
      <c r="C45" s="158"/>
      <c r="D45" s="158"/>
      <c r="E45" s="158">
        <f>'実質公債費比率（分子）の構造'!L$49</f>
        <v>64</v>
      </c>
      <c r="F45" s="158"/>
      <c r="G45" s="158"/>
      <c r="H45" s="158">
        <f>'実質公債費比率（分子）の構造'!M$49</f>
        <v>77</v>
      </c>
      <c r="I45" s="158"/>
      <c r="J45" s="158"/>
      <c r="K45" s="158">
        <f>'実質公債費比率（分子）の構造'!N$49</f>
        <v>77</v>
      </c>
      <c r="L45" s="158"/>
      <c r="M45" s="158"/>
      <c r="N45" s="158">
        <f>'実質公債費比率（分子）の構造'!O$49</f>
        <v>96</v>
      </c>
      <c r="O45" s="158"/>
      <c r="P45" s="158"/>
    </row>
    <row r="46" spans="1:16" x14ac:dyDescent="0.2">
      <c r="A46" s="158" t="s">
        <v>64</v>
      </c>
      <c r="B46" s="158">
        <f>'実質公債費比率（分子）の構造'!K$48</f>
        <v>405</v>
      </c>
      <c r="C46" s="158"/>
      <c r="D46" s="158"/>
      <c r="E46" s="158">
        <f>'実質公債費比率（分子）の構造'!L$48</f>
        <v>399</v>
      </c>
      <c r="F46" s="158"/>
      <c r="G46" s="158"/>
      <c r="H46" s="158">
        <f>'実質公債費比率（分子）の構造'!M$48</f>
        <v>364</v>
      </c>
      <c r="I46" s="158"/>
      <c r="J46" s="158"/>
      <c r="K46" s="158">
        <f>'実質公債費比率（分子）の構造'!N$48</f>
        <v>371</v>
      </c>
      <c r="L46" s="158"/>
      <c r="M46" s="158"/>
      <c r="N46" s="158">
        <f>'実質公債費比率（分子）の構造'!O$48</f>
        <v>349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874</v>
      </c>
      <c r="C49" s="158"/>
      <c r="D49" s="158"/>
      <c r="E49" s="158">
        <f>'実質公債費比率（分子）の構造'!L$45</f>
        <v>852</v>
      </c>
      <c r="F49" s="158"/>
      <c r="G49" s="158"/>
      <c r="H49" s="158">
        <f>'実質公債費比率（分子）の構造'!M$45</f>
        <v>812</v>
      </c>
      <c r="I49" s="158"/>
      <c r="J49" s="158"/>
      <c r="K49" s="158">
        <f>'実質公債費比率（分子）の構造'!N$45</f>
        <v>794</v>
      </c>
      <c r="L49" s="158"/>
      <c r="M49" s="158"/>
      <c r="N49" s="158">
        <f>'実質公債費比率（分子）の構造'!O$45</f>
        <v>766</v>
      </c>
      <c r="O49" s="158"/>
      <c r="P49" s="158"/>
    </row>
    <row r="50" spans="1:16" x14ac:dyDescent="0.2">
      <c r="A50" s="158" t="s">
        <v>67</v>
      </c>
      <c r="B50" s="158" t="e">
        <f>NA()</f>
        <v>#N/A</v>
      </c>
      <c r="C50" s="158">
        <f>IF(ISNUMBER('実質公債費比率（分子）の構造'!K$53),'実質公債費比率（分子）の構造'!K$53,NA())</f>
        <v>495</v>
      </c>
      <c r="D50" s="158" t="e">
        <f>NA()</f>
        <v>#N/A</v>
      </c>
      <c r="E50" s="158" t="e">
        <f>NA()</f>
        <v>#N/A</v>
      </c>
      <c r="F50" s="158">
        <f>IF(ISNUMBER('実質公債費比率（分子）の構造'!L$53),'実質公債費比率（分子）の構造'!L$53,NA())</f>
        <v>495</v>
      </c>
      <c r="G50" s="158" t="e">
        <f>NA()</f>
        <v>#N/A</v>
      </c>
      <c r="H50" s="158" t="e">
        <f>NA()</f>
        <v>#N/A</v>
      </c>
      <c r="I50" s="158">
        <f>IF(ISNUMBER('実質公債費比率（分子）の構造'!M$53),'実質公債費比率（分子）の構造'!M$53,NA())</f>
        <v>425</v>
      </c>
      <c r="J50" s="158" t="e">
        <f>NA()</f>
        <v>#N/A</v>
      </c>
      <c r="K50" s="158" t="e">
        <f>NA()</f>
        <v>#N/A</v>
      </c>
      <c r="L50" s="158">
        <f>IF(ISNUMBER('実質公債費比率（分子）の構造'!N$53),'実質公債費比率（分子）の構造'!N$53,NA())</f>
        <v>453</v>
      </c>
      <c r="M50" s="158" t="e">
        <f>NA()</f>
        <v>#N/A</v>
      </c>
      <c r="N50" s="158" t="e">
        <f>NA()</f>
        <v>#N/A</v>
      </c>
      <c r="O50" s="158">
        <f>IF(ISNUMBER('実質公債費比率（分子）の構造'!O$53),'実質公債費比率（分子）の構造'!O$53,NA())</f>
        <v>427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7551</v>
      </c>
      <c r="E56" s="157"/>
      <c r="F56" s="157"/>
      <c r="G56" s="157">
        <f>'将来負担比率（分子）の構造'!J$52</f>
        <v>7758</v>
      </c>
      <c r="H56" s="157"/>
      <c r="I56" s="157"/>
      <c r="J56" s="157">
        <f>'将来負担比率（分子）の構造'!K$52</f>
        <v>8501</v>
      </c>
      <c r="K56" s="157"/>
      <c r="L56" s="157"/>
      <c r="M56" s="157">
        <f>'将来負担比率（分子）の構造'!L$52</f>
        <v>7987</v>
      </c>
      <c r="N56" s="157"/>
      <c r="O56" s="157"/>
      <c r="P56" s="157">
        <f>'将来負担比率（分子）の構造'!M$52</f>
        <v>7608</v>
      </c>
    </row>
    <row r="57" spans="1:16" x14ac:dyDescent="0.2">
      <c r="A57" s="157" t="s">
        <v>42</v>
      </c>
      <c r="B57" s="157"/>
      <c r="C57" s="157"/>
      <c r="D57" s="157">
        <f>'将来負担比率（分子）の構造'!I$51</f>
        <v>691</v>
      </c>
      <c r="E57" s="157"/>
      <c r="F57" s="157"/>
      <c r="G57" s="157">
        <f>'将来負担比率（分子）の構造'!J$51</f>
        <v>689</v>
      </c>
      <c r="H57" s="157"/>
      <c r="I57" s="157"/>
      <c r="J57" s="157">
        <f>'将来負担比率（分子）の構造'!K$51</f>
        <v>687</v>
      </c>
      <c r="K57" s="157"/>
      <c r="L57" s="157"/>
      <c r="M57" s="157">
        <f>'将来負担比率（分子）の構造'!L$51</f>
        <v>756</v>
      </c>
      <c r="N57" s="157"/>
      <c r="O57" s="157"/>
      <c r="P57" s="157">
        <f>'将来負担比率（分子）の構造'!M$51</f>
        <v>778</v>
      </c>
    </row>
    <row r="58" spans="1:16" x14ac:dyDescent="0.2">
      <c r="A58" s="157" t="s">
        <v>41</v>
      </c>
      <c r="B58" s="157"/>
      <c r="C58" s="157"/>
      <c r="D58" s="157">
        <f>'将来負担比率（分子）の構造'!I$50</f>
        <v>3598</v>
      </c>
      <c r="E58" s="157"/>
      <c r="F58" s="157"/>
      <c r="G58" s="157">
        <f>'将来負担比率（分子）の構造'!J$50</f>
        <v>3574</v>
      </c>
      <c r="H58" s="157"/>
      <c r="I58" s="157"/>
      <c r="J58" s="157">
        <f>'将来負担比率（分子）の構造'!K$50</f>
        <v>3571</v>
      </c>
      <c r="K58" s="157"/>
      <c r="L58" s="157"/>
      <c r="M58" s="157">
        <f>'将来負担比率（分子）の構造'!L$50</f>
        <v>3725</v>
      </c>
      <c r="N58" s="157"/>
      <c r="O58" s="157"/>
      <c r="P58" s="157">
        <f>'将来負担比率（分子）の構造'!M$50</f>
        <v>3975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1562</v>
      </c>
      <c r="C62" s="157"/>
      <c r="D62" s="157"/>
      <c r="E62" s="157">
        <f>'将来負担比率（分子）の構造'!J$45</f>
        <v>1618</v>
      </c>
      <c r="F62" s="157"/>
      <c r="G62" s="157"/>
      <c r="H62" s="157">
        <f>'将来負担比率（分子）の構造'!K$45</f>
        <v>1612</v>
      </c>
      <c r="I62" s="157"/>
      <c r="J62" s="157"/>
      <c r="K62" s="157">
        <f>'将来負担比率（分子）の構造'!L$45</f>
        <v>1607</v>
      </c>
      <c r="L62" s="157"/>
      <c r="M62" s="157"/>
      <c r="N62" s="157">
        <f>'将来負担比率（分子）の構造'!M$45</f>
        <v>1651</v>
      </c>
      <c r="O62" s="157"/>
      <c r="P62" s="157"/>
    </row>
    <row r="63" spans="1:16" x14ac:dyDescent="0.2">
      <c r="A63" s="157" t="s">
        <v>34</v>
      </c>
      <c r="B63" s="157">
        <f>'将来負担比率（分子）の構造'!I$44</f>
        <v>633</v>
      </c>
      <c r="C63" s="157"/>
      <c r="D63" s="157"/>
      <c r="E63" s="157">
        <f>'将来負担比率（分子）の構造'!J$44</f>
        <v>688</v>
      </c>
      <c r="F63" s="157"/>
      <c r="G63" s="157"/>
      <c r="H63" s="157">
        <f>'将来負担比率（分子）の構造'!K$44</f>
        <v>719</v>
      </c>
      <c r="I63" s="157"/>
      <c r="J63" s="157"/>
      <c r="K63" s="157">
        <f>'将来負担比率（分子）の構造'!L$44</f>
        <v>705</v>
      </c>
      <c r="L63" s="157"/>
      <c r="M63" s="157"/>
      <c r="N63" s="157">
        <f>'将来負担比率（分子）の構造'!M$44</f>
        <v>760</v>
      </c>
      <c r="O63" s="157"/>
      <c r="P63" s="157"/>
    </row>
    <row r="64" spans="1:16" x14ac:dyDescent="0.2">
      <c r="A64" s="157" t="s">
        <v>33</v>
      </c>
      <c r="B64" s="157">
        <f>'将来負担比率（分子）の構造'!I$43</f>
        <v>3912</v>
      </c>
      <c r="C64" s="157"/>
      <c r="D64" s="157"/>
      <c r="E64" s="157">
        <f>'将来負担比率（分子）の構造'!J$43</f>
        <v>3621</v>
      </c>
      <c r="F64" s="157"/>
      <c r="G64" s="157"/>
      <c r="H64" s="157">
        <f>'将来負担比率（分子）の構造'!K$43</f>
        <v>3446</v>
      </c>
      <c r="I64" s="157"/>
      <c r="J64" s="157"/>
      <c r="K64" s="157">
        <f>'将来負担比率（分子）の構造'!L$43</f>
        <v>3304</v>
      </c>
      <c r="L64" s="157"/>
      <c r="M64" s="157"/>
      <c r="N64" s="157">
        <f>'将来負担比率（分子）の構造'!M$43</f>
        <v>3097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8043</v>
      </c>
      <c r="C66" s="157"/>
      <c r="D66" s="157"/>
      <c r="E66" s="157">
        <f>'将来負担比率（分子）の構造'!J$41</f>
        <v>8250</v>
      </c>
      <c r="F66" s="157"/>
      <c r="G66" s="157"/>
      <c r="H66" s="157">
        <f>'将来負担比率（分子）の構造'!K$41</f>
        <v>9929</v>
      </c>
      <c r="I66" s="157"/>
      <c r="J66" s="157"/>
      <c r="K66" s="157">
        <f>'将来負担比率（分子）の構造'!L$41</f>
        <v>9553</v>
      </c>
      <c r="L66" s="157"/>
      <c r="M66" s="157"/>
      <c r="N66" s="157">
        <f>'将来負担比率（分子）の構造'!M$41</f>
        <v>9304</v>
      </c>
      <c r="O66" s="157"/>
      <c r="P66" s="157"/>
    </row>
    <row r="67" spans="1:16" x14ac:dyDescent="0.2">
      <c r="A67" s="157" t="s">
        <v>71</v>
      </c>
      <c r="B67" s="157" t="e">
        <f>NA()</f>
        <v>#N/A</v>
      </c>
      <c r="C67" s="157">
        <f>IF(ISNUMBER('将来負担比率（分子）の構造'!I$53), IF('将来負担比率（分子）の構造'!I$53 &lt; 0, 0, '将来負担比率（分子）の構造'!I$53), NA())</f>
        <v>2310</v>
      </c>
      <c r="D67" s="157" t="e">
        <f>NA()</f>
        <v>#N/A</v>
      </c>
      <c r="E67" s="157" t="e">
        <f>NA()</f>
        <v>#N/A</v>
      </c>
      <c r="F67" s="157">
        <f>IF(ISNUMBER('将来負担比率（分子）の構造'!J$53), IF('将来負担比率（分子）の構造'!J$53 &lt; 0, 0, '将来負担比率（分子）の構造'!J$53), NA())</f>
        <v>2156</v>
      </c>
      <c r="G67" s="157" t="e">
        <f>NA()</f>
        <v>#N/A</v>
      </c>
      <c r="H67" s="157" t="e">
        <f>NA()</f>
        <v>#N/A</v>
      </c>
      <c r="I67" s="157">
        <f>IF(ISNUMBER('将来負担比率（分子）の構造'!K$53), IF('将来負担比率（分子）の構造'!K$53 &lt; 0, 0, '将来負担比率（分子）の構造'!K$53), NA())</f>
        <v>2948</v>
      </c>
      <c r="J67" s="157" t="e">
        <f>NA()</f>
        <v>#N/A</v>
      </c>
      <c r="K67" s="157" t="e">
        <f>NA()</f>
        <v>#N/A</v>
      </c>
      <c r="L67" s="157">
        <f>IF(ISNUMBER('将来負担比率（分子）の構造'!L$53), IF('将来負担比率（分子）の構造'!L$53 &lt; 0, 0, '将来負担比率（分子）の構造'!L$53), NA())</f>
        <v>2701</v>
      </c>
      <c r="M67" s="157" t="e">
        <f>NA()</f>
        <v>#N/A</v>
      </c>
      <c r="N67" s="157" t="e">
        <f>NA()</f>
        <v>#N/A</v>
      </c>
      <c r="O67" s="157">
        <f>IF(ISNUMBER('将来負担比率（分子）の構造'!M$53), IF('将来負担比率（分子）の構造'!M$53 &lt; 0, 0, '将来負担比率（分子）の構造'!M$53), NA())</f>
        <v>2451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958</v>
      </c>
      <c r="C72" s="161">
        <f>基金残高に係る経年分析!G55</f>
        <v>958</v>
      </c>
      <c r="D72" s="161">
        <f>基金残高に係る経年分析!H55</f>
        <v>958</v>
      </c>
    </row>
    <row r="73" spans="1:16" x14ac:dyDescent="0.2">
      <c r="A73" s="160" t="s">
        <v>74</v>
      </c>
      <c r="B73" s="161">
        <f>基金残高に係る経年分析!F56</f>
        <v>568</v>
      </c>
      <c r="C73" s="161">
        <f>基金残高に係る経年分析!G56</f>
        <v>569</v>
      </c>
      <c r="D73" s="161">
        <f>基金残高に係る経年分析!H56</f>
        <v>628</v>
      </c>
    </row>
    <row r="74" spans="1:16" x14ac:dyDescent="0.2">
      <c r="A74" s="160" t="s">
        <v>75</v>
      </c>
      <c r="B74" s="161">
        <f>基金残高に係る経年分析!F57</f>
        <v>1031</v>
      </c>
      <c r="C74" s="161">
        <f>基金残高に係る経年分析!G57</f>
        <v>1098</v>
      </c>
      <c r="D74" s="161">
        <f>基金残高に係る経年分析!H57</f>
        <v>1196</v>
      </c>
    </row>
  </sheetData>
  <sheetProtection algorithmName="SHA-512" hashValue="0KpHcdEEiRm6FvvoXf6znr+ABEY4RGX4/c3rfl8EbgJkRgB6/5Gdnz5ExvWNyLzhbTW2b0NmqKXu5zFA7vwgsw==" saltValue="fIJiahVhzvwUJiJr/3BP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1541309</v>
      </c>
      <c r="S5" s="600"/>
      <c r="T5" s="600"/>
      <c r="U5" s="600"/>
      <c r="V5" s="600"/>
      <c r="W5" s="600"/>
      <c r="X5" s="600"/>
      <c r="Y5" s="601"/>
      <c r="Z5" s="602">
        <v>17.2</v>
      </c>
      <c r="AA5" s="602"/>
      <c r="AB5" s="602"/>
      <c r="AC5" s="602"/>
      <c r="AD5" s="603">
        <v>1462145</v>
      </c>
      <c r="AE5" s="603"/>
      <c r="AF5" s="603"/>
      <c r="AG5" s="603"/>
      <c r="AH5" s="603"/>
      <c r="AI5" s="603"/>
      <c r="AJ5" s="603"/>
      <c r="AK5" s="603"/>
      <c r="AL5" s="604">
        <v>27.9</v>
      </c>
      <c r="AM5" s="605"/>
      <c r="AN5" s="605"/>
      <c r="AO5" s="606"/>
      <c r="AP5" s="596" t="s">
        <v>216</v>
      </c>
      <c r="AQ5" s="597"/>
      <c r="AR5" s="597"/>
      <c r="AS5" s="597"/>
      <c r="AT5" s="597"/>
      <c r="AU5" s="597"/>
      <c r="AV5" s="597"/>
      <c r="AW5" s="597"/>
      <c r="AX5" s="597"/>
      <c r="AY5" s="597"/>
      <c r="AZ5" s="597"/>
      <c r="BA5" s="597"/>
      <c r="BB5" s="597"/>
      <c r="BC5" s="597"/>
      <c r="BD5" s="597"/>
      <c r="BE5" s="597"/>
      <c r="BF5" s="598"/>
      <c r="BG5" s="610">
        <v>1461846</v>
      </c>
      <c r="BH5" s="611"/>
      <c r="BI5" s="611"/>
      <c r="BJ5" s="611"/>
      <c r="BK5" s="611"/>
      <c r="BL5" s="611"/>
      <c r="BM5" s="611"/>
      <c r="BN5" s="612"/>
      <c r="BO5" s="613">
        <v>94.8</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85079</v>
      </c>
      <c r="S6" s="611"/>
      <c r="T6" s="611"/>
      <c r="U6" s="611"/>
      <c r="V6" s="611"/>
      <c r="W6" s="611"/>
      <c r="X6" s="611"/>
      <c r="Y6" s="612"/>
      <c r="Z6" s="613">
        <v>0.9</v>
      </c>
      <c r="AA6" s="613"/>
      <c r="AB6" s="613"/>
      <c r="AC6" s="613"/>
      <c r="AD6" s="614">
        <v>85079</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1461846</v>
      </c>
      <c r="BH6" s="611"/>
      <c r="BI6" s="611"/>
      <c r="BJ6" s="611"/>
      <c r="BK6" s="611"/>
      <c r="BL6" s="611"/>
      <c r="BM6" s="611"/>
      <c r="BN6" s="612"/>
      <c r="BO6" s="613">
        <v>94.8</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84048</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84048</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796</v>
      </c>
      <c r="S7" s="611"/>
      <c r="T7" s="611"/>
      <c r="U7" s="611"/>
      <c r="V7" s="611"/>
      <c r="W7" s="611"/>
      <c r="X7" s="611"/>
      <c r="Y7" s="612"/>
      <c r="Z7" s="613">
        <v>0</v>
      </c>
      <c r="AA7" s="613"/>
      <c r="AB7" s="613"/>
      <c r="AC7" s="613"/>
      <c r="AD7" s="614">
        <v>796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711855</v>
      </c>
      <c r="BH7" s="611"/>
      <c r="BI7" s="611"/>
      <c r="BJ7" s="611"/>
      <c r="BK7" s="611"/>
      <c r="BL7" s="611"/>
      <c r="BM7" s="611"/>
      <c r="BN7" s="612"/>
      <c r="BO7" s="613">
        <v>46.2</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1499663</v>
      </c>
      <c r="CS7" s="611"/>
      <c r="CT7" s="611"/>
      <c r="CU7" s="611"/>
      <c r="CV7" s="611"/>
      <c r="CW7" s="611"/>
      <c r="CX7" s="611"/>
      <c r="CY7" s="612"/>
      <c r="CZ7" s="613">
        <v>17.2</v>
      </c>
      <c r="DA7" s="613"/>
      <c r="DB7" s="613"/>
      <c r="DC7" s="613"/>
      <c r="DD7" s="619">
        <v>236029</v>
      </c>
      <c r="DE7" s="611"/>
      <c r="DF7" s="611"/>
      <c r="DG7" s="611"/>
      <c r="DH7" s="611"/>
      <c r="DI7" s="611"/>
      <c r="DJ7" s="611"/>
      <c r="DK7" s="611"/>
      <c r="DL7" s="611"/>
      <c r="DM7" s="611"/>
      <c r="DN7" s="611"/>
      <c r="DO7" s="611"/>
      <c r="DP7" s="612"/>
      <c r="DQ7" s="619">
        <v>983354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14378</v>
      </c>
      <c r="S8" s="611"/>
      <c r="T8" s="611"/>
      <c r="U8" s="611"/>
      <c r="V8" s="611"/>
      <c r="W8" s="611"/>
      <c r="X8" s="611"/>
      <c r="Y8" s="612"/>
      <c r="Z8" s="613">
        <v>0.2</v>
      </c>
      <c r="AA8" s="613"/>
      <c r="AB8" s="613"/>
      <c r="AC8" s="613"/>
      <c r="AD8" s="614">
        <v>14378</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22501</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2506440</v>
      </c>
      <c r="CS8" s="611"/>
      <c r="CT8" s="611"/>
      <c r="CU8" s="611"/>
      <c r="CV8" s="611"/>
      <c r="CW8" s="611"/>
      <c r="CX8" s="611"/>
      <c r="CY8" s="612"/>
      <c r="CZ8" s="613">
        <v>28.7</v>
      </c>
      <c r="DA8" s="613"/>
      <c r="DB8" s="613"/>
      <c r="DC8" s="613"/>
      <c r="DD8" s="619">
        <v>24226</v>
      </c>
      <c r="DE8" s="611"/>
      <c r="DF8" s="611"/>
      <c r="DG8" s="611"/>
      <c r="DH8" s="611"/>
      <c r="DI8" s="611"/>
      <c r="DJ8" s="611"/>
      <c r="DK8" s="611"/>
      <c r="DL8" s="611"/>
      <c r="DM8" s="611"/>
      <c r="DN8" s="611"/>
      <c r="DO8" s="611"/>
      <c r="DP8" s="612"/>
      <c r="DQ8" s="619">
        <v>1540696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19884</v>
      </c>
      <c r="S9" s="611"/>
      <c r="T9" s="611"/>
      <c r="U9" s="611"/>
      <c r="V9" s="611"/>
      <c r="W9" s="611"/>
      <c r="X9" s="611"/>
      <c r="Y9" s="612"/>
      <c r="Z9" s="613">
        <v>0.2</v>
      </c>
      <c r="AA9" s="613"/>
      <c r="AB9" s="613"/>
      <c r="AC9" s="613"/>
      <c r="AD9" s="614">
        <v>19884</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613201</v>
      </c>
      <c r="BH9" s="611"/>
      <c r="BI9" s="611"/>
      <c r="BJ9" s="611"/>
      <c r="BK9" s="611"/>
      <c r="BL9" s="611"/>
      <c r="BM9" s="611"/>
      <c r="BN9" s="612"/>
      <c r="BO9" s="613">
        <v>39.799999999999997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1034086</v>
      </c>
      <c r="CS9" s="611"/>
      <c r="CT9" s="611"/>
      <c r="CU9" s="611"/>
      <c r="CV9" s="611"/>
      <c r="CW9" s="611"/>
      <c r="CX9" s="611"/>
      <c r="CY9" s="612"/>
      <c r="CZ9" s="613">
        <v>11.8</v>
      </c>
      <c r="DA9" s="613"/>
      <c r="DB9" s="613"/>
      <c r="DC9" s="613"/>
      <c r="DD9" s="619" t="s">
        <v>122</v>
      </c>
      <c r="DE9" s="611"/>
      <c r="DF9" s="611"/>
      <c r="DG9" s="611"/>
      <c r="DH9" s="611"/>
      <c r="DI9" s="611"/>
      <c r="DJ9" s="611"/>
      <c r="DK9" s="611"/>
      <c r="DL9" s="611"/>
      <c r="DM9" s="611"/>
      <c r="DN9" s="611"/>
      <c r="DO9" s="611"/>
      <c r="DP9" s="612"/>
      <c r="DQ9" s="619">
        <v>962437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39065</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8000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369468</v>
      </c>
      <c r="S11" s="611"/>
      <c r="T11" s="611"/>
      <c r="U11" s="611"/>
      <c r="V11" s="611"/>
      <c r="W11" s="611"/>
      <c r="X11" s="611"/>
      <c r="Y11" s="612"/>
      <c r="Z11" s="615">
        <v>4.0999999999999996</v>
      </c>
      <c r="AA11" s="616"/>
      <c r="AB11" s="616"/>
      <c r="AC11" s="622"/>
      <c r="AD11" s="619">
        <v>369468</v>
      </c>
      <c r="AE11" s="611"/>
      <c r="AF11" s="611"/>
      <c r="AG11" s="611"/>
      <c r="AH11" s="611"/>
      <c r="AI11" s="611"/>
      <c r="AJ11" s="611"/>
      <c r="AK11" s="612"/>
      <c r="AL11" s="615">
        <v>7.1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37088</v>
      </c>
      <c r="BH11" s="611"/>
      <c r="BI11" s="611"/>
      <c r="BJ11" s="611"/>
      <c r="BK11" s="611"/>
      <c r="BL11" s="611"/>
      <c r="BM11" s="611"/>
      <c r="BN11" s="612"/>
      <c r="BO11" s="613">
        <v>2.4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244572</v>
      </c>
      <c r="CS11" s="611"/>
      <c r="CT11" s="611"/>
      <c r="CU11" s="611"/>
      <c r="CV11" s="611"/>
      <c r="CW11" s="611"/>
      <c r="CX11" s="611"/>
      <c r="CY11" s="612"/>
      <c r="CZ11" s="613">
        <v>2.8</v>
      </c>
      <c r="DA11" s="613"/>
      <c r="DB11" s="613"/>
      <c r="DC11" s="613"/>
      <c r="DD11" s="619">
        <v>94643</v>
      </c>
      <c r="DE11" s="611"/>
      <c r="DF11" s="611"/>
      <c r="DG11" s="611"/>
      <c r="DH11" s="611"/>
      <c r="DI11" s="611"/>
      <c r="DJ11" s="611"/>
      <c r="DK11" s="611"/>
      <c r="DL11" s="611"/>
      <c r="DM11" s="611"/>
      <c r="DN11" s="611"/>
      <c r="DO11" s="611"/>
      <c r="DP11" s="612"/>
      <c r="DQ11" s="619">
        <v>134378</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450</v>
      </c>
      <c r="S12" s="611"/>
      <c r="T12" s="611"/>
      <c r="U12" s="611"/>
      <c r="V12" s="611"/>
      <c r="W12" s="611"/>
      <c r="X12" s="611"/>
      <c r="Y12" s="612"/>
      <c r="Z12" s="613">
        <v>0</v>
      </c>
      <c r="AA12" s="613"/>
      <c r="AB12" s="613"/>
      <c r="AC12" s="613"/>
      <c r="AD12" s="614">
        <v>450</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574017</v>
      </c>
      <c r="BH12" s="611"/>
      <c r="BI12" s="611"/>
      <c r="BJ12" s="611"/>
      <c r="BK12" s="611"/>
      <c r="BL12" s="611"/>
      <c r="BM12" s="611"/>
      <c r="BN12" s="612"/>
      <c r="BO12" s="613">
        <v>37.200000000000003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209176</v>
      </c>
      <c r="CS12" s="611"/>
      <c r="CT12" s="611"/>
      <c r="CU12" s="611"/>
      <c r="CV12" s="611"/>
      <c r="CW12" s="611"/>
      <c r="CX12" s="611"/>
      <c r="CY12" s="612"/>
      <c r="CZ12" s="613">
        <v>2.4</v>
      </c>
      <c r="DA12" s="613"/>
      <c r="DB12" s="613"/>
      <c r="DC12" s="613"/>
      <c r="DD12" s="619">
        <v>33685</v>
      </c>
      <c r="DE12" s="611"/>
      <c r="DF12" s="611"/>
      <c r="DG12" s="611"/>
      <c r="DH12" s="611"/>
      <c r="DI12" s="611"/>
      <c r="DJ12" s="611"/>
      <c r="DK12" s="611"/>
      <c r="DL12" s="611"/>
      <c r="DM12" s="611"/>
      <c r="DN12" s="611"/>
      <c r="DO12" s="611"/>
      <c r="DP12" s="612"/>
      <c r="DQ12" s="619">
        <v>130213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570168</v>
      </c>
      <c r="BH13" s="611"/>
      <c r="BI13" s="611"/>
      <c r="BJ13" s="611"/>
      <c r="BK13" s="611"/>
      <c r="BL13" s="611"/>
      <c r="BM13" s="611"/>
      <c r="BN13" s="612"/>
      <c r="BO13" s="613">
        <v>37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887032</v>
      </c>
      <c r="CS13" s="611"/>
      <c r="CT13" s="611"/>
      <c r="CU13" s="611"/>
      <c r="CV13" s="611"/>
      <c r="CW13" s="611"/>
      <c r="CX13" s="611"/>
      <c r="CY13" s="612"/>
      <c r="CZ13" s="613">
        <v>10.199999999999999</v>
      </c>
      <c r="DA13" s="613"/>
      <c r="DB13" s="613"/>
      <c r="DC13" s="613"/>
      <c r="DD13" s="619">
        <v>307945</v>
      </c>
      <c r="DE13" s="611"/>
      <c r="DF13" s="611"/>
      <c r="DG13" s="611"/>
      <c r="DH13" s="611"/>
      <c r="DI13" s="611"/>
      <c r="DJ13" s="611"/>
      <c r="DK13" s="611"/>
      <c r="DL13" s="611"/>
      <c r="DM13" s="611"/>
      <c r="DN13" s="611"/>
      <c r="DO13" s="611"/>
      <c r="DP13" s="612"/>
      <c r="DQ13" s="619">
        <v>528453</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66077</v>
      </c>
      <c r="BH14" s="611"/>
      <c r="BI14" s="611"/>
      <c r="BJ14" s="611"/>
      <c r="BK14" s="611"/>
      <c r="BL14" s="611"/>
      <c r="BM14" s="611"/>
      <c r="BN14" s="612"/>
      <c r="BO14" s="613">
        <v>4.3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330735</v>
      </c>
      <c r="CS14" s="611"/>
      <c r="CT14" s="611"/>
      <c r="CU14" s="611"/>
      <c r="CV14" s="611"/>
      <c r="CW14" s="611"/>
      <c r="CX14" s="611"/>
      <c r="CY14" s="612"/>
      <c r="CZ14" s="613">
        <v>3.8</v>
      </c>
      <c r="DA14" s="613"/>
      <c r="DB14" s="613"/>
      <c r="DC14" s="613"/>
      <c r="DD14" s="619">
        <v>1873</v>
      </c>
      <c r="DE14" s="611"/>
      <c r="DF14" s="611"/>
      <c r="DG14" s="611"/>
      <c r="DH14" s="611"/>
      <c r="DI14" s="611"/>
      <c r="DJ14" s="611"/>
      <c r="DK14" s="611"/>
      <c r="DL14" s="611"/>
      <c r="DM14" s="611"/>
      <c r="DN14" s="611"/>
      <c r="DO14" s="611"/>
      <c r="DP14" s="612"/>
      <c r="DQ14" s="619">
        <v>315394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10653</v>
      </c>
      <c r="S15" s="611"/>
      <c r="T15" s="611"/>
      <c r="U15" s="611"/>
      <c r="V15" s="611"/>
      <c r="W15" s="611"/>
      <c r="X15" s="611"/>
      <c r="Y15" s="612"/>
      <c r="Z15" s="613">
        <v>0.1</v>
      </c>
      <c r="AA15" s="613"/>
      <c r="AB15" s="613"/>
      <c r="AC15" s="613"/>
      <c r="AD15" s="614">
        <v>10653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109897</v>
      </c>
      <c r="BH15" s="611"/>
      <c r="BI15" s="611"/>
      <c r="BJ15" s="611"/>
      <c r="BK15" s="611"/>
      <c r="BL15" s="611"/>
      <c r="BM15" s="611"/>
      <c r="BN15" s="612"/>
      <c r="BO15" s="613">
        <v>7.1</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1162827</v>
      </c>
      <c r="CS15" s="611"/>
      <c r="CT15" s="611"/>
      <c r="CU15" s="611"/>
      <c r="CV15" s="611"/>
      <c r="CW15" s="611"/>
      <c r="CX15" s="611"/>
      <c r="CY15" s="612"/>
      <c r="CZ15" s="613">
        <v>13.3</v>
      </c>
      <c r="DA15" s="613"/>
      <c r="DB15" s="613"/>
      <c r="DC15" s="613"/>
      <c r="DD15" s="619">
        <v>116641</v>
      </c>
      <c r="DE15" s="611"/>
      <c r="DF15" s="611"/>
      <c r="DG15" s="611"/>
      <c r="DH15" s="611"/>
      <c r="DI15" s="611"/>
      <c r="DJ15" s="611"/>
      <c r="DK15" s="611"/>
      <c r="DL15" s="611"/>
      <c r="DM15" s="611"/>
      <c r="DN15" s="611"/>
      <c r="DO15" s="611"/>
      <c r="DP15" s="612"/>
      <c r="DQ15" s="619">
        <v>707288</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30869</v>
      </c>
      <c r="S16" s="611"/>
      <c r="T16" s="611"/>
      <c r="U16" s="611"/>
      <c r="V16" s="611"/>
      <c r="W16" s="611"/>
      <c r="X16" s="611"/>
      <c r="Y16" s="612"/>
      <c r="Z16" s="613">
        <v>0.3</v>
      </c>
      <c r="AA16" s="613"/>
      <c r="AB16" s="613"/>
      <c r="AC16" s="613"/>
      <c r="AD16" s="614">
        <v>30869</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4848</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4848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72839</v>
      </c>
      <c r="S17" s="611"/>
      <c r="T17" s="611"/>
      <c r="U17" s="611"/>
      <c r="V17" s="611"/>
      <c r="W17" s="611"/>
      <c r="X17" s="611"/>
      <c r="Y17" s="612"/>
      <c r="Z17" s="613">
        <v>0.8</v>
      </c>
      <c r="AA17" s="613"/>
      <c r="AB17" s="613"/>
      <c r="AC17" s="613"/>
      <c r="AD17" s="614">
        <v>72839</v>
      </c>
      <c r="AE17" s="614"/>
      <c r="AF17" s="614"/>
      <c r="AG17" s="614"/>
      <c r="AH17" s="614"/>
      <c r="AI17" s="614"/>
      <c r="AJ17" s="614"/>
      <c r="AK17" s="614"/>
      <c r="AL17" s="615">
        <v>1.4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766101</v>
      </c>
      <c r="CS17" s="611"/>
      <c r="CT17" s="611"/>
      <c r="CU17" s="611"/>
      <c r="CV17" s="611"/>
      <c r="CW17" s="611"/>
      <c r="CX17" s="611"/>
      <c r="CY17" s="612"/>
      <c r="CZ17" s="613">
        <v>8.8000000000000007</v>
      </c>
      <c r="DA17" s="613"/>
      <c r="DB17" s="613"/>
      <c r="DC17" s="613"/>
      <c r="DD17" s="619" t="s">
        <v>122</v>
      </c>
      <c r="DE17" s="611"/>
      <c r="DF17" s="611"/>
      <c r="DG17" s="611"/>
      <c r="DH17" s="611"/>
      <c r="DI17" s="611"/>
      <c r="DJ17" s="611"/>
      <c r="DK17" s="611"/>
      <c r="DL17" s="611"/>
      <c r="DM17" s="611"/>
      <c r="DN17" s="611"/>
      <c r="DO17" s="611"/>
      <c r="DP17" s="612"/>
      <c r="DQ17" s="619">
        <v>718210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12862</v>
      </c>
      <c r="S18" s="611"/>
      <c r="T18" s="611"/>
      <c r="U18" s="611"/>
      <c r="V18" s="611"/>
      <c r="W18" s="611"/>
      <c r="X18" s="611"/>
      <c r="Y18" s="612"/>
      <c r="Z18" s="613">
        <v>0.1</v>
      </c>
      <c r="AA18" s="613"/>
      <c r="AB18" s="613"/>
      <c r="AC18" s="613"/>
      <c r="AD18" s="614">
        <v>12862</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59905</v>
      </c>
      <c r="S19" s="611"/>
      <c r="T19" s="611"/>
      <c r="U19" s="611"/>
      <c r="V19" s="611"/>
      <c r="W19" s="611"/>
      <c r="X19" s="611"/>
      <c r="Y19" s="612"/>
      <c r="Z19" s="613">
        <v>0.7</v>
      </c>
      <c r="AA19" s="613"/>
      <c r="AB19" s="613"/>
      <c r="AC19" s="613"/>
      <c r="AD19" s="614">
        <v>59905</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79463</v>
      </c>
      <c r="BH19" s="611"/>
      <c r="BI19" s="611"/>
      <c r="BJ19" s="611"/>
      <c r="BK19" s="611"/>
      <c r="BL19" s="611"/>
      <c r="BM19" s="611"/>
      <c r="BN19" s="612"/>
      <c r="BO19" s="613">
        <v>5.2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72</v>
      </c>
      <c r="S20" s="611"/>
      <c r="T20" s="611"/>
      <c r="U20" s="611"/>
      <c r="V20" s="611"/>
      <c r="W20" s="611"/>
      <c r="X20" s="611"/>
      <c r="Y20" s="612"/>
      <c r="Z20" s="613">
        <v>0</v>
      </c>
      <c r="AA20" s="613"/>
      <c r="AB20" s="613"/>
      <c r="AC20" s="613"/>
      <c r="AD20" s="614">
        <v>72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79463</v>
      </c>
      <c r="BH20" s="611"/>
      <c r="BI20" s="611"/>
      <c r="BJ20" s="611"/>
      <c r="BK20" s="611"/>
      <c r="BL20" s="611"/>
      <c r="BM20" s="611"/>
      <c r="BN20" s="612"/>
      <c r="BO20" s="613">
        <v>5.2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8737528</v>
      </c>
      <c r="CS20" s="611"/>
      <c r="CT20" s="611"/>
      <c r="CU20" s="611"/>
      <c r="CV20" s="611"/>
      <c r="CW20" s="611"/>
      <c r="CX20" s="611"/>
      <c r="CY20" s="612"/>
      <c r="CZ20" s="613">
        <v>100</v>
      </c>
      <c r="DA20" s="613"/>
      <c r="DB20" s="613"/>
      <c r="DC20" s="613"/>
      <c r="DD20" s="619">
        <v>815042</v>
      </c>
      <c r="DE20" s="611"/>
      <c r="DF20" s="611"/>
      <c r="DG20" s="611"/>
      <c r="DH20" s="611"/>
      <c r="DI20" s="611"/>
      <c r="DJ20" s="611"/>
      <c r="DK20" s="611"/>
      <c r="DL20" s="611"/>
      <c r="DM20" s="611"/>
      <c r="DN20" s="611"/>
      <c r="DO20" s="611"/>
      <c r="DP20" s="612"/>
      <c r="DQ20" s="619">
        <v>6109319</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3527297</v>
      </c>
      <c r="S21" s="611"/>
      <c r="T21" s="611"/>
      <c r="U21" s="611"/>
      <c r="V21" s="611"/>
      <c r="W21" s="611"/>
      <c r="X21" s="611"/>
      <c r="Y21" s="612"/>
      <c r="Z21" s="613">
        <v>39.299999999999997</v>
      </c>
      <c r="AA21" s="613"/>
      <c r="AB21" s="613"/>
      <c r="AC21" s="613"/>
      <c r="AD21" s="614">
        <v>3160961</v>
      </c>
      <c r="AE21" s="614"/>
      <c r="AF21" s="614"/>
      <c r="AG21" s="614"/>
      <c r="AH21" s="614"/>
      <c r="AI21" s="614"/>
      <c r="AJ21" s="614"/>
      <c r="AK21" s="614"/>
      <c r="AL21" s="615">
        <v>60.3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299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3160961</v>
      </c>
      <c r="S22" s="611"/>
      <c r="T22" s="611"/>
      <c r="U22" s="611"/>
      <c r="V22" s="611"/>
      <c r="W22" s="611"/>
      <c r="X22" s="611"/>
      <c r="Y22" s="612"/>
      <c r="Z22" s="613">
        <v>35.200000000000003</v>
      </c>
      <c r="AA22" s="613"/>
      <c r="AB22" s="613"/>
      <c r="AC22" s="613"/>
      <c r="AD22" s="614">
        <v>3160961</v>
      </c>
      <c r="AE22" s="614"/>
      <c r="AF22" s="614"/>
      <c r="AG22" s="614"/>
      <c r="AH22" s="614"/>
      <c r="AI22" s="614"/>
      <c r="AJ22" s="614"/>
      <c r="AK22" s="614"/>
      <c r="AL22" s="615">
        <v>60.3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366336</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79164</v>
      </c>
      <c r="BH23" s="611"/>
      <c r="BI23" s="611"/>
      <c r="BJ23" s="611"/>
      <c r="BK23" s="611"/>
      <c r="BL23" s="611"/>
      <c r="BM23" s="611"/>
      <c r="BN23" s="612"/>
      <c r="BO23" s="613">
        <v>5.0999999999999996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3429059</v>
      </c>
      <c r="CS24" s="600"/>
      <c r="CT24" s="600"/>
      <c r="CU24" s="600"/>
      <c r="CV24" s="600"/>
      <c r="CW24" s="600"/>
      <c r="CX24" s="600"/>
      <c r="CY24" s="601"/>
      <c r="CZ24" s="604">
        <v>39.200000000000003</v>
      </c>
      <c r="DA24" s="605"/>
      <c r="DB24" s="605"/>
      <c r="DC24" s="621"/>
      <c r="DD24" s="642">
        <v>2615888</v>
      </c>
      <c r="DE24" s="600"/>
      <c r="DF24" s="600"/>
      <c r="DG24" s="600"/>
      <c r="DH24" s="600"/>
      <c r="DI24" s="600"/>
      <c r="DJ24" s="600"/>
      <c r="DK24" s="601"/>
      <c r="DL24" s="642">
        <v>2439998</v>
      </c>
      <c r="DM24" s="600"/>
      <c r="DN24" s="600"/>
      <c r="DO24" s="600"/>
      <c r="DP24" s="600"/>
      <c r="DQ24" s="600"/>
      <c r="DR24" s="600"/>
      <c r="DS24" s="600"/>
      <c r="DT24" s="600"/>
      <c r="DU24" s="600"/>
      <c r="DV24" s="601"/>
      <c r="DW24" s="604">
        <v>46.5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5673022</v>
      </c>
      <c r="S25" s="611"/>
      <c r="T25" s="611"/>
      <c r="U25" s="611"/>
      <c r="V25" s="611"/>
      <c r="W25" s="611"/>
      <c r="X25" s="611"/>
      <c r="Y25" s="612"/>
      <c r="Z25" s="613">
        <v>63.2</v>
      </c>
      <c r="AA25" s="613"/>
      <c r="AB25" s="613"/>
      <c r="AC25" s="613"/>
      <c r="AD25" s="614">
        <v>5227522</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1628020</v>
      </c>
      <c r="CS25" s="631"/>
      <c r="CT25" s="631"/>
      <c r="CU25" s="631"/>
      <c r="CV25" s="631"/>
      <c r="CW25" s="631"/>
      <c r="CX25" s="631"/>
      <c r="CY25" s="632"/>
      <c r="CZ25" s="615">
        <v>18.600000000000001</v>
      </c>
      <c r="DA25" s="643"/>
      <c r="DB25" s="643"/>
      <c r="DC25" s="645"/>
      <c r="DD25" s="619">
        <v>1475098</v>
      </c>
      <c r="DE25" s="631"/>
      <c r="DF25" s="631"/>
      <c r="DG25" s="631"/>
      <c r="DH25" s="631"/>
      <c r="DI25" s="631"/>
      <c r="DJ25" s="631"/>
      <c r="DK25" s="632"/>
      <c r="DL25" s="619">
        <v>1473356</v>
      </c>
      <c r="DM25" s="631"/>
      <c r="DN25" s="631"/>
      <c r="DO25" s="631"/>
      <c r="DP25" s="631"/>
      <c r="DQ25" s="631"/>
      <c r="DR25" s="631"/>
      <c r="DS25" s="631"/>
      <c r="DT25" s="631"/>
      <c r="DU25" s="631"/>
      <c r="DV25" s="632"/>
      <c r="DW25" s="615">
        <v>28.1</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1024</v>
      </c>
      <c r="S26" s="611"/>
      <c r="T26" s="611"/>
      <c r="U26" s="611"/>
      <c r="V26" s="611"/>
      <c r="W26" s="611"/>
      <c r="X26" s="611"/>
      <c r="Y26" s="612"/>
      <c r="Z26" s="613">
        <v>0</v>
      </c>
      <c r="AA26" s="613"/>
      <c r="AB26" s="613"/>
      <c r="AC26" s="613"/>
      <c r="AD26" s="614">
        <v>1024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839880</v>
      </c>
      <c r="CS26" s="611"/>
      <c r="CT26" s="611"/>
      <c r="CU26" s="611"/>
      <c r="CV26" s="611"/>
      <c r="CW26" s="611"/>
      <c r="CX26" s="611"/>
      <c r="CY26" s="612"/>
      <c r="CZ26" s="615">
        <v>9.6</v>
      </c>
      <c r="DA26" s="643"/>
      <c r="DB26" s="643"/>
      <c r="DC26" s="645"/>
      <c r="DD26" s="619">
        <v>751077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48212</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1541309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1034938</v>
      </c>
      <c r="CS27" s="631"/>
      <c r="CT27" s="631"/>
      <c r="CU27" s="631"/>
      <c r="CV27" s="631"/>
      <c r="CW27" s="631"/>
      <c r="CX27" s="631"/>
      <c r="CY27" s="632"/>
      <c r="CZ27" s="615">
        <v>11.8</v>
      </c>
      <c r="DA27" s="643"/>
      <c r="DB27" s="643"/>
      <c r="DC27" s="645"/>
      <c r="DD27" s="619">
        <v>422580</v>
      </c>
      <c r="DE27" s="631"/>
      <c r="DF27" s="631"/>
      <c r="DG27" s="631"/>
      <c r="DH27" s="631"/>
      <c r="DI27" s="631"/>
      <c r="DJ27" s="631"/>
      <c r="DK27" s="632"/>
      <c r="DL27" s="619">
        <v>248432</v>
      </c>
      <c r="DM27" s="631"/>
      <c r="DN27" s="631"/>
      <c r="DO27" s="631"/>
      <c r="DP27" s="631"/>
      <c r="DQ27" s="631"/>
      <c r="DR27" s="631"/>
      <c r="DS27" s="631"/>
      <c r="DT27" s="631"/>
      <c r="DU27" s="631"/>
      <c r="DV27" s="632"/>
      <c r="DW27" s="615">
        <v>4.7</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101227</v>
      </c>
      <c r="S28" s="611"/>
      <c r="T28" s="611"/>
      <c r="U28" s="611"/>
      <c r="V28" s="611"/>
      <c r="W28" s="611"/>
      <c r="X28" s="611"/>
      <c r="Y28" s="612"/>
      <c r="Z28" s="613">
        <v>1.1000000000000001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766101</v>
      </c>
      <c r="CS28" s="611"/>
      <c r="CT28" s="611"/>
      <c r="CU28" s="611"/>
      <c r="CV28" s="611"/>
      <c r="CW28" s="611"/>
      <c r="CX28" s="611"/>
      <c r="CY28" s="612"/>
      <c r="CZ28" s="615">
        <v>8.8000000000000007</v>
      </c>
      <c r="DA28" s="643"/>
      <c r="DB28" s="643"/>
      <c r="DC28" s="645"/>
      <c r="DD28" s="619">
        <v>718210</v>
      </c>
      <c r="DE28" s="611"/>
      <c r="DF28" s="611"/>
      <c r="DG28" s="611"/>
      <c r="DH28" s="611"/>
      <c r="DI28" s="611"/>
      <c r="DJ28" s="611"/>
      <c r="DK28" s="612"/>
      <c r="DL28" s="619">
        <v>718210</v>
      </c>
      <c r="DM28" s="611"/>
      <c r="DN28" s="611"/>
      <c r="DO28" s="611"/>
      <c r="DP28" s="611"/>
      <c r="DQ28" s="611"/>
      <c r="DR28" s="611"/>
      <c r="DS28" s="611"/>
      <c r="DT28" s="611"/>
      <c r="DU28" s="611"/>
      <c r="DV28" s="612"/>
      <c r="DW28" s="615">
        <v>13.7</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17132</v>
      </c>
      <c r="S29" s="611"/>
      <c r="T29" s="611"/>
      <c r="U29" s="611"/>
      <c r="V29" s="611"/>
      <c r="W29" s="611"/>
      <c r="X29" s="611"/>
      <c r="Y29" s="612"/>
      <c r="Z29" s="613">
        <v>0.2</v>
      </c>
      <c r="AA29" s="613"/>
      <c r="AB29" s="613"/>
      <c r="AC29" s="613"/>
      <c r="AD29" s="614">
        <v>2275</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766101</v>
      </c>
      <c r="CS29" s="631"/>
      <c r="CT29" s="631"/>
      <c r="CU29" s="631"/>
      <c r="CV29" s="631"/>
      <c r="CW29" s="631"/>
      <c r="CX29" s="631"/>
      <c r="CY29" s="632"/>
      <c r="CZ29" s="615">
        <v>8.8000000000000007</v>
      </c>
      <c r="DA29" s="643"/>
      <c r="DB29" s="643"/>
      <c r="DC29" s="645"/>
      <c r="DD29" s="619">
        <v>718210</v>
      </c>
      <c r="DE29" s="631"/>
      <c r="DF29" s="631"/>
      <c r="DG29" s="631"/>
      <c r="DH29" s="631"/>
      <c r="DI29" s="631"/>
      <c r="DJ29" s="631"/>
      <c r="DK29" s="632"/>
      <c r="DL29" s="619">
        <v>718210</v>
      </c>
      <c r="DM29" s="631"/>
      <c r="DN29" s="631"/>
      <c r="DO29" s="631"/>
      <c r="DP29" s="631"/>
      <c r="DQ29" s="631"/>
      <c r="DR29" s="631"/>
      <c r="DS29" s="631"/>
      <c r="DT29" s="631"/>
      <c r="DU29" s="631"/>
      <c r="DV29" s="632"/>
      <c r="DW29" s="615">
        <v>13.7</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921845</v>
      </c>
      <c r="S30" s="611"/>
      <c r="T30" s="611"/>
      <c r="U30" s="611"/>
      <c r="V30" s="611"/>
      <c r="W30" s="611"/>
      <c r="X30" s="611"/>
      <c r="Y30" s="612"/>
      <c r="Z30" s="613">
        <v>10.3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732015</v>
      </c>
      <c r="CS30" s="611"/>
      <c r="CT30" s="611"/>
      <c r="CU30" s="611"/>
      <c r="CV30" s="611"/>
      <c r="CW30" s="611"/>
      <c r="CX30" s="611"/>
      <c r="CY30" s="612"/>
      <c r="CZ30" s="615">
        <v>8.4</v>
      </c>
      <c r="DA30" s="643"/>
      <c r="DB30" s="643"/>
      <c r="DC30" s="645"/>
      <c r="DD30" s="619">
        <v>684649</v>
      </c>
      <c r="DE30" s="611"/>
      <c r="DF30" s="611"/>
      <c r="DG30" s="611"/>
      <c r="DH30" s="611"/>
      <c r="DI30" s="611"/>
      <c r="DJ30" s="611"/>
      <c r="DK30" s="612"/>
      <c r="DL30" s="619">
        <v>684649</v>
      </c>
      <c r="DM30" s="611"/>
      <c r="DN30" s="611"/>
      <c r="DO30" s="611"/>
      <c r="DP30" s="611"/>
      <c r="DQ30" s="611"/>
      <c r="DR30" s="611"/>
      <c r="DS30" s="611"/>
      <c r="DT30" s="611"/>
      <c r="DU30" s="611"/>
      <c r="DV30" s="612"/>
      <c r="DW30" s="615">
        <v>13</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96.4</v>
      </c>
      <c r="BN31" s="654"/>
      <c r="BO31" s="654"/>
      <c r="BP31" s="654"/>
      <c r="BQ31" s="655"/>
      <c r="BR31" s="657">
        <v>99.1</v>
      </c>
      <c r="BS31" s="654"/>
      <c r="BT31" s="654"/>
      <c r="BU31" s="654"/>
      <c r="BV31" s="654"/>
      <c r="BW31" s="654"/>
      <c r="BX31" s="605">
        <v>96.7</v>
      </c>
      <c r="BY31" s="654"/>
      <c r="BZ31" s="654"/>
      <c r="CA31" s="654"/>
      <c r="CB31" s="655"/>
      <c r="CD31" s="650"/>
      <c r="CE31" s="651"/>
      <c r="CF31" s="607" t="s">
        <v>300</v>
      </c>
      <c r="CG31" s="608"/>
      <c r="CH31" s="608"/>
      <c r="CI31" s="608"/>
      <c r="CJ31" s="608"/>
      <c r="CK31" s="608"/>
      <c r="CL31" s="608"/>
      <c r="CM31" s="608"/>
      <c r="CN31" s="608"/>
      <c r="CO31" s="608"/>
      <c r="CP31" s="608"/>
      <c r="CQ31" s="609"/>
      <c r="CR31" s="610">
        <v>34086</v>
      </c>
      <c r="CS31" s="631"/>
      <c r="CT31" s="631"/>
      <c r="CU31" s="631"/>
      <c r="CV31" s="631"/>
      <c r="CW31" s="631"/>
      <c r="CX31" s="631"/>
      <c r="CY31" s="632"/>
      <c r="CZ31" s="615">
        <v>0.4</v>
      </c>
      <c r="DA31" s="643"/>
      <c r="DB31" s="643"/>
      <c r="DC31" s="645"/>
      <c r="DD31" s="619">
        <v>33561</v>
      </c>
      <c r="DE31" s="631"/>
      <c r="DF31" s="631"/>
      <c r="DG31" s="631"/>
      <c r="DH31" s="631"/>
      <c r="DI31" s="631"/>
      <c r="DJ31" s="631"/>
      <c r="DK31" s="632"/>
      <c r="DL31" s="619">
        <v>33561</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482433</v>
      </c>
      <c r="S32" s="611"/>
      <c r="T32" s="611"/>
      <c r="U32" s="611"/>
      <c r="V32" s="611"/>
      <c r="W32" s="611"/>
      <c r="X32" s="611"/>
      <c r="Y32" s="612"/>
      <c r="Z32" s="613">
        <v>5.4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31"/>
      <c r="BI32" s="631"/>
      <c r="BJ32" s="631"/>
      <c r="BK32" s="631"/>
      <c r="BL32" s="631"/>
      <c r="BM32" s="616">
        <v>97.9</v>
      </c>
      <c r="BN32" s="631"/>
      <c r="BO32" s="631"/>
      <c r="BP32" s="631"/>
      <c r="BQ32" s="656"/>
      <c r="BR32" s="667">
        <v>99.3</v>
      </c>
      <c r="BS32" s="631"/>
      <c r="BT32" s="631"/>
      <c r="BU32" s="631"/>
      <c r="BV32" s="631"/>
      <c r="BW32" s="631"/>
      <c r="BX32" s="616">
        <v>98.1</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17071</v>
      </c>
      <c r="S33" s="611"/>
      <c r="T33" s="611"/>
      <c r="U33" s="611"/>
      <c r="V33" s="611"/>
      <c r="W33" s="611"/>
      <c r="X33" s="611"/>
      <c r="Y33" s="612"/>
      <c r="Z33" s="613">
        <v>0.2</v>
      </c>
      <c r="AA33" s="613"/>
      <c r="AB33" s="613"/>
      <c r="AC33" s="613"/>
      <c r="AD33" s="614">
        <v>74</v>
      </c>
      <c r="AE33" s="614"/>
      <c r="AF33" s="614"/>
      <c r="AG33" s="614"/>
      <c r="AH33" s="614"/>
      <c r="AI33" s="614"/>
      <c r="AJ33" s="614"/>
      <c r="AK33" s="614"/>
      <c r="AL33" s="615">
        <v>0</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98.5</v>
      </c>
      <c r="BH33" s="669"/>
      <c r="BI33" s="669"/>
      <c r="BJ33" s="669"/>
      <c r="BK33" s="669"/>
      <c r="BL33" s="669"/>
      <c r="BM33" s="670">
        <v>94.4</v>
      </c>
      <c r="BN33" s="669"/>
      <c r="BO33" s="669"/>
      <c r="BP33" s="669"/>
      <c r="BQ33" s="671"/>
      <c r="BR33" s="668">
        <v>98.9</v>
      </c>
      <c r="BS33" s="669"/>
      <c r="BT33" s="669"/>
      <c r="BU33" s="669"/>
      <c r="BV33" s="669"/>
      <c r="BW33" s="669"/>
      <c r="BX33" s="670">
        <v>94.6</v>
      </c>
      <c r="BY33" s="669"/>
      <c r="BZ33" s="669"/>
      <c r="CA33" s="669"/>
      <c r="CB33" s="671"/>
      <c r="CD33" s="607" t="s">
        <v>307</v>
      </c>
      <c r="CE33" s="608"/>
      <c r="CF33" s="608"/>
      <c r="CG33" s="608"/>
      <c r="CH33" s="608"/>
      <c r="CI33" s="608"/>
      <c r="CJ33" s="608"/>
      <c r="CK33" s="608"/>
      <c r="CL33" s="608"/>
      <c r="CM33" s="608"/>
      <c r="CN33" s="608"/>
      <c r="CO33" s="608"/>
      <c r="CP33" s="608"/>
      <c r="CQ33" s="609"/>
      <c r="CR33" s="610">
        <v>4488579</v>
      </c>
      <c r="CS33" s="631"/>
      <c r="CT33" s="631"/>
      <c r="CU33" s="631"/>
      <c r="CV33" s="631"/>
      <c r="CW33" s="631"/>
      <c r="CX33" s="631"/>
      <c r="CY33" s="632"/>
      <c r="CZ33" s="615">
        <v>51.4</v>
      </c>
      <c r="DA33" s="643"/>
      <c r="DB33" s="643"/>
      <c r="DC33" s="645"/>
      <c r="DD33" s="619">
        <v>3384739</v>
      </c>
      <c r="DE33" s="631"/>
      <c r="DF33" s="631"/>
      <c r="DG33" s="631"/>
      <c r="DH33" s="631"/>
      <c r="DI33" s="631"/>
      <c r="DJ33" s="631"/>
      <c r="DK33" s="632"/>
      <c r="DL33" s="619">
        <v>2080012</v>
      </c>
      <c r="DM33" s="631"/>
      <c r="DN33" s="631"/>
      <c r="DO33" s="631"/>
      <c r="DP33" s="631"/>
      <c r="DQ33" s="631"/>
      <c r="DR33" s="631"/>
      <c r="DS33" s="631"/>
      <c r="DT33" s="631"/>
      <c r="DU33" s="631"/>
      <c r="DV33" s="632"/>
      <c r="DW33" s="615">
        <v>39.6</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429266</v>
      </c>
      <c r="S34" s="611"/>
      <c r="T34" s="611"/>
      <c r="U34" s="611"/>
      <c r="V34" s="611"/>
      <c r="W34" s="611"/>
      <c r="X34" s="611"/>
      <c r="Y34" s="612"/>
      <c r="Z34" s="613">
        <v>4.8</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1251475</v>
      </c>
      <c r="CS34" s="611"/>
      <c r="CT34" s="611"/>
      <c r="CU34" s="611"/>
      <c r="CV34" s="611"/>
      <c r="CW34" s="611"/>
      <c r="CX34" s="611"/>
      <c r="CY34" s="612"/>
      <c r="CZ34" s="615">
        <v>14.3</v>
      </c>
      <c r="DA34" s="643"/>
      <c r="DB34" s="643"/>
      <c r="DC34" s="645"/>
      <c r="DD34" s="619">
        <v>939555</v>
      </c>
      <c r="DE34" s="611"/>
      <c r="DF34" s="611"/>
      <c r="DG34" s="611"/>
      <c r="DH34" s="611"/>
      <c r="DI34" s="611"/>
      <c r="DJ34" s="611"/>
      <c r="DK34" s="612"/>
      <c r="DL34" s="619">
        <v>727114</v>
      </c>
      <c r="DM34" s="611"/>
      <c r="DN34" s="611"/>
      <c r="DO34" s="611"/>
      <c r="DP34" s="611"/>
      <c r="DQ34" s="611"/>
      <c r="DR34" s="611"/>
      <c r="DS34" s="611"/>
      <c r="DT34" s="611"/>
      <c r="DU34" s="611"/>
      <c r="DV34" s="612"/>
      <c r="DW34" s="615">
        <v>13.8</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123510</v>
      </c>
      <c r="S35" s="611"/>
      <c r="T35" s="611"/>
      <c r="U35" s="611"/>
      <c r="V35" s="611"/>
      <c r="W35" s="611"/>
      <c r="X35" s="611"/>
      <c r="Y35" s="612"/>
      <c r="Z35" s="613">
        <v>1.4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14284</v>
      </c>
      <c r="CS35" s="631"/>
      <c r="CT35" s="631"/>
      <c r="CU35" s="631"/>
      <c r="CV35" s="631"/>
      <c r="CW35" s="631"/>
      <c r="CX35" s="631"/>
      <c r="CY35" s="632"/>
      <c r="CZ35" s="615">
        <v>0.2</v>
      </c>
      <c r="DA35" s="643"/>
      <c r="DB35" s="643"/>
      <c r="DC35" s="645"/>
      <c r="DD35" s="619">
        <v>11822</v>
      </c>
      <c r="DE35" s="631"/>
      <c r="DF35" s="631"/>
      <c r="DG35" s="631"/>
      <c r="DH35" s="631"/>
      <c r="DI35" s="631"/>
      <c r="DJ35" s="631"/>
      <c r="DK35" s="632"/>
      <c r="DL35" s="619">
        <v>10832</v>
      </c>
      <c r="DM35" s="631"/>
      <c r="DN35" s="631"/>
      <c r="DO35" s="631"/>
      <c r="DP35" s="631"/>
      <c r="DQ35" s="631"/>
      <c r="DR35" s="631"/>
      <c r="DS35" s="631"/>
      <c r="DT35" s="631"/>
      <c r="DU35" s="631"/>
      <c r="DV35" s="632"/>
      <c r="DW35" s="615">
        <v>0.2</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429990</v>
      </c>
      <c r="S36" s="611"/>
      <c r="T36" s="611"/>
      <c r="U36" s="611"/>
      <c r="V36" s="611"/>
      <c r="W36" s="611"/>
      <c r="X36" s="611"/>
      <c r="Y36" s="612"/>
      <c r="Z36" s="613">
        <v>4.8</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1492302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168896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2253672</v>
      </c>
      <c r="CS36" s="611"/>
      <c r="CT36" s="611"/>
      <c r="CU36" s="611"/>
      <c r="CV36" s="611"/>
      <c r="CW36" s="611"/>
      <c r="CX36" s="611"/>
      <c r="CY36" s="612"/>
      <c r="CZ36" s="615">
        <v>25.8</v>
      </c>
      <c r="DA36" s="643"/>
      <c r="DB36" s="643"/>
      <c r="DC36" s="645"/>
      <c r="DD36" s="619">
        <v>1799643</v>
      </c>
      <c r="DE36" s="611"/>
      <c r="DF36" s="611"/>
      <c r="DG36" s="611"/>
      <c r="DH36" s="611"/>
      <c r="DI36" s="611"/>
      <c r="DJ36" s="611"/>
      <c r="DK36" s="612"/>
      <c r="DL36" s="619">
        <v>1095091</v>
      </c>
      <c r="DM36" s="611"/>
      <c r="DN36" s="611"/>
      <c r="DO36" s="611"/>
      <c r="DP36" s="611"/>
      <c r="DQ36" s="611"/>
      <c r="DR36" s="611"/>
      <c r="DS36" s="611"/>
      <c r="DT36" s="611"/>
      <c r="DU36" s="611"/>
      <c r="DV36" s="612"/>
      <c r="DW36" s="615">
        <v>20.9</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243044</v>
      </c>
      <c r="S37" s="611"/>
      <c r="T37" s="611"/>
      <c r="U37" s="611"/>
      <c r="V37" s="611"/>
      <c r="W37" s="611"/>
      <c r="X37" s="611"/>
      <c r="Y37" s="612"/>
      <c r="Z37" s="613">
        <v>2.7</v>
      </c>
      <c r="AA37" s="613"/>
      <c r="AB37" s="613"/>
      <c r="AC37" s="613"/>
      <c r="AD37" s="614">
        <v>7063</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364074</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159546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694490</v>
      </c>
      <c r="CS37" s="631"/>
      <c r="CT37" s="631"/>
      <c r="CU37" s="631"/>
      <c r="CV37" s="631"/>
      <c r="CW37" s="631"/>
      <c r="CX37" s="631"/>
      <c r="CY37" s="632"/>
      <c r="CZ37" s="615">
        <v>7.9</v>
      </c>
      <c r="DA37" s="643"/>
      <c r="DB37" s="643"/>
      <c r="DC37" s="645"/>
      <c r="DD37" s="619">
        <v>661618</v>
      </c>
      <c r="DE37" s="631"/>
      <c r="DF37" s="631"/>
      <c r="DG37" s="631"/>
      <c r="DH37" s="631"/>
      <c r="DI37" s="631"/>
      <c r="DJ37" s="631"/>
      <c r="DK37" s="632"/>
      <c r="DL37" s="619">
        <v>553560</v>
      </c>
      <c r="DM37" s="631"/>
      <c r="DN37" s="631"/>
      <c r="DO37" s="631"/>
      <c r="DP37" s="631"/>
      <c r="DQ37" s="631"/>
      <c r="DR37" s="631"/>
      <c r="DS37" s="631"/>
      <c r="DT37" s="631"/>
      <c r="DU37" s="631"/>
      <c r="DV37" s="632"/>
      <c r="DW37" s="615">
        <v>10.5</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483000</v>
      </c>
      <c r="S38" s="611"/>
      <c r="T38" s="611"/>
      <c r="U38" s="611"/>
      <c r="V38" s="611"/>
      <c r="W38" s="611"/>
      <c r="X38" s="611"/>
      <c r="Y38" s="612"/>
      <c r="Z38" s="613">
        <v>5.4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330759</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1794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686404</v>
      </c>
      <c r="CS38" s="611"/>
      <c r="CT38" s="611"/>
      <c r="CU38" s="611"/>
      <c r="CV38" s="611"/>
      <c r="CW38" s="611"/>
      <c r="CX38" s="611"/>
      <c r="CY38" s="612"/>
      <c r="CZ38" s="615">
        <v>7.9</v>
      </c>
      <c r="DA38" s="643"/>
      <c r="DB38" s="643"/>
      <c r="DC38" s="645"/>
      <c r="DD38" s="619">
        <v>561849</v>
      </c>
      <c r="DE38" s="611"/>
      <c r="DF38" s="611"/>
      <c r="DG38" s="611"/>
      <c r="DH38" s="611"/>
      <c r="DI38" s="611"/>
      <c r="DJ38" s="611"/>
      <c r="DK38" s="612"/>
      <c r="DL38" s="619">
        <v>246975</v>
      </c>
      <c r="DM38" s="611"/>
      <c r="DN38" s="611"/>
      <c r="DO38" s="611"/>
      <c r="DP38" s="611"/>
      <c r="DQ38" s="611"/>
      <c r="DR38" s="611"/>
      <c r="DS38" s="611"/>
      <c r="DT38" s="611"/>
      <c r="DU38" s="611"/>
      <c r="DV38" s="612"/>
      <c r="DW38" s="615">
        <v>4.7</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90818</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2671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274744</v>
      </c>
      <c r="CS39" s="631"/>
      <c r="CT39" s="631"/>
      <c r="CU39" s="631"/>
      <c r="CV39" s="631"/>
      <c r="CW39" s="631"/>
      <c r="CX39" s="631"/>
      <c r="CY39" s="632"/>
      <c r="CZ39" s="615">
        <v>3.1</v>
      </c>
      <c r="DA39" s="643"/>
      <c r="DB39" s="643"/>
      <c r="DC39" s="645"/>
      <c r="DD39" s="619">
        <v>71870</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12200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28356</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111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8000</v>
      </c>
      <c r="CS40" s="611"/>
      <c r="CT40" s="611"/>
      <c r="CU40" s="611"/>
      <c r="CV40" s="611"/>
      <c r="CW40" s="611"/>
      <c r="CX40" s="611"/>
      <c r="CY40" s="612"/>
      <c r="CZ40" s="615">
        <v>0.1</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8970776</v>
      </c>
      <c r="S41" s="683"/>
      <c r="T41" s="683"/>
      <c r="U41" s="683"/>
      <c r="V41" s="683"/>
      <c r="W41" s="683"/>
      <c r="X41" s="683"/>
      <c r="Y41" s="687"/>
      <c r="Z41" s="688">
        <v>100</v>
      </c>
      <c r="AA41" s="688"/>
      <c r="AB41" s="688"/>
      <c r="AC41" s="688"/>
      <c r="AD41" s="689">
        <v>5237958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120244</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558051</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355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819890</v>
      </c>
      <c r="CS42" s="631"/>
      <c r="CT42" s="631"/>
      <c r="CU42" s="631"/>
      <c r="CV42" s="631"/>
      <c r="CW42" s="631"/>
      <c r="CX42" s="631"/>
      <c r="CY42" s="632"/>
      <c r="CZ42" s="615">
        <v>9.4</v>
      </c>
      <c r="DA42" s="643"/>
      <c r="DB42" s="643"/>
      <c r="DC42" s="645"/>
      <c r="DD42" s="619">
        <v>108692</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122</v>
      </c>
      <c r="CS43" s="631"/>
      <c r="CT43" s="631"/>
      <c r="CU43" s="631"/>
      <c r="CV43" s="631"/>
      <c r="CW43" s="631"/>
      <c r="CX43" s="631"/>
      <c r="CY43" s="632"/>
      <c r="CZ43" s="615" t="s">
        <v>122</v>
      </c>
      <c r="DA43" s="643"/>
      <c r="DB43" s="643"/>
      <c r="DC43" s="645"/>
      <c r="DD43" s="619" t="s">
        <v>122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815042</v>
      </c>
      <c r="CS44" s="611"/>
      <c r="CT44" s="611"/>
      <c r="CU44" s="611"/>
      <c r="CV44" s="611"/>
      <c r="CW44" s="611"/>
      <c r="CX44" s="611"/>
      <c r="CY44" s="612"/>
      <c r="CZ44" s="615">
        <v>9.3000000000000007</v>
      </c>
      <c r="DA44" s="616"/>
      <c r="DB44" s="616"/>
      <c r="DC44" s="622"/>
      <c r="DD44" s="619">
        <v>103844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188129</v>
      </c>
      <c r="CS45" s="631"/>
      <c r="CT45" s="631"/>
      <c r="CU45" s="631"/>
      <c r="CV45" s="631"/>
      <c r="CW45" s="631"/>
      <c r="CX45" s="631"/>
      <c r="CY45" s="632"/>
      <c r="CZ45" s="615">
        <v>2.2000000000000002</v>
      </c>
      <c r="DA45" s="643"/>
      <c r="DB45" s="643"/>
      <c r="DC45" s="645"/>
      <c r="DD45" s="619">
        <v>4922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583164</v>
      </c>
      <c r="CS46" s="611"/>
      <c r="CT46" s="611"/>
      <c r="CU46" s="611"/>
      <c r="CV46" s="611"/>
      <c r="CW46" s="611"/>
      <c r="CX46" s="611"/>
      <c r="CY46" s="612"/>
      <c r="CZ46" s="615">
        <v>6.7</v>
      </c>
      <c r="DA46" s="616"/>
      <c r="DB46" s="616"/>
      <c r="DC46" s="622"/>
      <c r="DD46" s="619">
        <v>96639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4848</v>
      </c>
      <c r="CS47" s="631"/>
      <c r="CT47" s="631"/>
      <c r="CU47" s="631"/>
      <c r="CV47" s="631"/>
      <c r="CW47" s="631"/>
      <c r="CX47" s="631"/>
      <c r="CY47" s="632"/>
      <c r="CZ47" s="615">
        <v>0.1</v>
      </c>
      <c r="DA47" s="643"/>
      <c r="DB47" s="643"/>
      <c r="DC47" s="645"/>
      <c r="DD47" s="619">
        <v>4848</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8737528</v>
      </c>
      <c r="CS49" s="669"/>
      <c r="CT49" s="669"/>
      <c r="CU49" s="669"/>
      <c r="CV49" s="669"/>
      <c r="CW49" s="669"/>
      <c r="CX49" s="669"/>
      <c r="CY49" s="698"/>
      <c r="CZ49" s="690">
        <v>100</v>
      </c>
      <c r="DA49" s="699"/>
      <c r="DB49" s="699"/>
      <c r="DC49" s="700"/>
      <c r="DD49" s="701">
        <v>6109319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adH7xI5dbeMbDqGDdFP2lZjLjNBrTovEM6uoSCXIfLNMXQJIsLIkWLPjgJKsebzBpEtoi2BeysCdElw3b4mFw==" saltValue="yRQpibUl4g1X8FZE/Y86R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8963</v>
      </c>
      <c r="R7" s="740"/>
      <c r="S7" s="740"/>
      <c r="T7" s="740"/>
      <c r="U7" s="740"/>
      <c r="V7" s="740">
        <v>8735</v>
      </c>
      <c r="W7" s="740"/>
      <c r="X7" s="740"/>
      <c r="Y7" s="740"/>
      <c r="Z7" s="740"/>
      <c r="AA7" s="740">
        <v>228</v>
      </c>
      <c r="AB7" s="740"/>
      <c r="AC7" s="740"/>
      <c r="AD7" s="740"/>
      <c r="AE7" s="741"/>
      <c r="AF7" s="742">
        <v>200</v>
      </c>
      <c r="AG7" s="743"/>
      <c r="AH7" s="743"/>
      <c r="AI7" s="743"/>
      <c r="AJ7" s="744"/>
      <c r="AK7" s="745">
        <v>6</v>
      </c>
      <c r="AL7" s="746"/>
      <c r="AM7" s="746"/>
      <c r="AN7" s="746"/>
      <c r="AO7" s="746"/>
      <c r="AP7" s="746">
        <v>9304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554</v>
      </c>
      <c r="BT7" s="734"/>
      <c r="BU7" s="734"/>
      <c r="BV7" s="734"/>
      <c r="BW7" s="734"/>
      <c r="BX7" s="734"/>
      <c r="BY7" s="734"/>
      <c r="BZ7" s="734"/>
      <c r="CA7" s="734"/>
      <c r="CB7" s="734"/>
      <c r="CC7" s="734"/>
      <c r="CD7" s="734"/>
      <c r="CE7" s="734"/>
      <c r="CF7" s="734"/>
      <c r="CG7" s="749"/>
      <c r="CH7" s="730">
        <v>5</v>
      </c>
      <c r="CI7" s="731"/>
      <c r="CJ7" s="731"/>
      <c r="CK7" s="731"/>
      <c r="CL7" s="732"/>
      <c r="CM7" s="730">
        <v>109</v>
      </c>
      <c r="CN7" s="731"/>
      <c r="CO7" s="731"/>
      <c r="CP7" s="731"/>
      <c r="CQ7" s="732"/>
      <c r="CR7" s="730">
        <v>35</v>
      </c>
      <c r="CS7" s="731"/>
      <c r="CT7" s="731"/>
      <c r="CU7" s="731"/>
      <c r="CV7" s="732"/>
      <c r="CW7" s="730">
        <v>0</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4</v>
      </c>
      <c r="R8" s="771"/>
      <c r="S8" s="771"/>
      <c r="T8" s="771"/>
      <c r="U8" s="771"/>
      <c r="V8" s="771">
        <v>0</v>
      </c>
      <c r="W8" s="771"/>
      <c r="X8" s="771"/>
      <c r="Y8" s="771"/>
      <c r="Z8" s="771"/>
      <c r="AA8" s="771">
        <v>4</v>
      </c>
      <c r="AB8" s="771"/>
      <c r="AC8" s="771"/>
      <c r="AD8" s="771"/>
      <c r="AE8" s="772"/>
      <c r="AF8" s="773">
        <v>4</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555</v>
      </c>
      <c r="BT8" s="761"/>
      <c r="BU8" s="761"/>
      <c r="BV8" s="761"/>
      <c r="BW8" s="761"/>
      <c r="BX8" s="761"/>
      <c r="BY8" s="761"/>
      <c r="BZ8" s="761"/>
      <c r="CA8" s="761"/>
      <c r="CB8" s="761"/>
      <c r="CC8" s="761"/>
      <c r="CD8" s="761"/>
      <c r="CE8" s="761"/>
      <c r="CF8" s="761"/>
      <c r="CG8" s="762"/>
      <c r="CH8" s="763">
        <v>0</v>
      </c>
      <c r="CI8" s="764"/>
      <c r="CJ8" s="764"/>
      <c r="CK8" s="764"/>
      <c r="CL8" s="765"/>
      <c r="CM8" s="763">
        <v>1</v>
      </c>
      <c r="CN8" s="764"/>
      <c r="CO8" s="764"/>
      <c r="CP8" s="764"/>
      <c r="CQ8" s="765"/>
      <c r="CR8" s="763">
        <v>1</v>
      </c>
      <c r="CS8" s="764"/>
      <c r="CT8" s="764"/>
      <c r="CU8" s="764"/>
      <c r="CV8" s="765"/>
      <c r="CW8" s="763">
        <v>0</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2</v>
      </c>
      <c r="R9" s="771"/>
      <c r="S9" s="771"/>
      <c r="T9" s="771"/>
      <c r="U9" s="771"/>
      <c r="V9" s="771">
        <v>2</v>
      </c>
      <c r="W9" s="771"/>
      <c r="X9" s="771"/>
      <c r="Y9" s="771"/>
      <c r="Z9" s="771"/>
      <c r="AA9" s="771">
        <v>0</v>
      </c>
      <c r="AB9" s="771"/>
      <c r="AC9" s="771"/>
      <c r="AD9" s="771"/>
      <c r="AE9" s="772"/>
      <c r="AF9" s="773">
        <v>0</v>
      </c>
      <c r="AG9" s="774"/>
      <c r="AH9" s="774"/>
      <c r="AI9" s="774"/>
      <c r="AJ9" s="775"/>
      <c r="AK9" s="756">
        <v>0</v>
      </c>
      <c r="AL9" s="757"/>
      <c r="AM9" s="757"/>
      <c r="AN9" s="757"/>
      <c r="AO9" s="757"/>
      <c r="AP9" s="757">
        <v>0</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556</v>
      </c>
      <c r="BT9" s="761"/>
      <c r="BU9" s="761"/>
      <c r="BV9" s="761"/>
      <c r="BW9" s="761"/>
      <c r="BX9" s="761"/>
      <c r="BY9" s="761"/>
      <c r="BZ9" s="761"/>
      <c r="CA9" s="761"/>
      <c r="CB9" s="761"/>
      <c r="CC9" s="761"/>
      <c r="CD9" s="761"/>
      <c r="CE9" s="761"/>
      <c r="CF9" s="761"/>
      <c r="CG9" s="762"/>
      <c r="CH9" s="763">
        <v>0</v>
      </c>
      <c r="CI9" s="764"/>
      <c r="CJ9" s="764"/>
      <c r="CK9" s="764"/>
      <c r="CL9" s="765"/>
      <c r="CM9" s="763">
        <v>1</v>
      </c>
      <c r="CN9" s="764"/>
      <c r="CO9" s="764"/>
      <c r="CP9" s="764"/>
      <c r="CQ9" s="765"/>
      <c r="CR9" s="763">
        <v>0</v>
      </c>
      <c r="CS9" s="764"/>
      <c r="CT9" s="764"/>
      <c r="CU9" s="764"/>
      <c r="CV9" s="765"/>
      <c r="CW9" s="763">
        <v>0</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16"/>
    </row>
    <row r="10" spans="1:131" s="217" customFormat="1" ht="26.25" customHeight="1" x14ac:dyDescent="0.2">
      <c r="A10" s="220">
        <v>4</v>
      </c>
      <c r="B10" s="767" t="s">
        <v>377</v>
      </c>
      <c r="C10" s="768"/>
      <c r="D10" s="768"/>
      <c r="E10" s="768"/>
      <c r="F10" s="768"/>
      <c r="G10" s="768"/>
      <c r="H10" s="768"/>
      <c r="I10" s="768"/>
      <c r="J10" s="768"/>
      <c r="K10" s="768"/>
      <c r="L10" s="768"/>
      <c r="M10" s="768"/>
      <c r="N10" s="768"/>
      <c r="O10" s="768"/>
      <c r="P10" s="769"/>
      <c r="Q10" s="770">
        <v>1</v>
      </c>
      <c r="R10" s="771"/>
      <c r="S10" s="771"/>
      <c r="T10" s="771"/>
      <c r="U10" s="771"/>
      <c r="V10" s="771">
        <v>0</v>
      </c>
      <c r="W10" s="771"/>
      <c r="X10" s="771"/>
      <c r="Y10" s="771"/>
      <c r="Z10" s="771"/>
      <c r="AA10" s="771">
        <v>1</v>
      </c>
      <c r="AB10" s="771"/>
      <c r="AC10" s="771"/>
      <c r="AD10" s="771"/>
      <c r="AE10" s="772"/>
      <c r="AF10" s="773">
        <v>1</v>
      </c>
      <c r="AG10" s="774"/>
      <c r="AH10" s="774"/>
      <c r="AI10" s="774"/>
      <c r="AJ10" s="775"/>
      <c r="AK10" s="756">
        <v>0</v>
      </c>
      <c r="AL10" s="757"/>
      <c r="AM10" s="757"/>
      <c r="AN10" s="757"/>
      <c r="AO10" s="757"/>
      <c r="AP10" s="757">
        <v>0</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378</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379</v>
      </c>
      <c r="B23" s="776" t="s">
        <v>380</v>
      </c>
      <c r="C23" s="777"/>
      <c r="D23" s="777"/>
      <c r="E23" s="777"/>
      <c r="F23" s="777"/>
      <c r="G23" s="777"/>
      <c r="H23" s="777"/>
      <c r="I23" s="777"/>
      <c r="J23" s="777"/>
      <c r="K23" s="777"/>
      <c r="L23" s="777"/>
      <c r="M23" s="777"/>
      <c r="N23" s="777"/>
      <c r="O23" s="777"/>
      <c r="P23" s="778"/>
      <c r="Q23" s="779">
        <v>8971</v>
      </c>
      <c r="R23" s="780"/>
      <c r="S23" s="780"/>
      <c r="T23" s="780"/>
      <c r="U23" s="780"/>
      <c r="V23" s="780">
        <v>8738</v>
      </c>
      <c r="W23" s="780"/>
      <c r="X23" s="780"/>
      <c r="Y23" s="780"/>
      <c r="Z23" s="780"/>
      <c r="AA23" s="780">
        <v>233</v>
      </c>
      <c r="AB23" s="780"/>
      <c r="AC23" s="780"/>
      <c r="AD23" s="780"/>
      <c r="AE23" s="781"/>
      <c r="AF23" s="782">
        <v>205</v>
      </c>
      <c r="AG23" s="780"/>
      <c r="AH23" s="780"/>
      <c r="AI23" s="780"/>
      <c r="AJ23" s="783"/>
      <c r="AK23" s="784"/>
      <c r="AL23" s="785"/>
      <c r="AM23" s="785"/>
      <c r="AN23" s="785"/>
      <c r="AO23" s="785"/>
      <c r="AP23" s="780">
        <v>9304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381</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382</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383</v>
      </c>
      <c r="R26" s="721"/>
      <c r="S26" s="721"/>
      <c r="T26" s="721"/>
      <c r="U26" s="722"/>
      <c r="V26" s="720" t="s">
        <v>384</v>
      </c>
      <c r="W26" s="721"/>
      <c r="X26" s="721"/>
      <c r="Y26" s="721"/>
      <c r="Z26" s="722"/>
      <c r="AA26" s="720" t="s">
        <v>385</v>
      </c>
      <c r="AB26" s="721"/>
      <c r="AC26" s="721"/>
      <c r="AD26" s="721"/>
      <c r="AE26" s="721"/>
      <c r="AF26" s="801" t="s">
        <v>386</v>
      </c>
      <c r="AG26" s="802"/>
      <c r="AH26" s="802"/>
      <c r="AI26" s="802"/>
      <c r="AJ26" s="803"/>
      <c r="AK26" s="721" t="s">
        <v>387</v>
      </c>
      <c r="AL26" s="721"/>
      <c r="AM26" s="721"/>
      <c r="AN26" s="721"/>
      <c r="AO26" s="722"/>
      <c r="AP26" s="720" t="s">
        <v>388</v>
      </c>
      <c r="AQ26" s="721"/>
      <c r="AR26" s="721"/>
      <c r="AS26" s="721"/>
      <c r="AT26" s="722"/>
      <c r="AU26" s="720" t="s">
        <v>389</v>
      </c>
      <c r="AV26" s="721"/>
      <c r="AW26" s="721"/>
      <c r="AX26" s="721"/>
      <c r="AY26" s="722"/>
      <c r="AZ26" s="720" t="s">
        <v>390</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391</v>
      </c>
      <c r="C28" s="737"/>
      <c r="D28" s="737"/>
      <c r="E28" s="737"/>
      <c r="F28" s="737"/>
      <c r="G28" s="737"/>
      <c r="H28" s="737"/>
      <c r="I28" s="737"/>
      <c r="J28" s="737"/>
      <c r="K28" s="737"/>
      <c r="L28" s="737"/>
      <c r="M28" s="737"/>
      <c r="N28" s="737"/>
      <c r="O28" s="737"/>
      <c r="P28" s="738"/>
      <c r="Q28" s="809">
        <v>1612</v>
      </c>
      <c r="R28" s="810"/>
      <c r="S28" s="810"/>
      <c r="T28" s="810"/>
      <c r="U28" s="810"/>
      <c r="V28" s="810">
        <v>1443</v>
      </c>
      <c r="W28" s="810"/>
      <c r="X28" s="810"/>
      <c r="Y28" s="810"/>
      <c r="Z28" s="810"/>
      <c r="AA28" s="810">
        <v>169</v>
      </c>
      <c r="AB28" s="810"/>
      <c r="AC28" s="810"/>
      <c r="AD28" s="810"/>
      <c r="AE28" s="811"/>
      <c r="AF28" s="812">
        <v>169</v>
      </c>
      <c r="AG28" s="810"/>
      <c r="AH28" s="810"/>
      <c r="AI28" s="810"/>
      <c r="AJ28" s="813"/>
      <c r="AK28" s="814">
        <v>120</v>
      </c>
      <c r="AL28" s="815"/>
      <c r="AM28" s="815"/>
      <c r="AN28" s="815"/>
      <c r="AO28" s="815"/>
      <c r="AP28" s="815">
        <v>0</v>
      </c>
      <c r="AQ28" s="815"/>
      <c r="AR28" s="815"/>
      <c r="AS28" s="815"/>
      <c r="AT28" s="815"/>
      <c r="AU28" s="815">
        <v>0</v>
      </c>
      <c r="AV28" s="815"/>
      <c r="AW28" s="815"/>
      <c r="AX28" s="815"/>
      <c r="AY28" s="815"/>
      <c r="AZ28" s="816">
        <v>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392</v>
      </c>
      <c r="C29" s="768"/>
      <c r="D29" s="768"/>
      <c r="E29" s="768"/>
      <c r="F29" s="768"/>
      <c r="G29" s="768"/>
      <c r="H29" s="768"/>
      <c r="I29" s="768"/>
      <c r="J29" s="768"/>
      <c r="K29" s="768"/>
      <c r="L29" s="768"/>
      <c r="M29" s="768"/>
      <c r="N29" s="768"/>
      <c r="O29" s="768"/>
      <c r="P29" s="769"/>
      <c r="Q29" s="770">
        <v>1927</v>
      </c>
      <c r="R29" s="771"/>
      <c r="S29" s="771"/>
      <c r="T29" s="771"/>
      <c r="U29" s="771"/>
      <c r="V29" s="771">
        <v>1827</v>
      </c>
      <c r="W29" s="771"/>
      <c r="X29" s="771"/>
      <c r="Y29" s="771"/>
      <c r="Z29" s="771"/>
      <c r="AA29" s="771">
        <v>100</v>
      </c>
      <c r="AB29" s="771"/>
      <c r="AC29" s="771"/>
      <c r="AD29" s="771"/>
      <c r="AE29" s="772"/>
      <c r="AF29" s="773">
        <v>100</v>
      </c>
      <c r="AG29" s="774"/>
      <c r="AH29" s="774"/>
      <c r="AI29" s="774"/>
      <c r="AJ29" s="775"/>
      <c r="AK29" s="821">
        <v>309</v>
      </c>
      <c r="AL29" s="817"/>
      <c r="AM29" s="817"/>
      <c r="AN29" s="817"/>
      <c r="AO29" s="817"/>
      <c r="AP29" s="817">
        <v>0</v>
      </c>
      <c r="AQ29" s="817"/>
      <c r="AR29" s="817"/>
      <c r="AS29" s="817"/>
      <c r="AT29" s="817"/>
      <c r="AU29" s="817">
        <v>0</v>
      </c>
      <c r="AV29" s="817"/>
      <c r="AW29" s="817"/>
      <c r="AX29" s="817"/>
      <c r="AY29" s="817"/>
      <c r="AZ29" s="818">
        <v>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393</v>
      </c>
      <c r="C30" s="768"/>
      <c r="D30" s="768"/>
      <c r="E30" s="768"/>
      <c r="F30" s="768"/>
      <c r="G30" s="768"/>
      <c r="H30" s="768"/>
      <c r="I30" s="768"/>
      <c r="J30" s="768"/>
      <c r="K30" s="768"/>
      <c r="L30" s="768"/>
      <c r="M30" s="768"/>
      <c r="N30" s="768"/>
      <c r="O30" s="768"/>
      <c r="P30" s="769"/>
      <c r="Q30" s="770">
        <v>483</v>
      </c>
      <c r="R30" s="771"/>
      <c r="S30" s="771"/>
      <c r="T30" s="771"/>
      <c r="U30" s="771"/>
      <c r="V30" s="771">
        <v>469</v>
      </c>
      <c r="W30" s="771"/>
      <c r="X30" s="771"/>
      <c r="Y30" s="771"/>
      <c r="Z30" s="771"/>
      <c r="AA30" s="771">
        <v>13</v>
      </c>
      <c r="AB30" s="771"/>
      <c r="AC30" s="771"/>
      <c r="AD30" s="771"/>
      <c r="AE30" s="772"/>
      <c r="AF30" s="773">
        <v>13</v>
      </c>
      <c r="AG30" s="774"/>
      <c r="AH30" s="774"/>
      <c r="AI30" s="774"/>
      <c r="AJ30" s="775"/>
      <c r="AK30" s="821">
        <v>261</v>
      </c>
      <c r="AL30" s="817"/>
      <c r="AM30" s="817"/>
      <c r="AN30" s="817"/>
      <c r="AO30" s="817"/>
      <c r="AP30" s="817">
        <v>0</v>
      </c>
      <c r="AQ30" s="817"/>
      <c r="AR30" s="817"/>
      <c r="AS30" s="817"/>
      <c r="AT30" s="817"/>
      <c r="AU30" s="817">
        <v>0</v>
      </c>
      <c r="AV30" s="817"/>
      <c r="AW30" s="817"/>
      <c r="AX30" s="817"/>
      <c r="AY30" s="817"/>
      <c r="AZ30" s="818">
        <v>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394</v>
      </c>
      <c r="C31" s="768"/>
      <c r="D31" s="768"/>
      <c r="E31" s="768"/>
      <c r="F31" s="768"/>
      <c r="G31" s="768"/>
      <c r="H31" s="768"/>
      <c r="I31" s="768"/>
      <c r="J31" s="768"/>
      <c r="K31" s="768"/>
      <c r="L31" s="768"/>
      <c r="M31" s="768"/>
      <c r="N31" s="768"/>
      <c r="O31" s="768"/>
      <c r="P31" s="769"/>
      <c r="Q31" s="770">
        <v>58</v>
      </c>
      <c r="R31" s="771"/>
      <c r="S31" s="771"/>
      <c r="T31" s="771"/>
      <c r="U31" s="771"/>
      <c r="V31" s="771">
        <v>52</v>
      </c>
      <c r="W31" s="771"/>
      <c r="X31" s="771"/>
      <c r="Y31" s="771"/>
      <c r="Z31" s="771"/>
      <c r="AA31" s="771">
        <v>6</v>
      </c>
      <c r="AB31" s="771"/>
      <c r="AC31" s="771"/>
      <c r="AD31" s="771"/>
      <c r="AE31" s="772"/>
      <c r="AF31" s="773">
        <v>6</v>
      </c>
      <c r="AG31" s="774"/>
      <c r="AH31" s="774"/>
      <c r="AI31" s="774"/>
      <c r="AJ31" s="775"/>
      <c r="AK31" s="821">
        <v>0</v>
      </c>
      <c r="AL31" s="817"/>
      <c r="AM31" s="817"/>
      <c r="AN31" s="817"/>
      <c r="AO31" s="817"/>
      <c r="AP31" s="817">
        <v>0</v>
      </c>
      <c r="AQ31" s="817"/>
      <c r="AR31" s="817"/>
      <c r="AS31" s="817"/>
      <c r="AT31" s="817"/>
      <c r="AU31" s="817">
        <v>0</v>
      </c>
      <c r="AV31" s="817"/>
      <c r="AW31" s="817"/>
      <c r="AX31" s="817"/>
      <c r="AY31" s="817"/>
      <c r="AZ31" s="818">
        <v>0</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395</v>
      </c>
      <c r="C32" s="768"/>
      <c r="D32" s="768"/>
      <c r="E32" s="768"/>
      <c r="F32" s="768"/>
      <c r="G32" s="768"/>
      <c r="H32" s="768"/>
      <c r="I32" s="768"/>
      <c r="J32" s="768"/>
      <c r="K32" s="768"/>
      <c r="L32" s="768"/>
      <c r="M32" s="768"/>
      <c r="N32" s="768"/>
      <c r="O32" s="768"/>
      <c r="P32" s="769"/>
      <c r="Q32" s="770">
        <v>241</v>
      </c>
      <c r="R32" s="771"/>
      <c r="S32" s="771"/>
      <c r="T32" s="771"/>
      <c r="U32" s="771"/>
      <c r="V32" s="771">
        <v>229</v>
      </c>
      <c r="W32" s="771"/>
      <c r="X32" s="771"/>
      <c r="Y32" s="771"/>
      <c r="Z32" s="771"/>
      <c r="AA32" s="771">
        <v>12</v>
      </c>
      <c r="AB32" s="771"/>
      <c r="AC32" s="771"/>
      <c r="AD32" s="771"/>
      <c r="AE32" s="772"/>
      <c r="AF32" s="773">
        <v>410</v>
      </c>
      <c r="AG32" s="774"/>
      <c r="AH32" s="774"/>
      <c r="AI32" s="774"/>
      <c r="AJ32" s="775"/>
      <c r="AK32" s="821">
        <v>13</v>
      </c>
      <c r="AL32" s="817"/>
      <c r="AM32" s="817"/>
      <c r="AN32" s="817"/>
      <c r="AO32" s="817"/>
      <c r="AP32" s="817">
        <v>323</v>
      </c>
      <c r="AQ32" s="817"/>
      <c r="AR32" s="817"/>
      <c r="AS32" s="817"/>
      <c r="AT32" s="817"/>
      <c r="AU32" s="817">
        <v>137</v>
      </c>
      <c r="AV32" s="817"/>
      <c r="AW32" s="817"/>
      <c r="AX32" s="817"/>
      <c r="AY32" s="817"/>
      <c r="AZ32" s="818">
        <v>0</v>
      </c>
      <c r="BA32" s="818"/>
      <c r="BB32" s="818"/>
      <c r="BC32" s="818"/>
      <c r="BD32" s="818"/>
      <c r="BE32" s="819" t="s">
        <v>396</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397</v>
      </c>
      <c r="C33" s="768"/>
      <c r="D33" s="768"/>
      <c r="E33" s="768"/>
      <c r="F33" s="768"/>
      <c r="G33" s="768"/>
      <c r="H33" s="768"/>
      <c r="I33" s="768"/>
      <c r="J33" s="768"/>
      <c r="K33" s="768"/>
      <c r="L33" s="768"/>
      <c r="M33" s="768"/>
      <c r="N33" s="768"/>
      <c r="O33" s="768"/>
      <c r="P33" s="769"/>
      <c r="Q33" s="770">
        <v>126</v>
      </c>
      <c r="R33" s="771"/>
      <c r="S33" s="771"/>
      <c r="T33" s="771"/>
      <c r="U33" s="771"/>
      <c r="V33" s="771">
        <v>124</v>
      </c>
      <c r="W33" s="771"/>
      <c r="X33" s="771"/>
      <c r="Y33" s="771"/>
      <c r="Z33" s="771"/>
      <c r="AA33" s="771">
        <v>1</v>
      </c>
      <c r="AB33" s="771"/>
      <c r="AC33" s="771"/>
      <c r="AD33" s="771"/>
      <c r="AE33" s="772"/>
      <c r="AF33" s="773">
        <v>8</v>
      </c>
      <c r="AG33" s="774"/>
      <c r="AH33" s="774"/>
      <c r="AI33" s="774"/>
      <c r="AJ33" s="775"/>
      <c r="AK33" s="821">
        <v>49</v>
      </c>
      <c r="AL33" s="817"/>
      <c r="AM33" s="817"/>
      <c r="AN33" s="817"/>
      <c r="AO33" s="817"/>
      <c r="AP33" s="817">
        <v>562</v>
      </c>
      <c r="AQ33" s="817"/>
      <c r="AR33" s="817"/>
      <c r="AS33" s="817"/>
      <c r="AT33" s="817"/>
      <c r="AU33" s="817">
        <v>517</v>
      </c>
      <c r="AV33" s="817"/>
      <c r="AW33" s="817"/>
      <c r="AX33" s="817"/>
      <c r="AY33" s="817"/>
      <c r="AZ33" s="818">
        <v>0</v>
      </c>
      <c r="BA33" s="818"/>
      <c r="BB33" s="818"/>
      <c r="BC33" s="818"/>
      <c r="BD33" s="818"/>
      <c r="BE33" s="819" t="s">
        <v>396</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398</v>
      </c>
      <c r="C34" s="768"/>
      <c r="D34" s="768"/>
      <c r="E34" s="768"/>
      <c r="F34" s="768"/>
      <c r="G34" s="768"/>
      <c r="H34" s="768"/>
      <c r="I34" s="768"/>
      <c r="J34" s="768"/>
      <c r="K34" s="768"/>
      <c r="L34" s="768"/>
      <c r="M34" s="768"/>
      <c r="N34" s="768"/>
      <c r="O34" s="768"/>
      <c r="P34" s="769"/>
      <c r="Q34" s="770">
        <v>548</v>
      </c>
      <c r="R34" s="771"/>
      <c r="S34" s="771"/>
      <c r="T34" s="771"/>
      <c r="U34" s="771"/>
      <c r="V34" s="771">
        <v>545</v>
      </c>
      <c r="W34" s="771"/>
      <c r="X34" s="771"/>
      <c r="Y34" s="771"/>
      <c r="Z34" s="771"/>
      <c r="AA34" s="771">
        <v>4</v>
      </c>
      <c r="AB34" s="771"/>
      <c r="AC34" s="771"/>
      <c r="AD34" s="771"/>
      <c r="AE34" s="772"/>
      <c r="AF34" s="773">
        <v>32</v>
      </c>
      <c r="AG34" s="774"/>
      <c r="AH34" s="774"/>
      <c r="AI34" s="774"/>
      <c r="AJ34" s="775"/>
      <c r="AK34" s="821">
        <v>75</v>
      </c>
      <c r="AL34" s="817"/>
      <c r="AM34" s="817"/>
      <c r="AN34" s="817"/>
      <c r="AO34" s="817"/>
      <c r="AP34" s="817">
        <v>2558</v>
      </c>
      <c r="AQ34" s="817"/>
      <c r="AR34" s="817"/>
      <c r="AS34" s="817"/>
      <c r="AT34" s="817"/>
      <c r="AU34" s="817">
        <v>2438</v>
      </c>
      <c r="AV34" s="817"/>
      <c r="AW34" s="817"/>
      <c r="AX34" s="817"/>
      <c r="AY34" s="817"/>
      <c r="AZ34" s="818">
        <v>0</v>
      </c>
      <c r="BA34" s="818"/>
      <c r="BB34" s="818"/>
      <c r="BC34" s="818"/>
      <c r="BD34" s="818"/>
      <c r="BE34" s="819" t="s">
        <v>396</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399</v>
      </c>
      <c r="C35" s="768"/>
      <c r="D35" s="768"/>
      <c r="E35" s="768"/>
      <c r="F35" s="768"/>
      <c r="G35" s="768"/>
      <c r="H35" s="768"/>
      <c r="I35" s="768"/>
      <c r="J35" s="768"/>
      <c r="K35" s="768"/>
      <c r="L35" s="768"/>
      <c r="M35" s="768"/>
      <c r="N35" s="768"/>
      <c r="O35" s="768"/>
      <c r="P35" s="769"/>
      <c r="Q35" s="770">
        <v>10</v>
      </c>
      <c r="R35" s="771"/>
      <c r="S35" s="771"/>
      <c r="T35" s="771"/>
      <c r="U35" s="771"/>
      <c r="V35" s="771">
        <v>10</v>
      </c>
      <c r="W35" s="771"/>
      <c r="X35" s="771"/>
      <c r="Y35" s="771"/>
      <c r="Z35" s="771"/>
      <c r="AA35" s="771">
        <v>0</v>
      </c>
      <c r="AB35" s="771"/>
      <c r="AC35" s="771"/>
      <c r="AD35" s="771"/>
      <c r="AE35" s="772"/>
      <c r="AF35" s="773">
        <v>0</v>
      </c>
      <c r="AG35" s="774"/>
      <c r="AH35" s="774"/>
      <c r="AI35" s="774"/>
      <c r="AJ35" s="775"/>
      <c r="AK35" s="821">
        <v>8</v>
      </c>
      <c r="AL35" s="817"/>
      <c r="AM35" s="817"/>
      <c r="AN35" s="817"/>
      <c r="AO35" s="817"/>
      <c r="AP35" s="817">
        <v>5</v>
      </c>
      <c r="AQ35" s="817"/>
      <c r="AR35" s="817"/>
      <c r="AS35" s="817"/>
      <c r="AT35" s="817"/>
      <c r="AU35" s="817">
        <v>5</v>
      </c>
      <c r="AV35" s="817"/>
      <c r="AW35" s="817"/>
      <c r="AX35" s="817"/>
      <c r="AY35" s="817"/>
      <c r="AZ35" s="818">
        <v>0</v>
      </c>
      <c r="BA35" s="818"/>
      <c r="BB35" s="818"/>
      <c r="BC35" s="818"/>
      <c r="BD35" s="818"/>
      <c r="BE35" s="819" t="s">
        <v>400</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379</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737</v>
      </c>
      <c r="AG63" s="831"/>
      <c r="AH63" s="831"/>
      <c r="AI63" s="831"/>
      <c r="AJ63" s="832"/>
      <c r="AK63" s="833"/>
      <c r="AL63" s="828"/>
      <c r="AM63" s="828"/>
      <c r="AN63" s="828"/>
      <c r="AO63" s="828"/>
      <c r="AP63" s="831">
        <v>3448</v>
      </c>
      <c r="AQ63" s="831"/>
      <c r="AR63" s="831"/>
      <c r="AS63" s="831"/>
      <c r="AT63" s="831"/>
      <c r="AU63" s="831">
        <v>3097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404</v>
      </c>
      <c r="B66" s="715"/>
      <c r="C66" s="715"/>
      <c r="D66" s="715"/>
      <c r="E66" s="715"/>
      <c r="F66" s="715"/>
      <c r="G66" s="715"/>
      <c r="H66" s="715"/>
      <c r="I66" s="715"/>
      <c r="J66" s="715"/>
      <c r="K66" s="715"/>
      <c r="L66" s="715"/>
      <c r="M66" s="715"/>
      <c r="N66" s="715"/>
      <c r="O66" s="715"/>
      <c r="P66" s="716"/>
      <c r="Q66" s="720" t="s">
        <v>383</v>
      </c>
      <c r="R66" s="721"/>
      <c r="S66" s="721"/>
      <c r="T66" s="721"/>
      <c r="U66" s="722"/>
      <c r="V66" s="720" t="s">
        <v>384</v>
      </c>
      <c r="W66" s="721"/>
      <c r="X66" s="721"/>
      <c r="Y66" s="721"/>
      <c r="Z66" s="722"/>
      <c r="AA66" s="720" t="s">
        <v>385</v>
      </c>
      <c r="AB66" s="721"/>
      <c r="AC66" s="721"/>
      <c r="AD66" s="721"/>
      <c r="AE66" s="722"/>
      <c r="AF66" s="841" t="s">
        <v>386</v>
      </c>
      <c r="AG66" s="802"/>
      <c r="AH66" s="802"/>
      <c r="AI66" s="802"/>
      <c r="AJ66" s="842"/>
      <c r="AK66" s="720" t="s">
        <v>387</v>
      </c>
      <c r="AL66" s="715"/>
      <c r="AM66" s="715"/>
      <c r="AN66" s="715"/>
      <c r="AO66" s="716"/>
      <c r="AP66" s="720" t="s">
        <v>388</v>
      </c>
      <c r="AQ66" s="721"/>
      <c r="AR66" s="721"/>
      <c r="AS66" s="721"/>
      <c r="AT66" s="722"/>
      <c r="AU66" s="720" t="s">
        <v>405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557</v>
      </c>
      <c r="C68" s="857"/>
      <c r="D68" s="857"/>
      <c r="E68" s="857"/>
      <c r="F68" s="857"/>
      <c r="G68" s="857"/>
      <c r="H68" s="857"/>
      <c r="I68" s="857"/>
      <c r="J68" s="857"/>
      <c r="K68" s="857"/>
      <c r="L68" s="857"/>
      <c r="M68" s="857"/>
      <c r="N68" s="857"/>
      <c r="O68" s="857"/>
      <c r="P68" s="858"/>
      <c r="Q68" s="859">
        <v>35</v>
      </c>
      <c r="R68" s="853"/>
      <c r="S68" s="853"/>
      <c r="T68" s="853"/>
      <c r="U68" s="853"/>
      <c r="V68" s="853">
        <v>33</v>
      </c>
      <c r="W68" s="853"/>
      <c r="X68" s="853"/>
      <c r="Y68" s="853"/>
      <c r="Z68" s="853"/>
      <c r="AA68" s="853">
        <v>2</v>
      </c>
      <c r="AB68" s="853"/>
      <c r="AC68" s="853"/>
      <c r="AD68" s="853"/>
      <c r="AE68" s="853"/>
      <c r="AF68" s="853">
        <v>2</v>
      </c>
      <c r="AG68" s="853"/>
      <c r="AH68" s="853"/>
      <c r="AI68" s="853"/>
      <c r="AJ68" s="853"/>
      <c r="AK68" s="853">
        <v>0</v>
      </c>
      <c r="AL68" s="853"/>
      <c r="AM68" s="853"/>
      <c r="AN68" s="853"/>
      <c r="AO68" s="853"/>
      <c r="AP68" s="853">
        <v>0</v>
      </c>
      <c r="AQ68" s="853"/>
      <c r="AR68" s="853"/>
      <c r="AS68" s="853"/>
      <c r="AT68" s="853"/>
      <c r="AU68" s="853">
        <v>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558</v>
      </c>
      <c r="C69" s="861"/>
      <c r="D69" s="861"/>
      <c r="E69" s="861"/>
      <c r="F69" s="861"/>
      <c r="G69" s="861"/>
      <c r="H69" s="861"/>
      <c r="I69" s="861"/>
      <c r="J69" s="861"/>
      <c r="K69" s="861"/>
      <c r="L69" s="861"/>
      <c r="M69" s="861"/>
      <c r="N69" s="861"/>
      <c r="O69" s="861"/>
      <c r="P69" s="862"/>
      <c r="Q69" s="863">
        <v>386</v>
      </c>
      <c r="R69" s="817"/>
      <c r="S69" s="817"/>
      <c r="T69" s="817"/>
      <c r="U69" s="817"/>
      <c r="V69" s="817">
        <v>364</v>
      </c>
      <c r="W69" s="817"/>
      <c r="X69" s="817"/>
      <c r="Y69" s="817"/>
      <c r="Z69" s="817"/>
      <c r="AA69" s="817">
        <v>22</v>
      </c>
      <c r="AB69" s="817"/>
      <c r="AC69" s="817"/>
      <c r="AD69" s="817"/>
      <c r="AE69" s="817"/>
      <c r="AF69" s="817">
        <v>22</v>
      </c>
      <c r="AG69" s="817"/>
      <c r="AH69" s="817"/>
      <c r="AI69" s="817"/>
      <c r="AJ69" s="817"/>
      <c r="AK69" s="817">
        <v>0</v>
      </c>
      <c r="AL69" s="817"/>
      <c r="AM69" s="817"/>
      <c r="AN69" s="817"/>
      <c r="AO69" s="817"/>
      <c r="AP69" s="817">
        <v>0</v>
      </c>
      <c r="AQ69" s="817"/>
      <c r="AR69" s="817"/>
      <c r="AS69" s="817"/>
      <c r="AT69" s="817"/>
      <c r="AU69" s="817">
        <v>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559</v>
      </c>
      <c r="C70" s="861"/>
      <c r="D70" s="861"/>
      <c r="E70" s="861"/>
      <c r="F70" s="861"/>
      <c r="G70" s="861"/>
      <c r="H70" s="861"/>
      <c r="I70" s="861"/>
      <c r="J70" s="861"/>
      <c r="K70" s="861"/>
      <c r="L70" s="861"/>
      <c r="M70" s="861"/>
      <c r="N70" s="861"/>
      <c r="O70" s="861"/>
      <c r="P70" s="862"/>
      <c r="Q70" s="863">
        <v>244</v>
      </c>
      <c r="R70" s="817"/>
      <c r="S70" s="817"/>
      <c r="T70" s="817"/>
      <c r="U70" s="817"/>
      <c r="V70" s="817">
        <v>212</v>
      </c>
      <c r="W70" s="817"/>
      <c r="X70" s="817"/>
      <c r="Y70" s="817"/>
      <c r="Z70" s="817"/>
      <c r="AA70" s="817">
        <v>32</v>
      </c>
      <c r="AB70" s="817"/>
      <c r="AC70" s="817"/>
      <c r="AD70" s="817"/>
      <c r="AE70" s="817"/>
      <c r="AF70" s="817">
        <v>32</v>
      </c>
      <c r="AG70" s="817"/>
      <c r="AH70" s="817"/>
      <c r="AI70" s="817"/>
      <c r="AJ70" s="817"/>
      <c r="AK70" s="817">
        <v>0</v>
      </c>
      <c r="AL70" s="817"/>
      <c r="AM70" s="817"/>
      <c r="AN70" s="817"/>
      <c r="AO70" s="817"/>
      <c r="AP70" s="817">
        <v>0</v>
      </c>
      <c r="AQ70" s="817"/>
      <c r="AR70" s="817"/>
      <c r="AS70" s="817"/>
      <c r="AT70" s="817"/>
      <c r="AU70" s="817">
        <v>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560</v>
      </c>
      <c r="C71" s="861"/>
      <c r="D71" s="861"/>
      <c r="E71" s="861"/>
      <c r="F71" s="861"/>
      <c r="G71" s="861"/>
      <c r="H71" s="861"/>
      <c r="I71" s="861"/>
      <c r="J71" s="861"/>
      <c r="K71" s="861"/>
      <c r="L71" s="861"/>
      <c r="M71" s="861"/>
      <c r="N71" s="861"/>
      <c r="O71" s="861"/>
      <c r="P71" s="862"/>
      <c r="Q71" s="863">
        <v>67</v>
      </c>
      <c r="R71" s="817"/>
      <c r="S71" s="817"/>
      <c r="T71" s="817"/>
      <c r="U71" s="817"/>
      <c r="V71" s="817">
        <v>63</v>
      </c>
      <c r="W71" s="817"/>
      <c r="X71" s="817"/>
      <c r="Y71" s="817"/>
      <c r="Z71" s="817"/>
      <c r="AA71" s="817">
        <v>4</v>
      </c>
      <c r="AB71" s="817"/>
      <c r="AC71" s="817"/>
      <c r="AD71" s="817"/>
      <c r="AE71" s="817"/>
      <c r="AF71" s="817">
        <v>4</v>
      </c>
      <c r="AG71" s="817"/>
      <c r="AH71" s="817"/>
      <c r="AI71" s="817"/>
      <c r="AJ71" s="817"/>
      <c r="AK71" s="817">
        <v>0</v>
      </c>
      <c r="AL71" s="817"/>
      <c r="AM71" s="817"/>
      <c r="AN71" s="817"/>
      <c r="AO71" s="817"/>
      <c r="AP71" s="817">
        <v>0</v>
      </c>
      <c r="AQ71" s="817"/>
      <c r="AR71" s="817"/>
      <c r="AS71" s="817"/>
      <c r="AT71" s="817"/>
      <c r="AU71" s="817">
        <v>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561</v>
      </c>
      <c r="C72" s="861"/>
      <c r="D72" s="861"/>
      <c r="E72" s="861"/>
      <c r="F72" s="861"/>
      <c r="G72" s="861"/>
      <c r="H72" s="861"/>
      <c r="I72" s="861"/>
      <c r="J72" s="861"/>
      <c r="K72" s="861"/>
      <c r="L72" s="861"/>
      <c r="M72" s="861"/>
      <c r="N72" s="861"/>
      <c r="O72" s="861"/>
      <c r="P72" s="862"/>
      <c r="Q72" s="863">
        <v>1554</v>
      </c>
      <c r="R72" s="817"/>
      <c r="S72" s="817"/>
      <c r="T72" s="817"/>
      <c r="U72" s="817"/>
      <c r="V72" s="817">
        <v>1492</v>
      </c>
      <c r="W72" s="817"/>
      <c r="X72" s="817"/>
      <c r="Y72" s="817"/>
      <c r="Z72" s="817"/>
      <c r="AA72" s="817">
        <v>62</v>
      </c>
      <c r="AB72" s="817"/>
      <c r="AC72" s="817"/>
      <c r="AD72" s="817"/>
      <c r="AE72" s="817"/>
      <c r="AF72" s="817">
        <v>62</v>
      </c>
      <c r="AG72" s="817"/>
      <c r="AH72" s="817"/>
      <c r="AI72" s="817"/>
      <c r="AJ72" s="817"/>
      <c r="AK72" s="817">
        <v>0</v>
      </c>
      <c r="AL72" s="817"/>
      <c r="AM72" s="817"/>
      <c r="AN72" s="817"/>
      <c r="AO72" s="817"/>
      <c r="AP72" s="817">
        <v>1042</v>
      </c>
      <c r="AQ72" s="817"/>
      <c r="AR72" s="817"/>
      <c r="AS72" s="817"/>
      <c r="AT72" s="817"/>
      <c r="AU72" s="817">
        <v>90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562</v>
      </c>
      <c r="C73" s="861"/>
      <c r="D73" s="861"/>
      <c r="E73" s="861"/>
      <c r="F73" s="861"/>
      <c r="G73" s="861"/>
      <c r="H73" s="861"/>
      <c r="I73" s="861"/>
      <c r="J73" s="861"/>
      <c r="K73" s="861"/>
      <c r="L73" s="861"/>
      <c r="M73" s="861"/>
      <c r="N73" s="861"/>
      <c r="O73" s="861"/>
      <c r="P73" s="862"/>
      <c r="Q73" s="863">
        <v>11</v>
      </c>
      <c r="R73" s="817"/>
      <c r="S73" s="817"/>
      <c r="T73" s="817"/>
      <c r="U73" s="817"/>
      <c r="V73" s="817">
        <v>9</v>
      </c>
      <c r="W73" s="817"/>
      <c r="X73" s="817"/>
      <c r="Y73" s="817"/>
      <c r="Z73" s="817"/>
      <c r="AA73" s="817">
        <v>2</v>
      </c>
      <c r="AB73" s="817"/>
      <c r="AC73" s="817"/>
      <c r="AD73" s="817"/>
      <c r="AE73" s="817"/>
      <c r="AF73" s="817">
        <v>2</v>
      </c>
      <c r="AG73" s="817"/>
      <c r="AH73" s="817"/>
      <c r="AI73" s="817"/>
      <c r="AJ73" s="817"/>
      <c r="AK73" s="817">
        <v>0</v>
      </c>
      <c r="AL73" s="817"/>
      <c r="AM73" s="817"/>
      <c r="AN73" s="817"/>
      <c r="AO73" s="817"/>
      <c r="AP73" s="817">
        <v>0</v>
      </c>
      <c r="AQ73" s="817"/>
      <c r="AR73" s="817"/>
      <c r="AS73" s="817"/>
      <c r="AT73" s="817"/>
      <c r="AU73" s="817">
        <v>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563</v>
      </c>
      <c r="C74" s="861"/>
      <c r="D74" s="861"/>
      <c r="E74" s="861"/>
      <c r="F74" s="861"/>
      <c r="G74" s="861"/>
      <c r="H74" s="861"/>
      <c r="I74" s="861"/>
      <c r="J74" s="861"/>
      <c r="K74" s="861"/>
      <c r="L74" s="861"/>
      <c r="M74" s="861"/>
      <c r="N74" s="861"/>
      <c r="O74" s="861"/>
      <c r="P74" s="862"/>
      <c r="Q74" s="863">
        <v>29</v>
      </c>
      <c r="R74" s="817"/>
      <c r="S74" s="817"/>
      <c r="T74" s="817"/>
      <c r="U74" s="817"/>
      <c r="V74" s="817">
        <v>26</v>
      </c>
      <c r="W74" s="817"/>
      <c r="X74" s="817"/>
      <c r="Y74" s="817"/>
      <c r="Z74" s="817"/>
      <c r="AA74" s="817">
        <v>2</v>
      </c>
      <c r="AB74" s="817"/>
      <c r="AC74" s="817"/>
      <c r="AD74" s="817"/>
      <c r="AE74" s="817"/>
      <c r="AF74" s="817">
        <v>2</v>
      </c>
      <c r="AG74" s="817"/>
      <c r="AH74" s="817"/>
      <c r="AI74" s="817"/>
      <c r="AJ74" s="817"/>
      <c r="AK74" s="817">
        <v>0</v>
      </c>
      <c r="AL74" s="817"/>
      <c r="AM74" s="817"/>
      <c r="AN74" s="817"/>
      <c r="AO74" s="817"/>
      <c r="AP74" s="817">
        <v>0</v>
      </c>
      <c r="AQ74" s="817"/>
      <c r="AR74" s="817"/>
      <c r="AS74" s="817"/>
      <c r="AT74" s="817"/>
      <c r="AU74" s="817">
        <v>0</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564</v>
      </c>
      <c r="C75" s="861"/>
      <c r="D75" s="861"/>
      <c r="E75" s="861"/>
      <c r="F75" s="861"/>
      <c r="G75" s="861"/>
      <c r="H75" s="861"/>
      <c r="I75" s="861"/>
      <c r="J75" s="861"/>
      <c r="K75" s="861"/>
      <c r="L75" s="861"/>
      <c r="M75" s="861"/>
      <c r="N75" s="861"/>
      <c r="O75" s="861"/>
      <c r="P75" s="862"/>
      <c r="Q75" s="864">
        <v>51</v>
      </c>
      <c r="R75" s="865"/>
      <c r="S75" s="865"/>
      <c r="T75" s="865"/>
      <c r="U75" s="821"/>
      <c r="V75" s="866">
        <v>48</v>
      </c>
      <c r="W75" s="865"/>
      <c r="X75" s="865"/>
      <c r="Y75" s="865"/>
      <c r="Z75" s="821"/>
      <c r="AA75" s="866">
        <v>3</v>
      </c>
      <c r="AB75" s="865"/>
      <c r="AC75" s="865"/>
      <c r="AD75" s="865"/>
      <c r="AE75" s="821"/>
      <c r="AF75" s="866">
        <v>3</v>
      </c>
      <c r="AG75" s="865"/>
      <c r="AH75" s="865"/>
      <c r="AI75" s="865"/>
      <c r="AJ75" s="821"/>
      <c r="AK75" s="866">
        <v>0</v>
      </c>
      <c r="AL75" s="865"/>
      <c r="AM75" s="865"/>
      <c r="AN75" s="865"/>
      <c r="AO75" s="821"/>
      <c r="AP75" s="866">
        <v>0</v>
      </c>
      <c r="AQ75" s="865"/>
      <c r="AR75" s="865"/>
      <c r="AS75" s="865"/>
      <c r="AT75" s="821"/>
      <c r="AU75" s="866">
        <v>0</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565</v>
      </c>
      <c r="C76" s="861"/>
      <c r="D76" s="861"/>
      <c r="E76" s="861"/>
      <c r="F76" s="861"/>
      <c r="G76" s="861"/>
      <c r="H76" s="861"/>
      <c r="I76" s="861"/>
      <c r="J76" s="861"/>
      <c r="K76" s="861"/>
      <c r="L76" s="861"/>
      <c r="M76" s="861"/>
      <c r="N76" s="861"/>
      <c r="O76" s="861"/>
      <c r="P76" s="862"/>
      <c r="Q76" s="864">
        <v>262</v>
      </c>
      <c r="R76" s="865"/>
      <c r="S76" s="865"/>
      <c r="T76" s="865"/>
      <c r="U76" s="821"/>
      <c r="V76" s="866">
        <v>256</v>
      </c>
      <c r="W76" s="865"/>
      <c r="X76" s="865"/>
      <c r="Y76" s="865"/>
      <c r="Z76" s="821"/>
      <c r="AA76" s="866">
        <v>5</v>
      </c>
      <c r="AB76" s="865"/>
      <c r="AC76" s="865"/>
      <c r="AD76" s="865"/>
      <c r="AE76" s="821"/>
      <c r="AF76" s="866">
        <v>5</v>
      </c>
      <c r="AG76" s="865"/>
      <c r="AH76" s="865"/>
      <c r="AI76" s="865"/>
      <c r="AJ76" s="821"/>
      <c r="AK76" s="866">
        <v>0</v>
      </c>
      <c r="AL76" s="865"/>
      <c r="AM76" s="865"/>
      <c r="AN76" s="865"/>
      <c r="AO76" s="821"/>
      <c r="AP76" s="866">
        <v>0</v>
      </c>
      <c r="AQ76" s="865"/>
      <c r="AR76" s="865"/>
      <c r="AS76" s="865"/>
      <c r="AT76" s="821"/>
      <c r="AU76" s="866">
        <v>0</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566</v>
      </c>
      <c r="C77" s="861"/>
      <c r="D77" s="861"/>
      <c r="E77" s="861"/>
      <c r="F77" s="861"/>
      <c r="G77" s="861"/>
      <c r="H77" s="861"/>
      <c r="I77" s="861"/>
      <c r="J77" s="861"/>
      <c r="K77" s="861"/>
      <c r="L77" s="861"/>
      <c r="M77" s="861"/>
      <c r="N77" s="861"/>
      <c r="O77" s="861"/>
      <c r="P77" s="862"/>
      <c r="Q77" s="864">
        <v>2619</v>
      </c>
      <c r="R77" s="865"/>
      <c r="S77" s="865"/>
      <c r="T77" s="865"/>
      <c r="U77" s="821"/>
      <c r="V77" s="866">
        <v>2599</v>
      </c>
      <c r="W77" s="865"/>
      <c r="X77" s="865"/>
      <c r="Y77" s="865"/>
      <c r="Z77" s="821"/>
      <c r="AA77" s="866">
        <v>20</v>
      </c>
      <c r="AB77" s="865"/>
      <c r="AC77" s="865"/>
      <c r="AD77" s="865"/>
      <c r="AE77" s="821"/>
      <c r="AF77" s="866">
        <v>20</v>
      </c>
      <c r="AG77" s="865"/>
      <c r="AH77" s="865"/>
      <c r="AI77" s="865"/>
      <c r="AJ77" s="821"/>
      <c r="AK77" s="866">
        <v>78</v>
      </c>
      <c r="AL77" s="865"/>
      <c r="AM77" s="865"/>
      <c r="AN77" s="865"/>
      <c r="AO77" s="821"/>
      <c r="AP77" s="866">
        <v>1036</v>
      </c>
      <c r="AQ77" s="865"/>
      <c r="AR77" s="865"/>
      <c r="AS77" s="865"/>
      <c r="AT77" s="821"/>
      <c r="AU77" s="866">
        <v>266</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t="s">
        <v>567</v>
      </c>
      <c r="C78" s="861"/>
      <c r="D78" s="861"/>
      <c r="E78" s="861"/>
      <c r="F78" s="861"/>
      <c r="G78" s="861"/>
      <c r="H78" s="861"/>
      <c r="I78" s="861"/>
      <c r="J78" s="861"/>
      <c r="K78" s="861"/>
      <c r="L78" s="861"/>
      <c r="M78" s="861"/>
      <c r="N78" s="861"/>
      <c r="O78" s="861"/>
      <c r="P78" s="862"/>
      <c r="Q78" s="863">
        <v>44</v>
      </c>
      <c r="R78" s="817"/>
      <c r="S78" s="817"/>
      <c r="T78" s="817"/>
      <c r="U78" s="817"/>
      <c r="V78" s="817">
        <v>43</v>
      </c>
      <c r="W78" s="817"/>
      <c r="X78" s="817"/>
      <c r="Y78" s="817"/>
      <c r="Z78" s="817"/>
      <c r="AA78" s="817">
        <v>1</v>
      </c>
      <c r="AB78" s="817"/>
      <c r="AC78" s="817"/>
      <c r="AD78" s="817"/>
      <c r="AE78" s="817"/>
      <c r="AF78" s="817">
        <v>1</v>
      </c>
      <c r="AG78" s="817"/>
      <c r="AH78" s="817"/>
      <c r="AI78" s="817"/>
      <c r="AJ78" s="817"/>
      <c r="AK78" s="817">
        <v>0</v>
      </c>
      <c r="AL78" s="817"/>
      <c r="AM78" s="817"/>
      <c r="AN78" s="817"/>
      <c r="AO78" s="817"/>
      <c r="AP78" s="817">
        <v>0</v>
      </c>
      <c r="AQ78" s="817"/>
      <c r="AR78" s="817"/>
      <c r="AS78" s="817"/>
      <c r="AT78" s="817"/>
      <c r="AU78" s="817">
        <v>0</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t="s">
        <v>568</v>
      </c>
      <c r="C79" s="861"/>
      <c r="D79" s="861"/>
      <c r="E79" s="861"/>
      <c r="F79" s="861"/>
      <c r="G79" s="861"/>
      <c r="H79" s="861"/>
      <c r="I79" s="861"/>
      <c r="J79" s="861"/>
      <c r="K79" s="861"/>
      <c r="L79" s="861"/>
      <c r="M79" s="861"/>
      <c r="N79" s="861"/>
      <c r="O79" s="861"/>
      <c r="P79" s="862"/>
      <c r="Q79" s="863">
        <v>210</v>
      </c>
      <c r="R79" s="817"/>
      <c r="S79" s="817"/>
      <c r="T79" s="817"/>
      <c r="U79" s="817"/>
      <c r="V79" s="817">
        <v>207</v>
      </c>
      <c r="W79" s="817"/>
      <c r="X79" s="817"/>
      <c r="Y79" s="817"/>
      <c r="Z79" s="817"/>
      <c r="AA79" s="817">
        <v>3</v>
      </c>
      <c r="AB79" s="817"/>
      <c r="AC79" s="817"/>
      <c r="AD79" s="817"/>
      <c r="AE79" s="817"/>
      <c r="AF79" s="817">
        <v>3</v>
      </c>
      <c r="AG79" s="817"/>
      <c r="AH79" s="817"/>
      <c r="AI79" s="817"/>
      <c r="AJ79" s="817"/>
      <c r="AK79" s="817">
        <v>32</v>
      </c>
      <c r="AL79" s="817"/>
      <c r="AM79" s="817"/>
      <c r="AN79" s="817"/>
      <c r="AO79" s="817"/>
      <c r="AP79" s="817">
        <v>0</v>
      </c>
      <c r="AQ79" s="817"/>
      <c r="AR79" s="817"/>
      <c r="AS79" s="817"/>
      <c r="AT79" s="817"/>
      <c r="AU79" s="817">
        <v>0</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t="s">
        <v>569</v>
      </c>
      <c r="C80" s="861"/>
      <c r="D80" s="861"/>
      <c r="E80" s="861"/>
      <c r="F80" s="861"/>
      <c r="G80" s="861"/>
      <c r="H80" s="861"/>
      <c r="I80" s="861"/>
      <c r="J80" s="861"/>
      <c r="K80" s="861"/>
      <c r="L80" s="861"/>
      <c r="M80" s="861"/>
      <c r="N80" s="861"/>
      <c r="O80" s="861"/>
      <c r="P80" s="862"/>
      <c r="Q80" s="863">
        <v>4828</v>
      </c>
      <c r="R80" s="817"/>
      <c r="S80" s="817"/>
      <c r="T80" s="817"/>
      <c r="U80" s="817"/>
      <c r="V80" s="817">
        <v>4774</v>
      </c>
      <c r="W80" s="817"/>
      <c r="X80" s="817"/>
      <c r="Y80" s="817"/>
      <c r="Z80" s="817"/>
      <c r="AA80" s="817">
        <v>55</v>
      </c>
      <c r="AB80" s="817"/>
      <c r="AC80" s="817"/>
      <c r="AD80" s="817"/>
      <c r="AE80" s="817"/>
      <c r="AF80" s="817">
        <v>55</v>
      </c>
      <c r="AG80" s="817"/>
      <c r="AH80" s="817"/>
      <c r="AI80" s="817"/>
      <c r="AJ80" s="817"/>
      <c r="AK80" s="817">
        <v>68</v>
      </c>
      <c r="AL80" s="817"/>
      <c r="AM80" s="817"/>
      <c r="AN80" s="817"/>
      <c r="AO80" s="817"/>
      <c r="AP80" s="817">
        <v>0</v>
      </c>
      <c r="AQ80" s="817"/>
      <c r="AR80" s="817"/>
      <c r="AS80" s="817"/>
      <c r="AT80" s="817"/>
      <c r="AU80" s="817">
        <v>0</v>
      </c>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t="s">
        <v>570</v>
      </c>
      <c r="C81" s="861"/>
      <c r="D81" s="861"/>
      <c r="E81" s="861"/>
      <c r="F81" s="861"/>
      <c r="G81" s="861"/>
      <c r="H81" s="861"/>
      <c r="I81" s="861"/>
      <c r="J81" s="861"/>
      <c r="K81" s="861"/>
      <c r="L81" s="861"/>
      <c r="M81" s="861"/>
      <c r="N81" s="861"/>
      <c r="O81" s="861"/>
      <c r="P81" s="862"/>
      <c r="Q81" s="863">
        <v>902</v>
      </c>
      <c r="R81" s="817"/>
      <c r="S81" s="817"/>
      <c r="T81" s="817"/>
      <c r="U81" s="817"/>
      <c r="V81" s="817">
        <v>898</v>
      </c>
      <c r="W81" s="817"/>
      <c r="X81" s="817"/>
      <c r="Y81" s="817"/>
      <c r="Z81" s="817"/>
      <c r="AA81" s="817">
        <v>4</v>
      </c>
      <c r="AB81" s="817"/>
      <c r="AC81" s="817"/>
      <c r="AD81" s="817"/>
      <c r="AE81" s="817"/>
      <c r="AF81" s="817">
        <v>4</v>
      </c>
      <c r="AG81" s="817"/>
      <c r="AH81" s="817"/>
      <c r="AI81" s="817"/>
      <c r="AJ81" s="817"/>
      <c r="AK81" s="817">
        <v>9</v>
      </c>
      <c r="AL81" s="817"/>
      <c r="AM81" s="817"/>
      <c r="AN81" s="817"/>
      <c r="AO81" s="817"/>
      <c r="AP81" s="817">
        <v>0</v>
      </c>
      <c r="AQ81" s="817"/>
      <c r="AR81" s="817"/>
      <c r="AS81" s="817"/>
      <c r="AT81" s="817"/>
      <c r="AU81" s="817">
        <v>0</v>
      </c>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t="s">
        <v>571</v>
      </c>
      <c r="C82" s="861"/>
      <c r="D82" s="861"/>
      <c r="E82" s="861"/>
      <c r="F82" s="861"/>
      <c r="G82" s="861"/>
      <c r="H82" s="861"/>
      <c r="I82" s="861"/>
      <c r="J82" s="861"/>
      <c r="K82" s="861"/>
      <c r="L82" s="861"/>
      <c r="M82" s="861"/>
      <c r="N82" s="861"/>
      <c r="O82" s="861"/>
      <c r="P82" s="862"/>
      <c r="Q82" s="863">
        <v>521</v>
      </c>
      <c r="R82" s="817"/>
      <c r="S82" s="817"/>
      <c r="T82" s="817"/>
      <c r="U82" s="817"/>
      <c r="V82" s="817">
        <v>491</v>
      </c>
      <c r="W82" s="817"/>
      <c r="X82" s="817"/>
      <c r="Y82" s="817"/>
      <c r="Z82" s="817"/>
      <c r="AA82" s="817">
        <v>29</v>
      </c>
      <c r="AB82" s="817"/>
      <c r="AC82" s="817"/>
      <c r="AD82" s="817"/>
      <c r="AE82" s="817"/>
      <c r="AF82" s="817">
        <v>29</v>
      </c>
      <c r="AG82" s="817"/>
      <c r="AH82" s="817"/>
      <c r="AI82" s="817"/>
      <c r="AJ82" s="817"/>
      <c r="AK82" s="817">
        <v>0</v>
      </c>
      <c r="AL82" s="817"/>
      <c r="AM82" s="817"/>
      <c r="AN82" s="817"/>
      <c r="AO82" s="817"/>
      <c r="AP82" s="817">
        <v>2877</v>
      </c>
      <c r="AQ82" s="817"/>
      <c r="AR82" s="817"/>
      <c r="AS82" s="817"/>
      <c r="AT82" s="817"/>
      <c r="AU82" s="817">
        <v>61</v>
      </c>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t="s">
        <v>572</v>
      </c>
      <c r="C83" s="861"/>
      <c r="D83" s="861"/>
      <c r="E83" s="861"/>
      <c r="F83" s="861"/>
      <c r="G83" s="861"/>
      <c r="H83" s="861"/>
      <c r="I83" s="861"/>
      <c r="J83" s="861"/>
      <c r="K83" s="861"/>
      <c r="L83" s="861"/>
      <c r="M83" s="861"/>
      <c r="N83" s="861"/>
      <c r="O83" s="861"/>
      <c r="P83" s="862"/>
      <c r="Q83" s="863">
        <v>14</v>
      </c>
      <c r="R83" s="817"/>
      <c r="S83" s="817"/>
      <c r="T83" s="817"/>
      <c r="U83" s="817"/>
      <c r="V83" s="817">
        <v>14</v>
      </c>
      <c r="W83" s="817"/>
      <c r="X83" s="817"/>
      <c r="Y83" s="817"/>
      <c r="Z83" s="817"/>
      <c r="AA83" s="817">
        <v>0</v>
      </c>
      <c r="AB83" s="817"/>
      <c r="AC83" s="817"/>
      <c r="AD83" s="817"/>
      <c r="AE83" s="817"/>
      <c r="AF83" s="817">
        <v>0</v>
      </c>
      <c r="AG83" s="817"/>
      <c r="AH83" s="817"/>
      <c r="AI83" s="817"/>
      <c r="AJ83" s="817"/>
      <c r="AK83" s="817">
        <v>0</v>
      </c>
      <c r="AL83" s="817"/>
      <c r="AM83" s="817"/>
      <c r="AN83" s="817"/>
      <c r="AO83" s="817"/>
      <c r="AP83" s="817">
        <v>0</v>
      </c>
      <c r="AQ83" s="817"/>
      <c r="AR83" s="817"/>
      <c r="AS83" s="817"/>
      <c r="AT83" s="817"/>
      <c r="AU83" s="817">
        <v>0</v>
      </c>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t="s">
        <v>573</v>
      </c>
      <c r="C84" s="861"/>
      <c r="D84" s="861"/>
      <c r="E84" s="861"/>
      <c r="F84" s="861"/>
      <c r="G84" s="861"/>
      <c r="H84" s="861"/>
      <c r="I84" s="861"/>
      <c r="J84" s="861"/>
      <c r="K84" s="861"/>
      <c r="L84" s="861"/>
      <c r="M84" s="861"/>
      <c r="N84" s="861"/>
      <c r="O84" s="861"/>
      <c r="P84" s="862"/>
      <c r="Q84" s="863">
        <v>54</v>
      </c>
      <c r="R84" s="817"/>
      <c r="S84" s="817"/>
      <c r="T84" s="817"/>
      <c r="U84" s="817"/>
      <c r="V84" s="817">
        <v>54</v>
      </c>
      <c r="W84" s="817"/>
      <c r="X84" s="817"/>
      <c r="Y84" s="817"/>
      <c r="Z84" s="817"/>
      <c r="AA84" s="817">
        <v>0</v>
      </c>
      <c r="AB84" s="817"/>
      <c r="AC84" s="817"/>
      <c r="AD84" s="817"/>
      <c r="AE84" s="817"/>
      <c r="AF84" s="817">
        <v>0</v>
      </c>
      <c r="AG84" s="817"/>
      <c r="AH84" s="817"/>
      <c r="AI84" s="817"/>
      <c r="AJ84" s="817"/>
      <c r="AK84" s="817">
        <v>0</v>
      </c>
      <c r="AL84" s="817"/>
      <c r="AM84" s="817"/>
      <c r="AN84" s="817"/>
      <c r="AO84" s="817"/>
      <c r="AP84" s="817">
        <v>0</v>
      </c>
      <c r="AQ84" s="817"/>
      <c r="AR84" s="817"/>
      <c r="AS84" s="817"/>
      <c r="AT84" s="817"/>
      <c r="AU84" s="817">
        <v>0</v>
      </c>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t="s">
        <v>574</v>
      </c>
      <c r="C85" s="861"/>
      <c r="D85" s="861"/>
      <c r="E85" s="861"/>
      <c r="F85" s="861"/>
      <c r="G85" s="861"/>
      <c r="H85" s="861"/>
      <c r="I85" s="861"/>
      <c r="J85" s="861"/>
      <c r="K85" s="861"/>
      <c r="L85" s="861"/>
      <c r="M85" s="861"/>
      <c r="N85" s="861"/>
      <c r="O85" s="861"/>
      <c r="P85" s="862"/>
      <c r="Q85" s="863">
        <v>120943</v>
      </c>
      <c r="R85" s="817"/>
      <c r="S85" s="817"/>
      <c r="T85" s="817"/>
      <c r="U85" s="817"/>
      <c r="V85" s="817">
        <v>118226</v>
      </c>
      <c r="W85" s="817"/>
      <c r="X85" s="817"/>
      <c r="Y85" s="817"/>
      <c r="Z85" s="817"/>
      <c r="AA85" s="817">
        <v>2717</v>
      </c>
      <c r="AB85" s="817"/>
      <c r="AC85" s="817"/>
      <c r="AD85" s="817"/>
      <c r="AE85" s="817"/>
      <c r="AF85" s="817">
        <v>2717</v>
      </c>
      <c r="AG85" s="817"/>
      <c r="AH85" s="817"/>
      <c r="AI85" s="817"/>
      <c r="AJ85" s="817"/>
      <c r="AK85" s="817">
        <v>452</v>
      </c>
      <c r="AL85" s="817"/>
      <c r="AM85" s="817"/>
      <c r="AN85" s="817"/>
      <c r="AO85" s="817"/>
      <c r="AP85" s="817">
        <v>0</v>
      </c>
      <c r="AQ85" s="817"/>
      <c r="AR85" s="817"/>
      <c r="AS85" s="817"/>
      <c r="AT85" s="817"/>
      <c r="AU85" s="817">
        <v>0</v>
      </c>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t="s">
        <v>575</v>
      </c>
      <c r="C86" s="861"/>
      <c r="D86" s="861"/>
      <c r="E86" s="861"/>
      <c r="F86" s="861"/>
      <c r="G86" s="861"/>
      <c r="H86" s="861"/>
      <c r="I86" s="861"/>
      <c r="J86" s="861"/>
      <c r="K86" s="861"/>
      <c r="L86" s="861"/>
      <c r="M86" s="861"/>
      <c r="N86" s="861"/>
      <c r="O86" s="861"/>
      <c r="P86" s="862"/>
      <c r="Q86" s="863">
        <v>4555</v>
      </c>
      <c r="R86" s="817"/>
      <c r="S86" s="817"/>
      <c r="T86" s="817"/>
      <c r="U86" s="817"/>
      <c r="V86" s="817">
        <v>5062</v>
      </c>
      <c r="W86" s="817"/>
      <c r="X86" s="817"/>
      <c r="Y86" s="817"/>
      <c r="Z86" s="817"/>
      <c r="AA86" s="817">
        <v>-508</v>
      </c>
      <c r="AB86" s="817"/>
      <c r="AC86" s="817"/>
      <c r="AD86" s="817"/>
      <c r="AE86" s="817"/>
      <c r="AF86" s="817">
        <v>-874</v>
      </c>
      <c r="AG86" s="817"/>
      <c r="AH86" s="817"/>
      <c r="AI86" s="817"/>
      <c r="AJ86" s="817"/>
      <c r="AK86" s="817">
        <v>1088</v>
      </c>
      <c r="AL86" s="817"/>
      <c r="AM86" s="817"/>
      <c r="AN86" s="817"/>
      <c r="AO86" s="817"/>
      <c r="AP86" s="817">
        <v>730</v>
      </c>
      <c r="AQ86" s="817"/>
      <c r="AR86" s="817"/>
      <c r="AS86" s="817"/>
      <c r="AT86" s="817"/>
      <c r="AU86" s="817">
        <v>325</v>
      </c>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t="s">
        <v>576</v>
      </c>
      <c r="C87" s="868"/>
      <c r="D87" s="868"/>
      <c r="E87" s="868"/>
      <c r="F87" s="868"/>
      <c r="G87" s="868"/>
      <c r="H87" s="868"/>
      <c r="I87" s="868"/>
      <c r="J87" s="868"/>
      <c r="K87" s="868"/>
      <c r="L87" s="868"/>
      <c r="M87" s="868"/>
      <c r="N87" s="868"/>
      <c r="O87" s="868"/>
      <c r="P87" s="869"/>
      <c r="Q87" s="870">
        <v>317</v>
      </c>
      <c r="R87" s="871"/>
      <c r="S87" s="871"/>
      <c r="T87" s="871"/>
      <c r="U87" s="871"/>
      <c r="V87" s="871">
        <v>268</v>
      </c>
      <c r="W87" s="871"/>
      <c r="X87" s="871"/>
      <c r="Y87" s="871"/>
      <c r="Z87" s="871"/>
      <c r="AA87" s="871">
        <v>49</v>
      </c>
      <c r="AB87" s="871"/>
      <c r="AC87" s="871"/>
      <c r="AD87" s="871"/>
      <c r="AE87" s="871"/>
      <c r="AF87" s="871">
        <v>48</v>
      </c>
      <c r="AG87" s="871"/>
      <c r="AH87" s="871"/>
      <c r="AI87" s="871"/>
      <c r="AJ87" s="871"/>
      <c r="AK87" s="871">
        <v>1</v>
      </c>
      <c r="AL87" s="871"/>
      <c r="AM87" s="871"/>
      <c r="AN87" s="871"/>
      <c r="AO87" s="871"/>
      <c r="AP87" s="871">
        <v>379</v>
      </c>
      <c r="AQ87" s="871"/>
      <c r="AR87" s="871"/>
      <c r="AS87" s="871"/>
      <c r="AT87" s="871"/>
      <c r="AU87" s="871">
        <v>19</v>
      </c>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379</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2137</v>
      </c>
      <c r="AG88" s="831"/>
      <c r="AH88" s="831"/>
      <c r="AI88" s="831"/>
      <c r="AJ88" s="831"/>
      <c r="AK88" s="828"/>
      <c r="AL88" s="828"/>
      <c r="AM88" s="828"/>
      <c r="AN88" s="828"/>
      <c r="AO88" s="828"/>
      <c r="AP88" s="831">
        <v>6065</v>
      </c>
      <c r="AQ88" s="831"/>
      <c r="AR88" s="831"/>
      <c r="AS88" s="831"/>
      <c r="AT88" s="831"/>
      <c r="AU88" s="831">
        <v>760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379</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36</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294</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294</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294</v>
      </c>
      <c r="DR109" s="880"/>
      <c r="DS109" s="880"/>
      <c r="DT109" s="880"/>
      <c r="DU109" s="881"/>
      <c r="DV109" s="879" t="s">
        <v>417</v>
      </c>
      <c r="DW109" s="880"/>
      <c r="DX109" s="880"/>
      <c r="DY109" s="880"/>
      <c r="DZ109" s="882"/>
    </row>
    <row r="110" spans="1:131" s="212" customFormat="1" ht="26.25" customHeight="1" x14ac:dyDescent="0.2">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811802</v>
      </c>
      <c r="AB110" s="887"/>
      <c r="AC110" s="887"/>
      <c r="AD110" s="887"/>
      <c r="AE110" s="888"/>
      <c r="AF110" s="889">
        <v>793707</v>
      </c>
      <c r="AG110" s="887"/>
      <c r="AH110" s="887"/>
      <c r="AI110" s="887"/>
      <c r="AJ110" s="888"/>
      <c r="AK110" s="889">
        <v>766101</v>
      </c>
      <c r="AL110" s="887"/>
      <c r="AM110" s="887"/>
      <c r="AN110" s="887"/>
      <c r="AO110" s="888"/>
      <c r="AP110" s="890">
        <v>17</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9929482</v>
      </c>
      <c r="BR110" s="918"/>
      <c r="BS110" s="918"/>
      <c r="BT110" s="918"/>
      <c r="BU110" s="918"/>
      <c r="BV110" s="918">
        <v>9553230</v>
      </c>
      <c r="BW110" s="918"/>
      <c r="BX110" s="918"/>
      <c r="BY110" s="918"/>
      <c r="BZ110" s="918"/>
      <c r="CA110" s="918">
        <v>9304215</v>
      </c>
      <c r="CB110" s="918"/>
      <c r="CC110" s="918"/>
      <c r="CD110" s="918"/>
      <c r="CE110" s="918"/>
      <c r="CF110" s="931">
        <v>206.7</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3446312</v>
      </c>
      <c r="BR112" s="913"/>
      <c r="BS112" s="913"/>
      <c r="BT112" s="913"/>
      <c r="BU112" s="913"/>
      <c r="BV112" s="913">
        <v>3303964</v>
      </c>
      <c r="BW112" s="913"/>
      <c r="BX112" s="913"/>
      <c r="BY112" s="913"/>
      <c r="BZ112" s="913"/>
      <c r="CA112" s="913">
        <v>3096764</v>
      </c>
      <c r="CB112" s="913"/>
      <c r="CC112" s="913"/>
      <c r="CD112" s="913"/>
      <c r="CE112" s="913"/>
      <c r="CF112" s="907">
        <v>68.8</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364253</v>
      </c>
      <c r="AB113" s="925"/>
      <c r="AC113" s="925"/>
      <c r="AD113" s="925"/>
      <c r="AE113" s="926"/>
      <c r="AF113" s="927">
        <v>371064</v>
      </c>
      <c r="AG113" s="925"/>
      <c r="AH113" s="925"/>
      <c r="AI113" s="925"/>
      <c r="AJ113" s="926"/>
      <c r="AK113" s="927">
        <v>349282</v>
      </c>
      <c r="AL113" s="925"/>
      <c r="AM113" s="925"/>
      <c r="AN113" s="925"/>
      <c r="AO113" s="926"/>
      <c r="AP113" s="928">
        <v>7.8</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719028</v>
      </c>
      <c r="BR113" s="913"/>
      <c r="BS113" s="913"/>
      <c r="BT113" s="913"/>
      <c r="BU113" s="913"/>
      <c r="BV113" s="913">
        <v>704790</v>
      </c>
      <c r="BW113" s="913"/>
      <c r="BX113" s="913"/>
      <c r="BY113" s="913"/>
      <c r="BZ113" s="913"/>
      <c r="CA113" s="913">
        <v>760085</v>
      </c>
      <c r="CB113" s="913"/>
      <c r="CC113" s="913"/>
      <c r="CD113" s="913"/>
      <c r="CE113" s="913"/>
      <c r="CF113" s="907">
        <v>16.899999999999999</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77451</v>
      </c>
      <c r="AB114" s="946"/>
      <c r="AC114" s="946"/>
      <c r="AD114" s="946"/>
      <c r="AE114" s="947"/>
      <c r="AF114" s="948">
        <v>76898</v>
      </c>
      <c r="AG114" s="946"/>
      <c r="AH114" s="946"/>
      <c r="AI114" s="946"/>
      <c r="AJ114" s="947"/>
      <c r="AK114" s="948">
        <v>95881</v>
      </c>
      <c r="AL114" s="946"/>
      <c r="AM114" s="946"/>
      <c r="AN114" s="946"/>
      <c r="AO114" s="947"/>
      <c r="AP114" s="949">
        <v>2.1</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1611501</v>
      </c>
      <c r="BR114" s="913"/>
      <c r="BS114" s="913"/>
      <c r="BT114" s="913"/>
      <c r="BU114" s="913"/>
      <c r="BV114" s="913">
        <v>1606638</v>
      </c>
      <c r="BW114" s="913"/>
      <c r="BX114" s="913"/>
      <c r="BY114" s="913"/>
      <c r="BZ114" s="913"/>
      <c r="CA114" s="913">
        <v>1651406</v>
      </c>
      <c r="CB114" s="913"/>
      <c r="CC114" s="913"/>
      <c r="CD114" s="913"/>
      <c r="CE114" s="913"/>
      <c r="CF114" s="907">
        <v>36.700000000000003</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1253506</v>
      </c>
      <c r="AB117" s="966"/>
      <c r="AC117" s="966"/>
      <c r="AD117" s="966"/>
      <c r="AE117" s="967"/>
      <c r="AF117" s="968">
        <v>1241669</v>
      </c>
      <c r="AG117" s="966"/>
      <c r="AH117" s="966"/>
      <c r="AI117" s="966"/>
      <c r="AJ117" s="967"/>
      <c r="AK117" s="968">
        <v>1211264</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294</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447</v>
      </c>
      <c r="BP119" s="992"/>
      <c r="BQ119" s="986">
        <v>15706323</v>
      </c>
      <c r="BR119" s="987"/>
      <c r="BS119" s="987"/>
      <c r="BT119" s="987"/>
      <c r="BU119" s="987"/>
      <c r="BV119" s="987">
        <v>15168622</v>
      </c>
      <c r="BW119" s="987"/>
      <c r="BX119" s="987"/>
      <c r="BY119" s="987"/>
      <c r="BZ119" s="987"/>
      <c r="CA119" s="987">
        <v>14812470</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3570650</v>
      </c>
      <c r="BR120" s="918"/>
      <c r="BS120" s="918"/>
      <c r="BT120" s="918"/>
      <c r="BU120" s="918"/>
      <c r="BV120" s="918">
        <v>3724759</v>
      </c>
      <c r="BW120" s="918"/>
      <c r="BX120" s="918"/>
      <c r="BY120" s="918"/>
      <c r="BZ120" s="918"/>
      <c r="CA120" s="918">
        <v>3974686</v>
      </c>
      <c r="CB120" s="918"/>
      <c r="CC120" s="918"/>
      <c r="CD120" s="918"/>
      <c r="CE120" s="918"/>
      <c r="CF120" s="931">
        <v>88.3</v>
      </c>
      <c r="CG120" s="932"/>
      <c r="CH120" s="932"/>
      <c r="CI120" s="932"/>
      <c r="CJ120" s="932"/>
      <c r="CK120" s="993" t="s">
        <v>451</v>
      </c>
      <c r="CL120" s="994"/>
      <c r="CM120" s="994"/>
      <c r="CN120" s="994"/>
      <c r="CO120" s="995"/>
      <c r="CP120" s="1001" t="s">
        <v>398</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2438002</v>
      </c>
      <c r="DR120" s="918"/>
      <c r="DS120" s="918"/>
      <c r="DT120" s="918"/>
      <c r="DU120" s="918"/>
      <c r="DV120" s="919">
        <v>54.2</v>
      </c>
      <c r="DW120" s="919"/>
      <c r="DX120" s="919"/>
      <c r="DY120" s="919"/>
      <c r="DZ120" s="920"/>
    </row>
    <row r="121" spans="1:130" s="212" customFormat="1" ht="26.25" customHeight="1" x14ac:dyDescent="0.2">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686690</v>
      </c>
      <c r="BR121" s="913"/>
      <c r="BS121" s="913"/>
      <c r="BT121" s="913"/>
      <c r="BU121" s="913"/>
      <c r="BV121" s="913">
        <v>755890</v>
      </c>
      <c r="BW121" s="913"/>
      <c r="BX121" s="913"/>
      <c r="BY121" s="913"/>
      <c r="BZ121" s="913"/>
      <c r="CA121" s="913">
        <v>778314</v>
      </c>
      <c r="CB121" s="913"/>
      <c r="CC121" s="913"/>
      <c r="CD121" s="913"/>
      <c r="CE121" s="913"/>
      <c r="CF121" s="907">
        <v>17.3</v>
      </c>
      <c r="CG121" s="908"/>
      <c r="CH121" s="908"/>
      <c r="CI121" s="908"/>
      <c r="CJ121" s="908"/>
      <c r="CK121" s="996"/>
      <c r="CL121" s="997"/>
      <c r="CM121" s="997"/>
      <c r="CN121" s="997"/>
      <c r="CO121" s="998"/>
      <c r="CP121" s="1006" t="s">
        <v>397</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516911</v>
      </c>
      <c r="DR121" s="913"/>
      <c r="DS121" s="913"/>
      <c r="DT121" s="913"/>
      <c r="DU121" s="913"/>
      <c r="DV121" s="914">
        <v>11.5</v>
      </c>
      <c r="DW121" s="914"/>
      <c r="DX121" s="914"/>
      <c r="DY121" s="914"/>
      <c r="DZ121" s="915"/>
    </row>
    <row r="122" spans="1:130" s="212" customFormat="1" ht="26.25" customHeight="1" x14ac:dyDescent="0.2">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8500925</v>
      </c>
      <c r="BR122" s="987"/>
      <c r="BS122" s="987"/>
      <c r="BT122" s="987"/>
      <c r="BU122" s="987"/>
      <c r="BV122" s="987">
        <v>7987343</v>
      </c>
      <c r="BW122" s="987"/>
      <c r="BX122" s="987"/>
      <c r="BY122" s="987"/>
      <c r="BZ122" s="987"/>
      <c r="CA122" s="987">
        <v>7608211</v>
      </c>
      <c r="CB122" s="987"/>
      <c r="CC122" s="987"/>
      <c r="CD122" s="987"/>
      <c r="CE122" s="987"/>
      <c r="CF122" s="1004">
        <v>169</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196399</v>
      </c>
      <c r="DH122" s="913"/>
      <c r="DI122" s="913"/>
      <c r="DJ122" s="913"/>
      <c r="DK122" s="913"/>
      <c r="DL122" s="913">
        <v>154478</v>
      </c>
      <c r="DM122" s="913"/>
      <c r="DN122" s="913"/>
      <c r="DO122" s="913"/>
      <c r="DP122" s="913"/>
      <c r="DQ122" s="913">
        <v>136842</v>
      </c>
      <c r="DR122" s="913"/>
      <c r="DS122" s="913"/>
      <c r="DT122" s="913"/>
      <c r="DU122" s="913"/>
      <c r="DV122" s="914">
        <v>3</v>
      </c>
      <c r="DW122" s="914"/>
      <c r="DX122" s="914"/>
      <c r="DY122" s="914"/>
      <c r="DZ122" s="915"/>
    </row>
    <row r="123" spans="1:130" s="212" customFormat="1" ht="26.25" customHeight="1" x14ac:dyDescent="0.2">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455</v>
      </c>
      <c r="BP123" s="992"/>
      <c r="BQ123" s="1050">
        <v>12758265</v>
      </c>
      <c r="BR123" s="1051"/>
      <c r="BS123" s="1051"/>
      <c r="BT123" s="1051"/>
      <c r="BU123" s="1051"/>
      <c r="BV123" s="1051">
        <v>12467992</v>
      </c>
      <c r="BW123" s="1051"/>
      <c r="BX123" s="1051"/>
      <c r="BY123" s="1051"/>
      <c r="BZ123" s="1051"/>
      <c r="CA123" s="1051">
        <v>12361211</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v>17318</v>
      </c>
      <c r="DH123" s="946"/>
      <c r="DI123" s="946"/>
      <c r="DJ123" s="946"/>
      <c r="DK123" s="947"/>
      <c r="DL123" s="948">
        <v>11614</v>
      </c>
      <c r="DM123" s="946"/>
      <c r="DN123" s="946"/>
      <c r="DO123" s="946"/>
      <c r="DP123" s="947"/>
      <c r="DQ123" s="948">
        <v>5009</v>
      </c>
      <c r="DR123" s="946"/>
      <c r="DS123" s="946"/>
      <c r="DT123" s="946"/>
      <c r="DU123" s="947"/>
      <c r="DV123" s="949">
        <v>0.1</v>
      </c>
      <c r="DW123" s="950"/>
      <c r="DX123" s="950"/>
      <c r="DY123" s="950"/>
      <c r="DZ123" s="951"/>
    </row>
    <row r="124" spans="1:130" s="212" customFormat="1" ht="26.25" customHeight="1" thickBot="1" x14ac:dyDescent="0.25">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68.2</v>
      </c>
      <c r="BR124" s="1014"/>
      <c r="BS124" s="1014"/>
      <c r="BT124" s="1014"/>
      <c r="BU124" s="1014"/>
      <c r="BV124" s="1014">
        <v>61.7</v>
      </c>
      <c r="BW124" s="1014"/>
      <c r="BX124" s="1014"/>
      <c r="BY124" s="1014"/>
      <c r="BZ124" s="1014"/>
      <c r="CA124" s="1014">
        <v>54.4</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3232595</v>
      </c>
      <c r="DH124" s="973"/>
      <c r="DI124" s="973"/>
      <c r="DJ124" s="973"/>
      <c r="DK124" s="974"/>
      <c r="DL124" s="972">
        <v>3137872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111684</v>
      </c>
      <c r="AB128" s="1033"/>
      <c r="AC128" s="1033"/>
      <c r="AD128" s="1033"/>
      <c r="AE128" s="1034"/>
      <c r="AF128" s="1035">
        <v>86393</v>
      </c>
      <c r="AG128" s="1033"/>
      <c r="AH128" s="1033"/>
      <c r="AI128" s="1033"/>
      <c r="AJ128" s="1034"/>
      <c r="AK128" s="1035">
        <v>90977</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14.88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5032621</v>
      </c>
      <c r="AB129" s="946"/>
      <c r="AC129" s="946"/>
      <c r="AD129" s="946"/>
      <c r="AE129" s="947"/>
      <c r="AF129" s="948">
        <v>5076918</v>
      </c>
      <c r="AG129" s="946"/>
      <c r="AH129" s="946"/>
      <c r="AI129" s="946"/>
      <c r="AJ129" s="947"/>
      <c r="AK129" s="948">
        <v>5193878</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19.88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716231</v>
      </c>
      <c r="AB130" s="946"/>
      <c r="AC130" s="946"/>
      <c r="AD130" s="946"/>
      <c r="AE130" s="947"/>
      <c r="AF130" s="948">
        <v>703034</v>
      </c>
      <c r="AG130" s="946"/>
      <c r="AH130" s="946"/>
      <c r="AI130" s="946"/>
      <c r="AJ130" s="947"/>
      <c r="AK130" s="948">
        <v>691719</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9.9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4316390</v>
      </c>
      <c r="AB131" s="973"/>
      <c r="AC131" s="973"/>
      <c r="AD131" s="973"/>
      <c r="AE131" s="974"/>
      <c r="AF131" s="972">
        <v>4373884</v>
      </c>
      <c r="AG131" s="973"/>
      <c r="AH131" s="973"/>
      <c r="AI131" s="973"/>
      <c r="AJ131" s="974"/>
      <c r="AK131" s="972">
        <v>4502159</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v>54.4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9.8598829109999997</v>
      </c>
      <c r="AB132" s="1084"/>
      <c r="AC132" s="1084"/>
      <c r="AD132" s="1084"/>
      <c r="AE132" s="1085"/>
      <c r="AF132" s="1086">
        <v>10.33959748</v>
      </c>
      <c r="AG132" s="1084"/>
      <c r="AH132" s="1084"/>
      <c r="AI132" s="1084"/>
      <c r="AJ132" s="1085"/>
      <c r="AK132" s="1086">
        <v>9.5191662489999995</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10.9</v>
      </c>
      <c r="AB133" s="1067"/>
      <c r="AC133" s="1067"/>
      <c r="AD133" s="1067"/>
      <c r="AE133" s="1068"/>
      <c r="AF133" s="1066">
        <v>10.4</v>
      </c>
      <c r="AG133" s="1067"/>
      <c r="AH133" s="1067"/>
      <c r="AI133" s="1067"/>
      <c r="AJ133" s="1068"/>
      <c r="AK133" s="1066">
        <v>9.9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BUW+RODM5X4ghdsb1ymZA2kO29e8tTfpesZ758FArKBjkMX4MvY2/ShZBsxDoDT/Wx2FI67m2ihUj1XOWI+arA==" saltValue="1inRXyGqsTTjWlnhLNGCy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0"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EBD8/+wAChTntf3ybI6YAm4IH8JK76QafTj2hmy8XcJnVL4YAW0XngeBadaKpTPo2rvjOpuF5wnL1OWJpa0iIA==" saltValue="XsPnMroV4YrQ5zZ9eX5v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4" zoomScale="70" zoomScaleNormal="70" zoomScaleSheetLayoutView="55" workbookViewId="0">
      <selection sqref="A1:A1048576"/>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BUrLjOig6GgRgUvG7K3MZHva6pWfJtQhoY33BWHi0GkZ0CaTtuIDQelJYsMRTMl+OEti7ed1M2Mv2cbgXcSQ==" saltValue="LEAPVpoWgiM4cHv1hnsiY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483</v>
      </c>
      <c r="AL6" s="248"/>
      <c r="AM6" s="248"/>
      <c r="AN6" s="248"/>
    </row>
    <row r="7" spans="1:46" ht="13.5" customHeight="1" x14ac:dyDescent="0.2">
      <c r="A7" s="247"/>
      <c r="AK7" s="250"/>
      <c r="AL7" s="251"/>
      <c r="AM7" s="251"/>
      <c r="AN7" s="252"/>
      <c r="AO7" s="1101" t="s">
        <v>484</v>
      </c>
      <c r="AP7" s="253"/>
      <c r="AQ7" s="254" t="s">
        <v>485</v>
      </c>
      <c r="AR7" s="255"/>
    </row>
    <row r="8" spans="1:46" ht="13.2" x14ac:dyDescent="0.2">
      <c r="A8" s="247"/>
      <c r="AK8" s="256"/>
      <c r="AL8" s="257"/>
      <c r="AM8" s="257"/>
      <c r="AN8" s="258"/>
      <c r="AO8" s="1102"/>
      <c r="AP8" s="259" t="s">
        <v>486</v>
      </c>
      <c r="AQ8" s="260" t="s">
        <v>487</v>
      </c>
      <c r="AR8" s="261" t="s">
        <v>488</v>
      </c>
    </row>
    <row r="9" spans="1:46" ht="13.2" x14ac:dyDescent="0.2">
      <c r="A9" s="247"/>
      <c r="AK9" s="1103" t="s">
        <v>489</v>
      </c>
      <c r="AL9" s="1104"/>
      <c r="AM9" s="1104"/>
      <c r="AN9" s="1105"/>
      <c r="AO9" s="262">
        <v>1628020</v>
      </c>
      <c r="AP9" s="262">
        <v>116905</v>
      </c>
      <c r="AQ9" s="263">
        <v>120794</v>
      </c>
      <c r="AR9" s="264">
        <v>-3.2</v>
      </c>
    </row>
    <row r="10" spans="1:46" ht="13.5" customHeight="1" x14ac:dyDescent="0.2">
      <c r="A10" s="247"/>
      <c r="AK10" s="1103" t="s">
        <v>490</v>
      </c>
      <c r="AL10" s="1104"/>
      <c r="AM10" s="1104"/>
      <c r="AN10" s="1105"/>
      <c r="AO10" s="265">
        <v>308874</v>
      </c>
      <c r="AP10" s="265">
        <v>22180</v>
      </c>
      <c r="AQ10" s="266">
        <v>16294</v>
      </c>
      <c r="AR10" s="267">
        <v>36.1</v>
      </c>
    </row>
    <row r="11" spans="1:46" ht="13.5" customHeight="1" x14ac:dyDescent="0.2">
      <c r="A11" s="247"/>
      <c r="AK11" s="1103" t="s">
        <v>491</v>
      </c>
      <c r="AL11" s="1104"/>
      <c r="AM11" s="1104"/>
      <c r="AN11" s="1105"/>
      <c r="AO11" s="265">
        <v>34018</v>
      </c>
      <c r="AP11" s="265">
        <v>2443</v>
      </c>
      <c r="AQ11" s="266">
        <v>1928</v>
      </c>
      <c r="AR11" s="267">
        <v>26.7</v>
      </c>
    </row>
    <row r="12" spans="1:46" ht="13.5" customHeight="1" x14ac:dyDescent="0.2">
      <c r="A12" s="247"/>
      <c r="AK12" s="1103" t="s">
        <v>492</v>
      </c>
      <c r="AL12" s="1104"/>
      <c r="AM12" s="1104"/>
      <c r="AN12" s="1105"/>
      <c r="AO12" s="265" t="s">
        <v>493</v>
      </c>
      <c r="AP12" s="265" t="s">
        <v>493</v>
      </c>
      <c r="AQ12" s="266">
        <v>20</v>
      </c>
      <c r="AR12" s="267" t="s">
        <v>493</v>
      </c>
    </row>
    <row r="13" spans="1:46" ht="13.5" customHeight="1" x14ac:dyDescent="0.2">
      <c r="A13" s="247"/>
      <c r="AK13" s="1103" t="s">
        <v>494</v>
      </c>
      <c r="AL13" s="1104"/>
      <c r="AM13" s="1104"/>
      <c r="AN13" s="1105"/>
      <c r="AO13" s="265">
        <v>61500</v>
      </c>
      <c r="AP13" s="265">
        <v>4416</v>
      </c>
      <c r="AQ13" s="266">
        <v>4630</v>
      </c>
      <c r="AR13" s="267">
        <v>-4.5999999999999996</v>
      </c>
    </row>
    <row r="14" spans="1:46" ht="13.5" customHeight="1" x14ac:dyDescent="0.2">
      <c r="A14" s="247"/>
      <c r="AK14" s="1103" t="s">
        <v>495</v>
      </c>
      <c r="AL14" s="1104"/>
      <c r="AM14" s="1104"/>
      <c r="AN14" s="1105"/>
      <c r="AO14" s="265" t="s">
        <v>493</v>
      </c>
      <c r="AP14" s="265" t="s">
        <v>493</v>
      </c>
      <c r="AQ14" s="266">
        <v>2459</v>
      </c>
      <c r="AR14" s="267" t="s">
        <v>493</v>
      </c>
    </row>
    <row r="15" spans="1:46" ht="13.5" customHeight="1" x14ac:dyDescent="0.2">
      <c r="A15" s="247"/>
      <c r="AK15" s="1106" t="s">
        <v>496</v>
      </c>
      <c r="AL15" s="1107"/>
      <c r="AM15" s="1107"/>
      <c r="AN15" s="1108"/>
      <c r="AO15" s="265">
        <v>-116389</v>
      </c>
      <c r="AP15" s="265">
        <v>-8358</v>
      </c>
      <c r="AQ15" s="266">
        <v>-7108</v>
      </c>
      <c r="AR15" s="267">
        <v>17.600000000000001</v>
      </c>
    </row>
    <row r="16" spans="1:46" ht="13.2" x14ac:dyDescent="0.2">
      <c r="A16" s="247"/>
      <c r="AK16" s="1106" t="s">
        <v>177</v>
      </c>
      <c r="AL16" s="1107"/>
      <c r="AM16" s="1107"/>
      <c r="AN16" s="1108"/>
      <c r="AO16" s="265">
        <v>1916023</v>
      </c>
      <c r="AP16" s="265">
        <v>137586</v>
      </c>
      <c r="AQ16" s="266">
        <v>139017</v>
      </c>
      <c r="AR16" s="267">
        <v>-1</v>
      </c>
    </row>
    <row r="17" spans="1:46" ht="13.2" x14ac:dyDescent="0.2">
      <c r="A17" s="247"/>
    </row>
    <row r="18" spans="1:46" ht="13.2" x14ac:dyDescent="0.2">
      <c r="A18" s="247"/>
      <c r="AQ18" s="268"/>
      <c r="AR18" s="268"/>
    </row>
    <row r="19" spans="1:46" ht="13.2" x14ac:dyDescent="0.2">
      <c r="A19" s="247"/>
      <c r="AK19" s="243" t="s">
        <v>497</v>
      </c>
    </row>
    <row r="20" spans="1:46" ht="13.2" x14ac:dyDescent="0.2">
      <c r="A20" s="247"/>
      <c r="AK20" s="269"/>
      <c r="AL20" s="270"/>
      <c r="AM20" s="270"/>
      <c r="AN20" s="271"/>
      <c r="AO20" s="272" t="s">
        <v>498</v>
      </c>
      <c r="AP20" s="273" t="s">
        <v>499</v>
      </c>
      <c r="AQ20" s="274" t="s">
        <v>500</v>
      </c>
      <c r="AR20" s="275"/>
    </row>
    <row r="21" spans="1:46" s="248" customFormat="1" ht="13.2" x14ac:dyDescent="0.2">
      <c r="A21" s="276"/>
      <c r="AK21" s="1109" t="s">
        <v>501</v>
      </c>
      <c r="AL21" s="1110"/>
      <c r="AM21" s="1110"/>
      <c r="AN21" s="1111"/>
      <c r="AO21" s="277">
        <v>10.63</v>
      </c>
      <c r="AP21" s="278">
        <v>11.1</v>
      </c>
      <c r="AQ21" s="279">
        <v>-0.47</v>
      </c>
      <c r="AS21" s="280"/>
      <c r="AT21" s="276"/>
    </row>
    <row r="22" spans="1:46" s="248" customFormat="1" ht="13.2" x14ac:dyDescent="0.2">
      <c r="A22" s="276"/>
      <c r="AK22" s="1109" t="s">
        <v>502</v>
      </c>
      <c r="AL22" s="1110"/>
      <c r="AM22" s="1110"/>
      <c r="AN22" s="1111"/>
      <c r="AO22" s="281">
        <v>97.6</v>
      </c>
      <c r="AP22" s="282">
        <v>96.5</v>
      </c>
      <c r="AQ22" s="283">
        <v>1.1000000000000001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505</v>
      </c>
      <c r="AL29" s="248"/>
      <c r="AM29" s="248"/>
      <c r="AN29" s="248"/>
      <c r="AS29" s="290"/>
    </row>
    <row r="30" spans="1:46" ht="13.5" customHeight="1" x14ac:dyDescent="0.2">
      <c r="A30" s="247"/>
      <c r="AK30" s="250"/>
      <c r="AL30" s="251"/>
      <c r="AM30" s="251"/>
      <c r="AN30" s="252"/>
      <c r="AO30" s="1101" t="s">
        <v>484</v>
      </c>
      <c r="AP30" s="253"/>
      <c r="AQ30" s="254" t="s">
        <v>485</v>
      </c>
      <c r="AR30" s="255"/>
    </row>
    <row r="31" spans="1:46" ht="13.2" x14ac:dyDescent="0.2">
      <c r="A31" s="247"/>
      <c r="AK31" s="256"/>
      <c r="AL31" s="257"/>
      <c r="AM31" s="257"/>
      <c r="AN31" s="258"/>
      <c r="AO31" s="1102"/>
      <c r="AP31" s="259" t="s">
        <v>486</v>
      </c>
      <c r="AQ31" s="260" t="s">
        <v>487</v>
      </c>
      <c r="AR31" s="261" t="s">
        <v>488</v>
      </c>
    </row>
    <row r="32" spans="1:46" ht="27" customHeight="1" x14ac:dyDescent="0.2">
      <c r="A32" s="247"/>
      <c r="AK32" s="1117" t="s">
        <v>506</v>
      </c>
      <c r="AL32" s="1118"/>
      <c r="AM32" s="1118"/>
      <c r="AN32" s="1119"/>
      <c r="AO32" s="291">
        <v>766101</v>
      </c>
      <c r="AP32" s="291">
        <v>55012</v>
      </c>
      <c r="AQ32" s="292">
        <v>62408</v>
      </c>
      <c r="AR32" s="293">
        <v>-11.9</v>
      </c>
    </row>
    <row r="33" spans="1:46" ht="13.5" customHeight="1" x14ac:dyDescent="0.2">
      <c r="A33" s="247"/>
      <c r="AK33" s="1117" t="s">
        <v>507</v>
      </c>
      <c r="AL33" s="1118"/>
      <c r="AM33" s="1118"/>
      <c r="AN33" s="1119"/>
      <c r="AO33" s="291" t="s">
        <v>493</v>
      </c>
      <c r="AP33" s="291" t="s">
        <v>493</v>
      </c>
      <c r="AQ33" s="292" t="s">
        <v>493</v>
      </c>
      <c r="AR33" s="293" t="s">
        <v>493</v>
      </c>
    </row>
    <row r="34" spans="1:46" ht="27" customHeight="1" x14ac:dyDescent="0.2">
      <c r="A34" s="247"/>
      <c r="AK34" s="1117" t="s">
        <v>508</v>
      </c>
      <c r="AL34" s="1118"/>
      <c r="AM34" s="1118"/>
      <c r="AN34" s="1119"/>
      <c r="AO34" s="291" t="s">
        <v>493</v>
      </c>
      <c r="AP34" s="291" t="s">
        <v>493</v>
      </c>
      <c r="AQ34" s="292">
        <v>4</v>
      </c>
      <c r="AR34" s="293" t="s">
        <v>493</v>
      </c>
    </row>
    <row r="35" spans="1:46" ht="27" customHeight="1" x14ac:dyDescent="0.2">
      <c r="A35" s="247"/>
      <c r="AK35" s="1117" t="s">
        <v>509</v>
      </c>
      <c r="AL35" s="1118"/>
      <c r="AM35" s="1118"/>
      <c r="AN35" s="1119"/>
      <c r="AO35" s="291">
        <v>349282</v>
      </c>
      <c r="AP35" s="291">
        <v>25081</v>
      </c>
      <c r="AQ35" s="292">
        <v>14219</v>
      </c>
      <c r="AR35" s="293">
        <v>76.400000000000006</v>
      </c>
    </row>
    <row r="36" spans="1:46" ht="27" customHeight="1" x14ac:dyDescent="0.2">
      <c r="A36" s="247"/>
      <c r="AK36" s="1117" t="s">
        <v>510</v>
      </c>
      <c r="AL36" s="1118"/>
      <c r="AM36" s="1118"/>
      <c r="AN36" s="1119"/>
      <c r="AO36" s="291">
        <v>95881</v>
      </c>
      <c r="AP36" s="291">
        <v>6885</v>
      </c>
      <c r="AQ36" s="292">
        <v>4004</v>
      </c>
      <c r="AR36" s="293">
        <v>72</v>
      </c>
    </row>
    <row r="37" spans="1:46" ht="13.5" customHeight="1" x14ac:dyDescent="0.2">
      <c r="A37" s="247"/>
      <c r="AK37" s="1117" t="s">
        <v>511</v>
      </c>
      <c r="AL37" s="1118"/>
      <c r="AM37" s="1118"/>
      <c r="AN37" s="1119"/>
      <c r="AO37" s="291" t="s">
        <v>493</v>
      </c>
      <c r="AP37" s="291" t="s">
        <v>493</v>
      </c>
      <c r="AQ37" s="292">
        <v>309</v>
      </c>
      <c r="AR37" s="293" t="s">
        <v>493</v>
      </c>
    </row>
    <row r="38" spans="1:46" ht="27" customHeight="1" x14ac:dyDescent="0.2">
      <c r="A38" s="247"/>
      <c r="AK38" s="1120" t="s">
        <v>512</v>
      </c>
      <c r="AL38" s="1121"/>
      <c r="AM38" s="1121"/>
      <c r="AN38" s="1122"/>
      <c r="AO38" s="294" t="s">
        <v>493</v>
      </c>
      <c r="AP38" s="294" t="s">
        <v>493</v>
      </c>
      <c r="AQ38" s="295">
        <v>4</v>
      </c>
      <c r="AR38" s="283" t="s">
        <v>493</v>
      </c>
      <c r="AS38" s="290"/>
    </row>
    <row r="39" spans="1:46" ht="13.2" x14ac:dyDescent="0.2">
      <c r="A39" s="247"/>
      <c r="AK39" s="1120" t="s">
        <v>513</v>
      </c>
      <c r="AL39" s="1121"/>
      <c r="AM39" s="1121"/>
      <c r="AN39" s="1122"/>
      <c r="AO39" s="291">
        <v>-90977</v>
      </c>
      <c r="AP39" s="291">
        <v>-6533</v>
      </c>
      <c r="AQ39" s="292">
        <v>-2554</v>
      </c>
      <c r="AR39" s="293">
        <v>155.80000000000001</v>
      </c>
      <c r="AS39" s="290"/>
    </row>
    <row r="40" spans="1:46" ht="27" customHeight="1" x14ac:dyDescent="0.2">
      <c r="A40" s="247"/>
      <c r="AK40" s="1117" t="s">
        <v>514</v>
      </c>
      <c r="AL40" s="1118"/>
      <c r="AM40" s="1118"/>
      <c r="AN40" s="1119"/>
      <c r="AO40" s="291">
        <v>-691719</v>
      </c>
      <c r="AP40" s="291">
        <v>-49671</v>
      </c>
      <c r="AQ40" s="292">
        <v>-52280</v>
      </c>
      <c r="AR40" s="293">
        <v>-5</v>
      </c>
      <c r="AS40" s="290"/>
    </row>
    <row r="41" spans="1:46" ht="13.2" x14ac:dyDescent="0.2">
      <c r="A41" s="247"/>
      <c r="AK41" s="1123" t="s">
        <v>287</v>
      </c>
      <c r="AL41" s="1124"/>
      <c r="AM41" s="1124"/>
      <c r="AN41" s="1125"/>
      <c r="AO41" s="291">
        <v>428568</v>
      </c>
      <c r="AP41" s="291">
        <v>30775</v>
      </c>
      <c r="AQ41" s="292">
        <v>26115</v>
      </c>
      <c r="AR41" s="293">
        <v>17.8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515</v>
      </c>
    </row>
    <row r="48" spans="1:46" ht="13.2" x14ac:dyDescent="0.2">
      <c r="A48" s="247"/>
      <c r="AK48" s="301" t="s">
        <v>516</v>
      </c>
      <c r="AL48" s="301"/>
      <c r="AM48" s="301"/>
      <c r="AN48" s="301"/>
      <c r="AO48" s="301"/>
      <c r="AP48" s="301"/>
      <c r="AQ48" s="302"/>
      <c r="AR48" s="301"/>
    </row>
    <row r="49" spans="1:44" ht="13.5" customHeight="1" x14ac:dyDescent="0.2">
      <c r="A49" s="247"/>
      <c r="AK49" s="303"/>
      <c r="AL49" s="304"/>
      <c r="AM49" s="1112" t="s">
        <v>484</v>
      </c>
      <c r="AN49" s="1114" t="s">
        <v>517</v>
      </c>
      <c r="AO49" s="1115"/>
      <c r="AP49" s="1115"/>
      <c r="AQ49" s="1115"/>
      <c r="AR49" s="1116"/>
    </row>
    <row r="50" spans="1:44" ht="13.2" x14ac:dyDescent="0.2">
      <c r="A50" s="247"/>
      <c r="AK50" s="305"/>
      <c r="AL50" s="306"/>
      <c r="AM50" s="1113"/>
      <c r="AN50" s="307" t="s">
        <v>518</v>
      </c>
      <c r="AO50" s="308" t="s">
        <v>519</v>
      </c>
      <c r="AP50" s="309" t="s">
        <v>520</v>
      </c>
      <c r="AQ50" s="310" t="s">
        <v>521</v>
      </c>
      <c r="AR50" s="311" t="s">
        <v>522</v>
      </c>
    </row>
    <row r="51" spans="1:44" ht="13.2" x14ac:dyDescent="0.2">
      <c r="A51" s="247"/>
      <c r="AK51" s="303" t="s">
        <v>523</v>
      </c>
      <c r="AL51" s="304"/>
      <c r="AM51" s="312">
        <v>2149591</v>
      </c>
      <c r="AN51" s="313">
        <v>146400</v>
      </c>
      <c r="AO51" s="314">
        <v>31.2</v>
      </c>
      <c r="AP51" s="315">
        <v>117234</v>
      </c>
      <c r="AQ51" s="316">
        <v>34</v>
      </c>
      <c r="AR51" s="317">
        <v>-2.8</v>
      </c>
    </row>
    <row r="52" spans="1:44" ht="13.2" x14ac:dyDescent="0.2">
      <c r="A52" s="247"/>
      <c r="AK52" s="318"/>
      <c r="AL52" s="319" t="s">
        <v>524</v>
      </c>
      <c r="AM52" s="320">
        <v>1051985</v>
      </c>
      <c r="AN52" s="321">
        <v>71646</v>
      </c>
      <c r="AO52" s="322">
        <v>45.7</v>
      </c>
      <c r="AP52" s="323">
        <v>59796</v>
      </c>
      <c r="AQ52" s="324">
        <v>25.9</v>
      </c>
      <c r="AR52" s="325">
        <v>19.8</v>
      </c>
    </row>
    <row r="53" spans="1:44" ht="13.2" x14ac:dyDescent="0.2">
      <c r="A53" s="247"/>
      <c r="AK53" s="303" t="s">
        <v>525</v>
      </c>
      <c r="AL53" s="304"/>
      <c r="AM53" s="312">
        <v>1734316</v>
      </c>
      <c r="AN53" s="313">
        <v>119815</v>
      </c>
      <c r="AO53" s="314">
        <v>-18.2</v>
      </c>
      <c r="AP53" s="315">
        <v>97758</v>
      </c>
      <c r="AQ53" s="316">
        <v>-16.600000000000001</v>
      </c>
      <c r="AR53" s="317">
        <v>-1.6</v>
      </c>
    </row>
    <row r="54" spans="1:44" ht="13.2" x14ac:dyDescent="0.2">
      <c r="A54" s="247"/>
      <c r="AK54" s="318"/>
      <c r="AL54" s="319" t="s">
        <v>524</v>
      </c>
      <c r="AM54" s="320">
        <v>861683</v>
      </c>
      <c r="AN54" s="321">
        <v>59529</v>
      </c>
      <c r="AO54" s="322">
        <v>-16.899999999999999</v>
      </c>
      <c r="AP54" s="323">
        <v>45946</v>
      </c>
      <c r="AQ54" s="324">
        <v>-23.2</v>
      </c>
      <c r="AR54" s="325">
        <v>6.3</v>
      </c>
    </row>
    <row r="55" spans="1:44" ht="13.2" x14ac:dyDescent="0.2">
      <c r="A55" s="247"/>
      <c r="AK55" s="303" t="s">
        <v>526</v>
      </c>
      <c r="AL55" s="304"/>
      <c r="AM55" s="312">
        <v>3275071</v>
      </c>
      <c r="AN55" s="313">
        <v>228387</v>
      </c>
      <c r="AO55" s="314">
        <v>90.6</v>
      </c>
      <c r="AP55" s="315">
        <v>91338</v>
      </c>
      <c r="AQ55" s="316">
        <v>-6.6</v>
      </c>
      <c r="AR55" s="317">
        <v>97.2</v>
      </c>
    </row>
    <row r="56" spans="1:44" ht="13.2" x14ac:dyDescent="0.2">
      <c r="A56" s="247"/>
      <c r="AK56" s="318"/>
      <c r="AL56" s="319" t="s">
        <v>524</v>
      </c>
      <c r="AM56" s="320">
        <v>2727717</v>
      </c>
      <c r="AN56" s="321">
        <v>190217</v>
      </c>
      <c r="AO56" s="322">
        <v>219.5</v>
      </c>
      <c r="AP56" s="323">
        <v>43989</v>
      </c>
      <c r="AQ56" s="324">
        <v>-4.3</v>
      </c>
      <c r="AR56" s="325">
        <v>223.8</v>
      </c>
    </row>
    <row r="57" spans="1:44" ht="13.2" x14ac:dyDescent="0.2">
      <c r="A57" s="247"/>
      <c r="AK57" s="303" t="s">
        <v>527</v>
      </c>
      <c r="AL57" s="304"/>
      <c r="AM57" s="312">
        <v>693045</v>
      </c>
      <c r="AN57" s="313">
        <v>49058</v>
      </c>
      <c r="AO57" s="314">
        <v>-78.5</v>
      </c>
      <c r="AP57" s="315">
        <v>103975</v>
      </c>
      <c r="AQ57" s="316">
        <v>13.8</v>
      </c>
      <c r="AR57" s="317">
        <v>-92.3</v>
      </c>
    </row>
    <row r="58" spans="1:44" ht="13.2" x14ac:dyDescent="0.2">
      <c r="A58" s="247"/>
      <c r="AK58" s="318"/>
      <c r="AL58" s="319" t="s">
        <v>524</v>
      </c>
      <c r="AM58" s="320">
        <v>488539</v>
      </c>
      <c r="AN58" s="321">
        <v>34582</v>
      </c>
      <c r="AO58" s="322">
        <v>-81.8</v>
      </c>
      <c r="AP58" s="323">
        <v>52698</v>
      </c>
      <c r="AQ58" s="324">
        <v>19.8</v>
      </c>
      <c r="AR58" s="325">
        <v>-101.6</v>
      </c>
    </row>
    <row r="59" spans="1:44" ht="13.2" x14ac:dyDescent="0.2">
      <c r="A59" s="247"/>
      <c r="AK59" s="303" t="s">
        <v>528</v>
      </c>
      <c r="AL59" s="304"/>
      <c r="AM59" s="312">
        <v>815042</v>
      </c>
      <c r="AN59" s="313">
        <v>58527</v>
      </c>
      <c r="AO59" s="314">
        <v>19.3</v>
      </c>
      <c r="AP59" s="315">
        <v>112678</v>
      </c>
      <c r="AQ59" s="316">
        <v>8.4</v>
      </c>
      <c r="AR59" s="317">
        <v>10.9</v>
      </c>
    </row>
    <row r="60" spans="1:44" ht="13.2" x14ac:dyDescent="0.2">
      <c r="A60" s="247"/>
      <c r="AK60" s="318"/>
      <c r="AL60" s="319" t="s">
        <v>524</v>
      </c>
      <c r="AM60" s="320">
        <v>583164</v>
      </c>
      <c r="AN60" s="321">
        <v>41876</v>
      </c>
      <c r="AO60" s="322">
        <v>21.1</v>
      </c>
      <c r="AP60" s="323">
        <v>55165</v>
      </c>
      <c r="AQ60" s="324">
        <v>4.7</v>
      </c>
      <c r="AR60" s="325">
        <v>16.399999999999999</v>
      </c>
    </row>
    <row r="61" spans="1:44" ht="13.2" x14ac:dyDescent="0.2">
      <c r="A61" s="247"/>
      <c r="AK61" s="303" t="s">
        <v>529</v>
      </c>
      <c r="AL61" s="326"/>
      <c r="AM61" s="312">
        <v>1733413</v>
      </c>
      <c r="AN61" s="313">
        <v>120437</v>
      </c>
      <c r="AO61" s="314">
        <v>8.9</v>
      </c>
      <c r="AP61" s="315">
        <v>104597</v>
      </c>
      <c r="AQ61" s="327">
        <v>6.6</v>
      </c>
      <c r="AR61" s="317">
        <v>2.2999999999999998</v>
      </c>
    </row>
    <row r="62" spans="1:44" ht="13.2" x14ac:dyDescent="0.2">
      <c r="A62" s="247"/>
      <c r="AK62" s="318"/>
      <c r="AL62" s="319" t="s">
        <v>524</v>
      </c>
      <c r="AM62" s="320">
        <v>1142618</v>
      </c>
      <c r="AN62" s="321">
        <v>79570</v>
      </c>
      <c r="AO62" s="322">
        <v>37.5</v>
      </c>
      <c r="AP62" s="323">
        <v>51519</v>
      </c>
      <c r="AQ62" s="324">
        <v>4.5999999999999996</v>
      </c>
      <c r="AR62" s="325">
        <v>32.9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gLhE4tnVJ/r0nXpYgC68RiulLJDbyjWEVcUT7dyC6LrcL/0OUD+wsWS9LO02TET6eGC+PYRvJit9EJ78Ov5WVA==" saltValue="rCA/rJxQVQFEtQeoyUBM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481</v>
      </c>
    </row>
    <row r="121" spans="125:125" ht="13.5" hidden="1" customHeight="1" x14ac:dyDescent="0.2">
      <c r="DU121" s="241"/>
    </row>
  </sheetData>
  <sheetProtection algorithmName="SHA-512" hashValue="iiFjsMnmD2s1MUbzCIyM8PkIo0W1wQYllYtR+/S++pWYNrEMx+36EM3u4txc2wc8HYIsHTsqWtGbxVXAMRxJpg==" saltValue="tXP6Cr8vvOj7+VNThcns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481</v>
      </c>
    </row>
  </sheetData>
  <sheetProtection algorithmName="SHA-512" hashValue="p2rayhWv3dL8ArY3Ip34oodudHRRC7h9gp0wzHbzrNlGd3e4c5oHhF6osZjcD/4QAskLzKuSQWRGPbAVbTxxGQ==" saltValue="Z3X8rarQLsoqAay47PHc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19.47</v>
      </c>
      <c r="G47" s="12">
        <v>18.48</v>
      </c>
      <c r="H47" s="12">
        <v>19.03</v>
      </c>
      <c r="I47" s="12">
        <v>18.86</v>
      </c>
      <c r="J47" s="13">
        <v>18.45</v>
      </c>
    </row>
    <row r="48" spans="2:10" ht="57.75" customHeight="1" x14ac:dyDescent="0.2">
      <c r="B48" s="14"/>
      <c r="C48" s="1128" t="s">
        <v>4</v>
      </c>
      <c r="D48" s="1128"/>
      <c r="E48" s="1129"/>
      <c r="F48" s="15">
        <v>6.25</v>
      </c>
      <c r="G48" s="16">
        <v>7.75</v>
      </c>
      <c r="H48" s="16">
        <v>5.54</v>
      </c>
      <c r="I48" s="16">
        <v>5.4</v>
      </c>
      <c r="J48" s="17">
        <v>3.94</v>
      </c>
    </row>
    <row r="49" spans="2:10" ht="57.75" customHeight="1" thickBot="1" x14ac:dyDescent="0.25">
      <c r="B49" s="18"/>
      <c r="C49" s="1130" t="s">
        <v>5</v>
      </c>
      <c r="D49" s="1130"/>
      <c r="E49" s="1131"/>
      <c r="F49" s="19">
        <v>3.07</v>
      </c>
      <c r="G49" s="20">
        <v>3.04</v>
      </c>
      <c r="H49" s="20" t="s">
        <v>536</v>
      </c>
      <c r="I49" s="20" t="s">
        <v>537</v>
      </c>
      <c r="J49" s="21" t="s">
        <v>538</v>
      </c>
    </row>
    <row r="50" spans="2:10" ht="13.2" x14ac:dyDescent="0.2"/>
  </sheetData>
  <sheetProtection algorithmName="SHA-512" hashValue="g1VxMNA8Dca9VOsRq58ZOvF6WktJTHReLPtow5k/u/YD2tCZbQmRy/rpU1GZFTvlHUmEcomSSvRHVvPZe1Ne3g==" saltValue="DsFivKqRX3HnG58DoNCP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2026-03-16T07:48:45Z</cp:lastPrinted>
  <dcterms:created xsi:type="dcterms:W3CDTF">2026-02-23T06:28:34Z</dcterms:created>
  <dcterms:modified xsi:type="dcterms:W3CDTF">2026-03-30T13:12:56Z</dcterms:modified>
  <cp:category/>
</cp:coreProperties>
</file>