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0_道志村【】\"/>
    </mc:Choice>
  </mc:AlternateContent>
  <xr:revisionPtr revIDLastSave="0" documentId="13_ncr:1_{CC5458E2-D45C-4E71-A487-5E2310E302E2}" xr6:coauthVersionLast="47" xr6:coauthVersionMax="47" xr10:uidLastSave="{00000000-0000-0000-0000-000000000000}"/>
  <bookViews>
    <workbookView xWindow="-108" yWindow="-108" windowWidth="30936" windowHeight="16776" tabRatio="83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8" i="12" l="1"/>
  <c r="AA70" i="12"/>
  <c r="AA71" i="12"/>
  <c r="AA73" i="12"/>
  <c r="AA74" i="12"/>
  <c r="AA75" i="12"/>
  <c r="AA69"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<sst xmlns="http://schemas.openxmlformats.org/spreadsheetml/2006/main" count="1131" uniqueCount="560">
  <si>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</si>
  <si>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</si>
  <si>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</si>
  <si>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</si>
  <si>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</si>
  <si>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</si>
  <si>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</si>
  <si>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</si>
  <si>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</si>
  <si>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</si>
  <si>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</si>
  <si>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</si>
  <si>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</si>
  <si>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</si>
  <si>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</si>
  <si>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</si>
  <si>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</si>
  <si>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</si>
  <si>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</si>
  <si>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</si>
  <si>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</si>
  <si>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</si>
  <si>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</si>
  <si>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</si>
  <si>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</si>
  <si>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</si>
  <si>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</si>
  <si>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</si>
  <si>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</si>
  <si>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</si>
  <si>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</si>
  <si>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</si>
  <si>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</si>
  <si>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</si>
  <si>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</si>
  <si>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</si>
  <si>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</si>
  <si>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</si>
  <si>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</si>
  <si>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</si>
  <si>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</si>
  <si>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</si>
  <si>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</si>
  <si>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</si>
  <si>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</si>
  <si>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</si>
  <si>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</si>
  <si>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</si>
  <si>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</si>
  <si>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</si>
  <si>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</si>
  <si>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</si>
  <si>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</si>
  <si>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</si>
  <si>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</si>
  <si>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</si>
  <si>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</si>
  <si>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</si>
  <si>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</si>
  <si>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</si>
  <si>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</si>
  <si>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</si>
  <si>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</si>
  <si>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</si>
  <si>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</si>
  <si>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</si>
  <si>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</si>
  <si>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</si>
  <si>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</si>
  <si>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</si>
  <si>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</si>
  <si>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</si>
  <si>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</si>
  <si>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</si>
  <si>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</si>
  <si>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</si>
  <si>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</si>
  <si>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</si>
  <si>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</si>
  <si>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</si>
  <si>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</si>
  <si>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</si>
  <si>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</si>
  <si>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</si>
  <si>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</si>
  <si>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</si>
  <si>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</si>
  <si>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</si>
  <si>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</si>
  <si>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</si>
  <si>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</si>
  <si>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</si>
  <si>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</si>
  <si>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</si>
  <si>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道志村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</si>
  <si>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</si>
  <si>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</si>
  <si>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</si>
  <si>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</si>
  <si>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</si>
  <si>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</si>
  <si>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</si>
  <si>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</si>
  <si>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</si>
  <si>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</si>
  <si>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</si>
  <si>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</si>
  <si>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</si>
  <si>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</si>
  <si>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</si>
  <si>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</si>
  <si>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</si>
  <si>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</si>
  <si>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</si>
  <si>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</si>
  <si>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</si>
  <si>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</si>
  <si>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</si>
  <si>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</si>
  <si>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</si>
  <si>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</si>
  <si>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</si>
  <si>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</si>
  <si>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</si>
  <si>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</si>
  <si>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</si>
  <si>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</si>
  <si>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</si>
  <si>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</si>
  <si>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</si>
  <si>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</si>
  <si>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</si>
  <si>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</si>
  <si>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</si>
  <si>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</si>
  <si>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</si>
  <si>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</si>
  <si>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</si>
  <si>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</si>
  <si>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</si>
  <si>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</si>
  <si>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</si>
  <si>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</si>
  <si>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</si>
  <si>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</si>
  <si>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</si>
  <si>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</si>
  <si>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</si>
  <si>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</si>
  <si>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</si>
  <si>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</si>
  <si>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</si>
  <si>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</si>
  <si>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</si>
  <si>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</si>
  <si>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</si>
  <si>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</si>
  <si>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</si>
  <si>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</si>
  <si>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</si>
  <si>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</si>
  <si>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</si>
  <si>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</si>
  <si>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</si>
  <si>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</si>
  <si>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</si>
  <si>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</si>
  <si>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</si>
  <si>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</si>
  <si>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</si>
  <si>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</si>
  <si>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</si>
  <si>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</si>
  <si>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</si>
  <si>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</si>
  <si>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</si>
  <si>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</si>
  <si>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</si>
  <si>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</si>
  <si>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</si>
  <si>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</si>
  <si>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</si>
  <si>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</si>
  <si>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</si>
  <si>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</si>
  <si>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</si>
  <si>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</si>
  <si>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</si>
  <si>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</si>
  <si>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</si>
  <si>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</si>
  <si>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</si>
  <si>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</si>
  <si>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</si>
  <si>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</si>
  <si>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</si>
  <si>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</si>
  <si>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</si>
  <si>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</si>
  <si>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</si>
  <si>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</si>
  <si>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</si>
  <si>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</si>
  <si>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山梨県道志村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</si>
  <si>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</si>
  <si>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</si>
  <si>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</si>
  <si>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</si>
  <si>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</si>
  <si>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</si>
  <si>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</si>
  <si>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</si>
  <si>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</si>
  <si>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</si>
  <si>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</si>
  <si>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</si>
  <si>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</si>
  <si>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</si>
  <si>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</si>
  <si>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</si>
  <si>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</si>
  <si>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</si>
  <si>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</si>
  <si>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</si>
  <si>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</si>
  <si>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</si>
  <si>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</si>
  <si>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</si>
  <si>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</si>
  <si>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</si>
  <si>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</si>
  <si>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</si>
  <si>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</si>
  <si>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</si>
  <si>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</si>
  <si>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</si>
  <si>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</si>
  <si>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</si>
  <si>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</si>
  <si>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</si>
  <si>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</si>
  <si>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</si>
  <si>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</si>
  <si>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</si>
  <si>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</si>
  <si>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</si>
  <si>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</si>
  <si>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</si>
  <si>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</si>
  <si>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</si>
  <si>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</si>
  <si>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</si>
  <si>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</si>
  <si>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</si>
  <si>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</si>
  <si>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</si>
  <si>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</si>
  <si>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</si>
  <si>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</si>
  <si>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</si>
  <si>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</si>
  <si>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</si>
  <si>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</si>
  <si>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</si>
  <si>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</si>
  <si>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</si>
  <si>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</si>
  <si>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</si>
  <si>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</si>
  <si>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</si>
  <si>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</si>
  <si>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</si>
  <si>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</si>
  <si>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</si>
  <si>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</si>
  <si>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</si>
  <si>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</si>
  <si>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</si>
  <si>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</si>
  <si>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</si>
  <si>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</si>
  <si>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</si>
  <si>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</si>
  <si>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</si>
  <si>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</si>
  <si>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</si>
  <si>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</si>
  <si>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</si>
  <si>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</si>
  <si>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</si>
  <si>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</si>
  <si>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</si>
  <si>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</si>
  <si>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</si>
  <si>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</si>
  <si>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</si>
  <si>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</si>
  <si>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</si>
  <si>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</si>
  <si>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</si>
  <si>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</si>
  <si>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</si>
  <si>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</si>
  <si>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</si>
  <si>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</si>
  <si>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</si>
  <si>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</si>
  <si>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</si>
  <si>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</si>
  <si>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</si>
  <si>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</si>
  <si>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</si>
  <si>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</si>
  <si>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</si>
  <si>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</si>
  <si>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</si>
  <si>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</si>
  <si>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</si>
  <si>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</si>
  <si>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</si>
  <si>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</si>
  <si>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</si>
  <si>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</si>
  <si>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</si>
  <si>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</si>
  <si>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</si>
  <si>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</si>
  <si>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</si>
  <si>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</si>
  <si>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</si>
  <si>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</si>
  <si>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</si>
  <si>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</si>
  <si>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</si>
  <si>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</si>
  <si>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</si>
  <si>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</si>
  <si>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</si>
  <si>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</si>
  <si>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</si>
  <si>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</si>
  <si>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</si>
  <si>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</si>
  <si>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</si>
  <si>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</si>
  <si>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</si>
  <si>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</si>
  <si>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</si>
  <si>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</si>
  <si>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</si>
  <si>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</si>
  <si>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</si>
  <si>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</si>
  <si>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</si>
  <si>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山梨県道志村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</si>
  <si>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</si>
  <si>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</si>
  <si>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</si>
  <si>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</si>
  <si>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</si>
  <si>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</si>
  <si>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</si>
  <si>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</si>
  <si>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</si>
  <si>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</si>
  <si>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</si>
  <si>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</si>
  <si>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</si>
  <si>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</si>
  <si>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</si>
  <si>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</si>
  <si>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</si>
  <si>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</si>
  <si>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</si>
  <si>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</si>
  <si>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</si>
  <si>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</si>
  <si>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</si>
  <si>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</si>
  <si>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</si>
  <si>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</si>
  <si>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</si>
  <si>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</si>
  <si>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</si>
  <si>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</si>
  <si>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</si>
  <si>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</si>
  <si>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</si>
  <si>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</si>
  <si>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</si>
  <si>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</si>
  <si>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介護保険サービス事業特別会計</t>
    <phoneticPr fontId="5"/>
  </si>
  <si>
    <t>簡易水道事業会計</t>
    <phoneticPr fontId="5"/>
  </si>
  <si>
    <t>法適用企業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</si>
  <si>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</si>
  <si>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</si>
  <si>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</si>
  <si>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</si>
  <si>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</si>
  <si>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</si>
  <si>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</si>
  <si>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</si>
  <si>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</si>
  <si>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</si>
  <si>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</si>
  <si>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</si>
  <si>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</si>
  <si>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</si>
  <si>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</si>
  <si>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</si>
  <si>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</si>
  <si>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</si>
  <si>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</si>
  <si>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</si>
  <si>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</si>
  <si>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</si>
  <si>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</si>
  <si>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</si>
  <si>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</si>
  <si>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</si>
  <si>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</si>
  <si>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</si>
  <si>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</si>
  <si>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</si>
  <si>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</si>
  <si>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</si>
  <si>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</si>
  <si>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</si>
  <si>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</si>
  <si>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</si>
  <si>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</si>
  <si>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</si>
  <si>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</si>
  <si>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</si>
  <si>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</si>
  <si>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</si>
  <si>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</si>
  <si>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</si>
  <si>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</si>
  <si>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</si>
  <si>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</si>
  <si>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</si>
  <si>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</si>
  <si>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</si>
  <si>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</si>
  <si>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</si>
  <si>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</si>
  <si>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</si>
  <si>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</si>
  <si>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</si>
  <si>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</si>
  <si>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</si>
  <si>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</si>
  <si>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</si>
  <si>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</si>
  <si>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</si>
  <si>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</si>
  <si>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</si>
  <si>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</si>
  <si>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</si>
  <si>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</si>
  <si>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</si>
  <si>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</si>
  <si>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</si>
  <si>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</si>
  <si>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</si>
  <si>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</si>
  <si>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</si>
  <si>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</si>
  <si>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</si>
  <si>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</si>
  <si>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</si>
  <si>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</si>
  <si>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</si>
  <si>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</si>
  <si>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</si>
  <si>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</si>
  <si>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</si>
  <si>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</si>
  <si>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</si>
  <si>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</si>
  <si>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</si>
  <si>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</si>
  <si>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</si>
  <si>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</si>
  <si>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</si>
  <si>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</si>
  <si>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</si>
  <si>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</si>
  <si>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</si>
  <si>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</si>
  <si>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</si>
  <si>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</si>
  <si>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</si>
  <si>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</si>
  <si>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</si>
  <si>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</si>
  <si>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</si>
  <si>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</si>
  <si>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</si>
  <si>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</si>
  <si>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</si>
  <si>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</si>
  <si>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</si>
  <si>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</si>
  <si>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</si>
  <si>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</si>
  <si>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</si>
  <si>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</si>
  <si>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</si>
  <si>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</si>
  <si>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</si>
  <si>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</si>
  <si>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</si>
  <si>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</si>
  <si>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</si>
  <si>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</si>
  <si>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</si>
  <si>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</si>
  <si>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</si>
  <si>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</si>
  <si>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</si>
  <si>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</si>
  <si>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</si>
  <si>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</si>
  <si>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</si>
  <si>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</si>
  <si>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</si>
  <si>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</si>
  <si>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</si>
  <si>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3.95</t>
  </si>
  <si>
    <t>一般会計</t>
  </si>
  <si>
    <t>介護保険特別会計</t>
  </si>
  <si>
    <t>簡易水道事業会計</t>
  </si>
  <si>
    <t>浄化槽事業会計</t>
  </si>
  <si>
    <t>国民健康保険特別会計</t>
  </si>
  <si>
    <t>後期高齢者医療特別会計</t>
  </si>
  <si>
    <t>介護保険サービス事業特別会計</t>
  </si>
  <si>
    <t>その他会計（赤字）</t>
  </si>
  <si>
    <t>その他会計（黒字）</t>
  </si>
  <si>
    <t>R02</t>
    <phoneticPr fontId="5"/>
  </si>
  <si>
    <t>R03</t>
    <phoneticPr fontId="5"/>
  </si>
  <si>
    <t>R04</t>
    <phoneticPr fontId="5"/>
  </si>
  <si>
    <t>R05</t>
    <phoneticPr fontId="5"/>
  </si>
  <si>
    <t>R06</t>
    <phoneticPr fontId="5"/>
  </si>
  <si>
    <t>（株）どうし</t>
    <phoneticPr fontId="2"/>
  </si>
  <si>
    <t>-</t>
    <phoneticPr fontId="2"/>
  </si>
  <si>
    <t>人と自然が輝く水源の郷づくり道志村応援基金</t>
    <phoneticPr fontId="5"/>
  </si>
  <si>
    <t>公共施設整備等基金</t>
    <rPh sb="0" eb="7">
      <t>コウキョウシセツセイビナド</t>
    </rPh>
    <rPh sb="7" eb="9">
      <t>キキン</t>
    </rPh>
    <phoneticPr fontId="2"/>
  </si>
  <si>
    <t>ふるさと振興資金</t>
    <rPh sb="4" eb="6">
      <t>シンコウ</t>
    </rPh>
    <rPh sb="6" eb="8">
      <t>シキン</t>
    </rPh>
    <phoneticPr fontId="5"/>
  </si>
  <si>
    <t>地域福祉基金</t>
    <rPh sb="0" eb="6">
      <t>チイキフクシキキン</t>
    </rPh>
    <phoneticPr fontId="5"/>
  </si>
  <si>
    <t>暮らし向上基金</t>
    <rPh sb="0" eb="1">
      <t>ク</t>
    </rPh>
    <rPh sb="3" eb="5">
      <t>コウジョウ</t>
    </rPh>
    <rPh sb="5" eb="7">
      <t>キキン</t>
    </rPh>
    <phoneticPr fontId="5"/>
  </si>
  <si>
    <t>富士・東部広域環境事務組合</t>
    <rPh sb="0" eb="2">
      <t>フジ</t>
    </rPh>
    <rPh sb="3" eb="7">
      <t>トウブコウイキ</t>
    </rPh>
    <rPh sb="7" eb="13">
      <t>カンキョウジムクミアイ</t>
    </rPh>
    <phoneticPr fontId="2"/>
  </si>
  <si>
    <t>山梨県市町村総合事務組合（一般会計）</t>
    <rPh sb="0" eb="3">
      <t>ヤマナシケン</t>
    </rPh>
    <rPh sb="3" eb="12">
      <t>シチョウソンソウゴウジムクミアイ</t>
    </rPh>
    <rPh sb="13" eb="17">
      <t>イッパンカイケイ</t>
    </rPh>
    <phoneticPr fontId="2"/>
  </si>
  <si>
    <t>山梨県市町村総合事務組合（電子化事業及び会館管理・研修事務特別会計）</t>
    <rPh sb="0" eb="12">
      <t>ヤマナシケンシチョウソンソウゴウジムクミアイ</t>
    </rPh>
    <rPh sb="13" eb="18">
      <t>デンシカジギョウ</t>
    </rPh>
    <rPh sb="18" eb="19">
      <t>オヨ</t>
    </rPh>
    <rPh sb="20" eb="24">
      <t>カイカンカンリ</t>
    </rPh>
    <rPh sb="25" eb="33">
      <t>ケンシュウジムトクベツカイケイ</t>
    </rPh>
    <phoneticPr fontId="2"/>
  </si>
  <si>
    <t>山梨県市町村総合事務組合（一般廃棄物最終処分場事業特別会計）</t>
    <rPh sb="0" eb="12">
      <t>ヤマナシケンシチョウソンソウゴウジムクミアイ</t>
    </rPh>
    <rPh sb="13" eb="18">
      <t>イッパンハイキブツ</t>
    </rPh>
    <rPh sb="18" eb="25">
      <t>サイシュウショブンジョウジギョウ</t>
    </rPh>
    <rPh sb="25" eb="29">
      <t>トクベツカイケイ</t>
    </rPh>
    <phoneticPr fontId="2"/>
  </si>
  <si>
    <t>山梨県市町村総合事務組合（入札参加資格審査事業費特別会計）</t>
    <rPh sb="0" eb="12">
      <t>ヤマナシケンシチョウソンソウゴウジムクミアイ</t>
    </rPh>
    <rPh sb="13" eb="21">
      <t>ニュウサツサンカシカクシンサ</t>
    </rPh>
    <rPh sb="21" eb="23">
      <t>ジギョウ</t>
    </rPh>
    <rPh sb="23" eb="24">
      <t>ヒ</t>
    </rPh>
    <rPh sb="24" eb="28">
      <t>トクベツカイケイ</t>
    </rPh>
    <phoneticPr fontId="2"/>
  </si>
  <si>
    <t>山梨県市町村総合事務組合（交通災害共済事業特別会計）</t>
    <rPh sb="0" eb="12">
      <t>ヤマナシケンシチョウソンソウゴウジムクミアイ</t>
    </rPh>
    <rPh sb="13" eb="19">
      <t>コウツウサイガイキョウサイ</t>
    </rPh>
    <rPh sb="19" eb="21">
      <t>ジギョウ</t>
    </rPh>
    <rPh sb="21" eb="25">
      <t>トクベツカイケイ</t>
    </rPh>
    <phoneticPr fontId="2"/>
  </si>
  <si>
    <t>山梨県後期高齢者医療広域連合（一般会計）</t>
    <rPh sb="0" eb="8">
      <t>ヤマナシケンコウキコウレイシャ</t>
    </rPh>
    <rPh sb="8" eb="14">
      <t>イリョウコウイキレンゴウ</t>
    </rPh>
    <rPh sb="15" eb="19">
      <t>イッパンカイケイ</t>
    </rPh>
    <phoneticPr fontId="2"/>
  </si>
  <si>
    <t>山梨県後期高齢者医療広域連合（特別会計）</t>
    <rPh sb="0" eb="8">
      <t>ヤマナシケンコウキコウレイシャ</t>
    </rPh>
    <rPh sb="8" eb="14">
      <t>イリョウコウイキレンゴウ</t>
    </rPh>
    <rPh sb="15" eb="19">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</si>
</sst>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F620-439B-B145-196624DF57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129116</c:v>
                </c:pt>
                <c:pt idx="1">
                  <c:v>145341</c:v>
                </c:pt>
                <c:pt idx="2">
                  <c:v>300970</c:v>
                </c:pt>
                <c:pt idx="3">
                  <c:v>454948</c:v>
                </c:pt>
                <c:pt idx="4">
                  <c:v>179290</c:v>
                </c:pt>
              </c:numCache>
            </c:numRef>
          </c:val>
          <c:smooth val="0"/>
          <c:extLst>
            <c:ext xmlns:c16="http://schemas.microsoft.com/office/drawing/2014/chart" uri="{C3380CC4-5D6E-409C-BE32-E72D297353CC}">
              <c16:uniqueId val="{00000001-F620-439B-B145-196624DF57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10.62</c:v>
                </c:pt>
                <c:pt idx="1">
                  <c:v>5.64</c:v>
                </c:pt>
                <c:pt idx="2">
                  <c:v>5.88</c:v>
                </c:pt>
                <c:pt idx="3">
                  <c:v>3.72</c:v>
                </c:pt>
                <c:pt idx="4">
                  <c:v>8.43</c:v>
                </c:pt>
              </c:numCache>
            </c:numRef>
          </c:val>
          <c:extLst>
            <c:ext xmlns:c16="http://schemas.microsoft.com/office/drawing/2014/chart" uri="{C3380CC4-5D6E-409C-BE32-E72D297353CC}">
              <c16:uniqueId val="{00000000-2727-4E76-986E-57BB026347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44.47</c:v>
                </c:pt>
                <c:pt idx="1">
                  <c:v>40.14</c:v>
                </c:pt>
                <c:pt idx="2">
                  <c:v>43.46</c:v>
                </c:pt>
                <c:pt idx="3">
                  <c:v>46.95</c:v>
                </c:pt>
                <c:pt idx="4">
                  <c:v>47.49</c:v>
                </c:pt>
              </c:numCache>
            </c:numRef>
          </c:val>
          <c:extLst>
            <c:ext xmlns:c16="http://schemas.microsoft.com/office/drawing/2014/chart" uri="{C3380CC4-5D6E-409C-BE32-E72D297353CC}">
              <c16:uniqueId val="{00000001-2727-4E76-986E-57BB026347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3.85</c:v>
                </c:pt>
                <c:pt idx="1">
                  <c:v>-3.95</c:v>
                </c:pt>
                <c:pt idx="2">
                  <c:v>2.14</c:v>
                </c:pt>
                <c:pt idx="3">
                  <c:v>0.52</c:v>
                </c:pt>
                <c:pt idx="4">
                  <c:v>6.63</c:v>
                </c:pt>
              </c:numCache>
            </c:numRef>
          </c:val>
          <c:smooth val="0"/>
          <c:extLst>
            <c:ext xmlns:c16="http://schemas.microsoft.com/office/drawing/2014/chart" uri="{C3380CC4-5D6E-409C-BE32-E72D297353CC}">
              <c16:uniqueId val="{00000002-2727-4E76-986E-57BB026347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0.01</c:v>
                </c:pt>
                <c:pt idx="8">
                  <c:v>0</c:v>
                </c:pt>
                <c:pt idx="9">
                  <c:v>0</c:v>
                </c:pt>
              </c:numCache>
            </c:numRef>
          </c:val>
          <c:extLst>
            <c:ext xmlns:c16="http://schemas.microsoft.com/office/drawing/2014/chart" uri="{C3380CC4-5D6E-409C-BE32-E72D297353CC}">
              <c16:uniqueId val="{00000000-CEB7-486C-929E-22D27052A9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B7-486C-929E-22D27052A9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B7-486C-929E-22D27052A962}"/>
            </c:ext>
          </c:extLst>
        </c:ser>
        <c:ser>
          <c:idx val="3"/>
          <c:order val="3"/>
          <c:tx>
            <c:strRef>
              <c:f>データシート!$A$30</c:f>
              <c:strCache>
                <c:ptCount val="1"/>
                <c:pt idx="0">
                  <c:v>介護保険サービス事業特別会計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B7-486C-929E-22D27052A96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EB7-486C-929E-22D27052A96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0.47</c:v>
                </c:pt>
                <c:pt idx="4">
                  <c:v>#N/A</c:v>
                </c:pt>
                <c:pt idx="5">
                  <c:v>0.46</c:v>
                </c:pt>
                <c:pt idx="6">
                  <c:v>#N/A</c:v>
                </c:pt>
                <c:pt idx="7">
                  <c:v>0.43</c:v>
                </c:pt>
                <c:pt idx="8">
                  <c:v>#N/A</c:v>
                </c:pt>
                <c:pt idx="9">
                  <c:v>0.48</c:v>
                </c:pt>
              </c:numCache>
            </c:numRef>
          </c:val>
          <c:extLst>
            <c:ext xmlns:c16="http://schemas.microsoft.com/office/drawing/2014/chart" uri="{C3380CC4-5D6E-409C-BE32-E72D297353CC}">
              <c16:uniqueId val="{00000005-CEB7-486C-929E-22D27052A962}"/>
            </c:ext>
          </c:extLst>
        </c:ser>
        <c:ser>
          <c:idx val="6"/>
          <c:order val="6"/>
          <c:tx>
            <c:strRef>
              <c:f>データシート!$A$33</c:f>
              <c:strCache>
                <c:ptCount val="1"/>
                <c:pt idx="0">
                  <c:v>浄化槽事業会計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0.51</c:v>
                </c:pt>
              </c:numCache>
            </c:numRef>
          </c:val>
          <c:extLst>
            <c:ext xmlns:c16="http://schemas.microsoft.com/office/drawing/2014/chart" uri="{C3380CC4-5D6E-409C-BE32-E72D297353CC}">
              <c16:uniqueId val="{00000006-CEB7-486C-929E-22D27052A962}"/>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7-CEB7-486C-929E-22D27052A96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1.1399999999999999</c:v>
                </c:pt>
                <c:pt idx="2">
                  <c:v>#N/A</c:v>
                </c:pt>
                <c:pt idx="3">
                  <c:v>0.97</c:v>
                </c:pt>
                <c:pt idx="4">
                  <c:v>#N/A</c:v>
                </c:pt>
                <c:pt idx="5">
                  <c:v>1.08</c:v>
                </c:pt>
                <c:pt idx="6">
                  <c:v>#N/A</c:v>
                </c:pt>
                <c:pt idx="7">
                  <c:v>1.18</c:v>
                </c:pt>
                <c:pt idx="8">
                  <c:v>#N/A</c:v>
                </c:pt>
                <c:pt idx="9">
                  <c:v>1.99</c:v>
                </c:pt>
              </c:numCache>
            </c:numRef>
          </c:val>
          <c:extLst>
            <c:ext xmlns:c16="http://schemas.microsoft.com/office/drawing/2014/chart" uri="{C3380CC4-5D6E-409C-BE32-E72D297353CC}">
              <c16:uniqueId val="{00000008-CEB7-486C-929E-22D27052A96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10.61</c:v>
                </c:pt>
                <c:pt idx="2">
                  <c:v>#N/A</c:v>
                </c:pt>
                <c:pt idx="3">
                  <c:v>5.63</c:v>
                </c:pt>
                <c:pt idx="4">
                  <c:v>#N/A</c:v>
                </c:pt>
                <c:pt idx="5">
                  <c:v>5.87</c:v>
                </c:pt>
                <c:pt idx="6">
                  <c:v>#N/A</c:v>
                </c:pt>
                <c:pt idx="7">
                  <c:v>3.71</c:v>
                </c:pt>
                <c:pt idx="8">
                  <c:v>#N/A</c:v>
                </c:pt>
                <c:pt idx="9">
                  <c:v>8.43</c:v>
                </c:pt>
              </c:numCache>
            </c:numRef>
          </c:val>
          <c:extLst>
            <c:ext xmlns:c16="http://schemas.microsoft.com/office/drawing/2014/chart" uri="{C3380CC4-5D6E-409C-BE32-E72D297353CC}">
              <c16:uniqueId val="{00000009-CEB7-486C-929E-22D27052A9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331</c:v>
                </c:pt>
                <c:pt idx="5">
                  <c:v>319</c:v>
                </c:pt>
                <c:pt idx="8">
                  <c:v>294</c:v>
                </c:pt>
                <c:pt idx="11">
                  <c:v>289</c:v>
                </c:pt>
                <c:pt idx="14">
                  <c:v>294</c:v>
                </c:pt>
              </c:numCache>
            </c:numRef>
          </c:val>
          <c:extLst>
            <c:ext xmlns:c16="http://schemas.microsoft.com/office/drawing/2014/chart" uri="{C3380CC4-5D6E-409C-BE32-E72D297353CC}">
              <c16:uniqueId val="{00000000-C9C2-4803-8FD9-276B1AE22A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C2-4803-8FD9-276B1AE22A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C2-4803-8FD9-276B1AE22A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C9C2-4803-8FD9-276B1AE22A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c:v>
                </c:pt>
                <c:pt idx="3">
                  <c:v>45</c:v>
                </c:pt>
                <c:pt idx="6">
                  <c:v>40</c:v>
                </c:pt>
                <c:pt idx="9">
                  <c:v>42</c:v>
                </c:pt>
                <c:pt idx="12">
                  <c:v>51</c:v>
                </c:pt>
              </c:numCache>
            </c:numRef>
          </c:val>
          <c:extLst>
            <c:ext xmlns:c16="http://schemas.microsoft.com/office/drawing/2014/chart" uri="{C3380CC4-5D6E-409C-BE32-E72D297353CC}">
              <c16:uniqueId val="{00000004-C9C2-4803-8FD9-276B1AE22A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C2-4803-8FD9-276B1AE22A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C2-4803-8FD9-276B1AE22A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401</c:v>
                </c:pt>
                <c:pt idx="3">
                  <c:v>386</c:v>
                </c:pt>
                <c:pt idx="6">
                  <c:v>362</c:v>
                </c:pt>
                <c:pt idx="9">
                  <c:v>362</c:v>
                </c:pt>
                <c:pt idx="12">
                  <c:v>372</c:v>
                </c:pt>
              </c:numCache>
            </c:numRef>
          </c:val>
          <c:extLst>
            <c:ext xmlns:c16="http://schemas.microsoft.com/office/drawing/2014/chart" uri="{C3380CC4-5D6E-409C-BE32-E72D297353CC}">
              <c16:uniqueId val="{00000007-C9C2-4803-8FD9-276B1AE22A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c:v>
                </c:pt>
                <c:pt idx="2">
                  <c:v>#N/A</c:v>
                </c:pt>
                <c:pt idx="3">
                  <c:v>#N/A</c:v>
                </c:pt>
                <c:pt idx="4">
                  <c:v>112</c:v>
                </c:pt>
                <c:pt idx="5">
                  <c:v>#N/A</c:v>
                </c:pt>
                <c:pt idx="6">
                  <c:v>#N/A</c:v>
                </c:pt>
                <c:pt idx="7">
                  <c:v>108</c:v>
                </c:pt>
                <c:pt idx="8">
                  <c:v>#N/A</c:v>
                </c:pt>
                <c:pt idx="9">
                  <c:v>#N/A</c:v>
                </c:pt>
                <c:pt idx="10">
                  <c:v>115</c:v>
                </c:pt>
                <c:pt idx="11">
                  <c:v>#N/A</c:v>
                </c:pt>
                <c:pt idx="12">
                  <c:v>#N/A</c:v>
                </c:pt>
                <c:pt idx="13">
                  <c:v>130</c:v>
                </c:pt>
                <c:pt idx="14">
                  <c:v>#N/A</c:v>
                </c:pt>
              </c:numCache>
            </c:numRef>
          </c:val>
          <c:smooth val="0"/>
          <c:extLst>
            <c:ext xmlns:c16="http://schemas.microsoft.com/office/drawing/2014/chart" uri="{C3380CC4-5D6E-409C-BE32-E72D297353CC}">
              <c16:uniqueId val="{00000008-C9C2-4803-8FD9-276B1AE22A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2666</c:v>
                </c:pt>
                <c:pt idx="5">
                  <c:v>2533</c:v>
                </c:pt>
                <c:pt idx="8">
                  <c:v>2550</c:v>
                </c:pt>
                <c:pt idx="11">
                  <c:v>2498</c:v>
                </c:pt>
                <c:pt idx="14">
                  <c:v>2362</c:v>
                </c:pt>
              </c:numCache>
            </c:numRef>
          </c:val>
          <c:extLst>
            <c:ext xmlns:c16="http://schemas.microsoft.com/office/drawing/2014/chart" uri="{C3380CC4-5D6E-409C-BE32-E72D297353CC}">
              <c16:uniqueId val="{00000000-E4EB-4EF9-9DAD-215F1F3EE9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274</c:v>
                </c:pt>
                <c:pt idx="5">
                  <c:v>276</c:v>
                </c:pt>
                <c:pt idx="8">
                  <c:v>201</c:v>
                </c:pt>
                <c:pt idx="11">
                  <c:v>303</c:v>
                </c:pt>
                <c:pt idx="14">
                  <c:v>290</c:v>
                </c:pt>
              </c:numCache>
            </c:numRef>
          </c:val>
          <c:extLst>
            <c:ext xmlns:c16="http://schemas.microsoft.com/office/drawing/2014/chart" uri="{C3380CC4-5D6E-409C-BE32-E72D297353CC}">
              <c16:uniqueId val="{00000001-E4EB-4EF9-9DAD-215F1F3EE9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2107</c:v>
                </c:pt>
                <c:pt idx="5">
                  <c:v>2458</c:v>
                </c:pt>
                <c:pt idx="8">
                  <c:v>2618</c:v>
                </c:pt>
                <c:pt idx="11">
                  <c:v>2664</c:v>
                </c:pt>
                <c:pt idx="14">
                  <c:v>2718</c:v>
                </c:pt>
              </c:numCache>
            </c:numRef>
          </c:val>
          <c:extLst>
            <c:ext xmlns:c16="http://schemas.microsoft.com/office/drawing/2014/chart" uri="{C3380CC4-5D6E-409C-BE32-E72D297353CC}">
              <c16:uniqueId val="{00000002-E4EB-4EF9-9DAD-215F1F3EE9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EB-4EF9-9DAD-215F1F3EE9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EB-4EF9-9DAD-215F1F3EE9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EB-4EF9-9DAD-215F1F3EE9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404</c:v>
                </c:pt>
                <c:pt idx="3">
                  <c:v>368</c:v>
                </c:pt>
                <c:pt idx="6">
                  <c:v>353</c:v>
                </c:pt>
                <c:pt idx="9">
                  <c:v>297</c:v>
                </c:pt>
                <c:pt idx="12">
                  <c:v>299</c:v>
                </c:pt>
              </c:numCache>
            </c:numRef>
          </c:val>
          <c:extLst>
            <c:ext xmlns:c16="http://schemas.microsoft.com/office/drawing/2014/chart" uri="{C3380CC4-5D6E-409C-BE32-E72D297353CC}">
              <c16:uniqueId val="{00000006-E4EB-4EF9-9DAD-215F1F3EE9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10</c:v>
                </c:pt>
                <c:pt idx="6">
                  <c:v>12</c:v>
                </c:pt>
                <c:pt idx="9">
                  <c:v>13</c:v>
                </c:pt>
                <c:pt idx="12">
                  <c:v>13</c:v>
                </c:pt>
              </c:numCache>
            </c:numRef>
          </c:val>
          <c:extLst>
            <c:ext xmlns:c16="http://schemas.microsoft.com/office/drawing/2014/chart" uri="{C3380CC4-5D6E-409C-BE32-E72D297353CC}">
              <c16:uniqueId val="{00000007-E4EB-4EF9-9DAD-215F1F3EE9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505</c:v>
                </c:pt>
                <c:pt idx="3">
                  <c:v>502</c:v>
                </c:pt>
                <c:pt idx="6">
                  <c:v>518</c:v>
                </c:pt>
                <c:pt idx="9">
                  <c:v>556</c:v>
                </c:pt>
                <c:pt idx="12">
                  <c:v>706</c:v>
                </c:pt>
              </c:numCache>
            </c:numRef>
          </c:val>
          <c:extLst>
            <c:ext xmlns:c16="http://schemas.microsoft.com/office/drawing/2014/chart" uri="{C3380CC4-5D6E-409C-BE32-E72D297353CC}">
              <c16:uniqueId val="{00000008-E4EB-4EF9-9DAD-215F1F3EE9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EB-4EF9-9DAD-215F1F3EE9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3028</c:v>
                </c:pt>
                <c:pt idx="3">
                  <c:v>2859</c:v>
                </c:pt>
                <c:pt idx="6">
                  <c:v>2900</c:v>
                </c:pt>
                <c:pt idx="9">
                  <c:v>3031</c:v>
                </c:pt>
                <c:pt idx="12">
                  <c:v>2889</c:v>
                </c:pt>
              </c:numCache>
            </c:numRef>
          </c:val>
          <c:extLst>
            <c:ext xmlns:c16="http://schemas.microsoft.com/office/drawing/2014/chart" uri="{C3380CC4-5D6E-409C-BE32-E72D297353CC}">
              <c16:uniqueId val="{0000000A-E4EB-4EF9-9DAD-215F1F3EE9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EB-4EF9-9DAD-215F1F3EE9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630</c:v>
                </c:pt>
                <c:pt idx="1">
                  <c:v>670</c:v>
                </c:pt>
                <c:pt idx="2">
                  <c:v>696</c:v>
                </c:pt>
              </c:numCache>
            </c:numRef>
          </c:val>
          <c:extLst>
            <c:ext xmlns:c16="http://schemas.microsoft.com/office/drawing/2014/chart" uri="{C3380CC4-5D6E-409C-BE32-E72D297353CC}">
              <c16:uniqueId val="{00000000-9672-476F-B1DB-27058E8E71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168</c:v>
                </c:pt>
                <c:pt idx="1">
                  <c:v>168</c:v>
                </c:pt>
                <c:pt idx="2">
                  <c:v>168</c:v>
                </c:pt>
              </c:numCache>
            </c:numRef>
          </c:val>
          <c:extLst>
            <c:ext xmlns:c16="http://schemas.microsoft.com/office/drawing/2014/chart" uri="{C3380CC4-5D6E-409C-BE32-E72D297353CC}">
              <c16:uniqueId val="{00000001-9672-476F-B1DB-27058E8E71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1602</c:v>
                </c:pt>
                <c:pt idx="1">
                  <c:v>1599</c:v>
                </c:pt>
                <c:pt idx="2">
                  <c:v>1616</c:v>
                </c:pt>
              </c:numCache>
            </c:numRef>
          </c:val>
          <c:extLst>
            <c:ext xmlns:c16="http://schemas.microsoft.com/office/drawing/2014/chart" uri="{C3380CC4-5D6E-409C-BE32-E72D297353CC}">
              <c16:uniqueId val="{00000002-9672-476F-B1DB-27058E8E71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山梨県道志村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実質公債費比率は、類似団体平均を大きく上回り、</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ヵ年平均では昨年度から</a:t>
          </a:r>
          <a:r>
            <a:rPr kumimoji="1" lang="en-US" altLang="ja-JP" sz="1200">
              <a:latin typeface="ＭＳ ゴシック" pitchFamily="49" charset="-128"/>
              <a:ea typeface="ＭＳ ゴシック" pitchFamily="49" charset="-128"/>
            </a:rPr>
            <a:t>0.5</a:t>
          </a:r>
          <a:r>
            <a:rPr kumimoji="1" lang="ja-JP" altLang="en-US" sz="1200">
              <a:latin typeface="ＭＳ ゴシック" pitchFamily="49" charset="-128"/>
              <a:ea typeface="ＭＳ ゴシック" pitchFamily="49" charset="-128"/>
            </a:rPr>
            <a:t>上昇した</a:t>
          </a:r>
          <a:r>
            <a:rPr kumimoji="1" lang="en-US" altLang="ja-JP" sz="1200">
              <a:latin typeface="ＭＳ ゴシック" pitchFamily="49" charset="-128"/>
              <a:ea typeface="ＭＳ ゴシック" pitchFamily="49" charset="-128"/>
            </a:rPr>
            <a:t>10.1</a:t>
          </a:r>
          <a:r>
            <a:rPr kumimoji="1" lang="ja-JP" altLang="en-US" sz="1200">
              <a:latin typeface="ＭＳ ゴシック" pitchFamily="49" charset="-128"/>
              <a:ea typeface="ＭＳ ゴシック" pitchFamily="49" charset="-128"/>
            </a:rPr>
            <a:t>％となっている。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元利償還金に関しては令和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年度をピークに減少傾向となっていたが、令和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完了した新庁舎建設に係る起債借入に伴う利子の支出や、大規模事業の実施が見込まれるため、徐々に増加することを想定している。そのため、過疎対策事業債や緊急自然災害防止対策事業債等の交付税措置率が高い地方債の活用による算入公債費の確保や、財政計画に基づく起債発行額の上限枠設定等に取り組むことで、実質公債費比率の抑制を目指していく。</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特になし。</a:t>
          </a:r>
          <a:endParaRPr kumimoji="1" lang="en-US" altLang="ja-JP" sz="10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山梨県道志村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や、公営企業債等繰入見込額、退職手当負担見込額の将来負担額はあるものの、充当可能基金の計画的な運用や基準財政需要額に算入される見込額等の充当可能財源などが将来負担額を上回っているため、将来負担比率が▲</a:t>
          </a:r>
          <a:r>
            <a:rPr kumimoji="1" lang="en-US" altLang="ja-JP" sz="1400">
              <a:latin typeface="ＭＳ ゴシック" pitchFamily="49" charset="-128"/>
              <a:ea typeface="ＭＳ ゴシック" pitchFamily="49" charset="-128"/>
            </a:rPr>
            <a:t>124.8</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充当可能財源等は昨年度から</a:t>
          </a:r>
          <a:r>
            <a:rPr kumimoji="1" lang="en-US" altLang="ja-JP" sz="1400">
              <a:latin typeface="ＭＳ ゴシック" pitchFamily="49" charset="-128"/>
              <a:ea typeface="ＭＳ ゴシック" pitchFamily="49" charset="-128"/>
            </a:rPr>
            <a:t>1.74</a:t>
          </a:r>
          <a:r>
            <a:rPr kumimoji="1" lang="ja-JP" altLang="en-US" sz="1400">
              <a:latin typeface="ＭＳ ゴシック" pitchFamily="49" charset="-128"/>
              <a:ea typeface="ＭＳ ゴシック" pitchFamily="49" charset="-128"/>
            </a:rPr>
            <a:t>％の減少となっているが、充当可能基金額は逆に増額となった。また、一般会計等地方債現在高が昨年度より</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百万円減少しているが、今後、大規模事業の実施に伴う起債発行額の増加が見込まれるため、事業見直しによる新規地方債発行額の抑制や、計画的な基金積立による充当可能基金の増を目指していく。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山梨県道志村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・基金全体に関しては、積立額合計が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近年増加している公共施設修繕・長寿命化の動きへ対応するため「公共施設整備等基金」へ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千円の積立を行った他、指定管理施設の使用料やふるさと納税、消防署職員の退職金、教育寄附金等を特定目的基金へ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174,934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千円の積立を行った。また、収入額が歳出額を超えることが見込まれたため、財政調整基金へ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一方で、村民会館の長寿命化に伴う旧公民館の解体工事及び各種業務委託料をはじめ、新庁舎建設に係る繰越費用や各種公共施設修繕に「公共施設整備等基金」を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千円充当を行った。その他、ふるさと納税を買い物環境整備事業等の各種事業へ充当、観光施設や公共施設の維持修繕、森林整備等に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・公共種瀬悦の長寿命化・集約化にかかる費用が増加傾向にあるため、「公共施設整備等基金」の取崩が大きくなることが想定される。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①公共施設整備等事業基金：公共施設の整備その他村民福祉の向上に資する中長期的な計画に基づく事業又はこれに関連する事業の経費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②人と自然が輝く水源の郷づくり道志村応援基金：ふるさと納税によって寄付された寄附金を財源として事業を実施し、寄附者の思いを実現する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③ふるさと振興基金：ふるさとづくり事業を実施する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④地域福祉基金：住民が主体となって行う福祉活動を活発化する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⑤暮らし向上基金：本村における村民の暮らしの向上に資する事業に充当を行う。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①公共施設整備等事業基金：公共施設修繕、公共施設長寿命化のため積立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142,867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②人と自然が輝く水源の郷づくり道志村応援基金：ふるさと納税による基金積立金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各種事業への充当のため取崩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59,986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③ふるさと振興基金：増減なし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⑤植草浩子水源林保全基金：指定管理者からの使用料、その他決算剰余金による積立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①公共施設の老朽化対策等による取り崩しが見込まれるため、決算剰余金のうち一定額を積み立てられるようにしていく。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②ふるさと納税によって寄付された寄附金を財源として各種事業を実施し、本村を愛する寄附者の思いを実現させる。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③活用事業の検討を行っていく。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④活用事業の検討を行っていく。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⑤活用事業の検討を行っていく。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・収入額が歳出額を超えることが見込まれたことから、財源の不均衡を調性するため、財政調整基金へ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千円積み立てを行ったことにより、増額となった。大規模災害の発生や大幅な税収減が想定される場合に取り崩しを行う。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％となるように努めることとする。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・地方債の償還計画、公債費比率、償還利率の増加等を踏まえて、繰り上げ償還や償還年数の短縮を行うため、減少予定。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山梨県道志村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
1,494
79.68
2,606,756
2,469,350
123,604
1,466,086
2,889,403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前年度と比較すると、基準財政需要額・収入額のどちらも増加傾向となったが、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年間平均の財政力指数に関しては</a:t>
          </a:r>
          <a:r>
            <a:rPr kumimoji="1" lang="en-US" altLang="ja-JP" sz="1200">
              <a:latin typeface="ＭＳ Ｐゴシック" panose="020B0600070205080204" pitchFamily="50" charset="-128"/>
              <a:ea typeface="ＭＳ Ｐゴシック" panose="020B0600070205080204" pitchFamily="50" charset="-128"/>
            </a:rPr>
            <a:t>0.15</a:t>
          </a:r>
          <a:r>
            <a:rPr kumimoji="1" lang="ja-JP" altLang="en-US" sz="1200">
              <a:latin typeface="ＭＳ Ｐゴシック" panose="020B0600070205080204" pitchFamily="50" charset="-128"/>
              <a:ea typeface="ＭＳ Ｐゴシック" panose="020B0600070205080204" pitchFamily="50" charset="-128"/>
            </a:rPr>
            <a:t>と変動がない形となった。人口減少や全国平均を上回る高齢化率</a:t>
          </a:r>
          <a:r>
            <a:rPr kumimoji="1" lang="ja-JP" altLang="en-US" sz="12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b="0">
              <a:solidFill>
                <a:sysClr val="windowText" lastClr="000000"/>
              </a:solidFill>
              <a:latin typeface="ＭＳ Ｐゴシック" panose="020B0600070205080204" pitchFamily="50" charset="-128"/>
              <a:ea typeface="ＭＳ Ｐゴシック" panose="020B0600070205080204" pitchFamily="50" charset="-128"/>
            </a:rPr>
            <a:t>R6.3</a:t>
          </a:r>
          <a:r>
            <a:rPr kumimoji="1" lang="ja-JP" altLang="en-US" sz="1200" b="0">
              <a:solidFill>
                <a:sysClr val="windowText" lastClr="000000"/>
              </a:solidFill>
              <a:latin typeface="ＭＳ Ｐゴシック" panose="020B0600070205080204" pitchFamily="50" charset="-128"/>
              <a:ea typeface="ＭＳ Ｐゴシック" panose="020B0600070205080204" pitchFamily="50" charset="-128"/>
            </a:rPr>
            <a:t>月末 </a:t>
          </a:r>
          <a:r>
            <a:rPr kumimoji="1" lang="en-US" altLang="ja-JP" sz="1200" b="0">
              <a:solidFill>
                <a:sysClr val="windowText" lastClr="000000"/>
              </a:solidFill>
              <a:latin typeface="ＭＳ Ｐゴシック" panose="020B0600070205080204" pitchFamily="50" charset="-128"/>
              <a:ea typeface="ＭＳ Ｐゴシック" panose="020B0600070205080204" pitchFamily="50" charset="-128"/>
            </a:rPr>
            <a:t>42.2</a:t>
          </a:r>
          <a:r>
            <a:rPr kumimoji="1" lang="ja-JP" altLang="en-US" sz="1200" b="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に加え、村内に中心となる産業がないこと等により、財政基盤が弱く、類似団体平均値を下回る状況で推移している。投資的経費の抑制や物件費歳出の徹底的な見直し（</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％の縮減）を実施するとともに、税収の徴収率対策（徴収目標：現年度分</a:t>
          </a:r>
          <a:r>
            <a:rPr kumimoji="1" lang="en-US" altLang="ja-JP" sz="1200">
              <a:latin typeface="ＭＳ Ｐゴシック" panose="020B0600070205080204" pitchFamily="50" charset="-128"/>
              <a:ea typeface="ＭＳ Ｐゴシック" panose="020B0600070205080204" pitchFamily="50" charset="-128"/>
            </a:rPr>
            <a:t>99</a:t>
          </a:r>
          <a:r>
            <a:rPr kumimoji="1" lang="ja-JP" altLang="en-US" sz="1200">
              <a:latin typeface="ＭＳ Ｐゴシック" panose="020B0600070205080204" pitchFamily="50" charset="-128"/>
              <a:ea typeface="ＭＳ Ｐゴシック" panose="020B0600070205080204" pitchFamily="50" charset="-128"/>
            </a:rPr>
            <a:t>％、過年度分</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％）や、物価高騰に伴う各種使用料等の見直し等の歳入を確保する取組を通じて財政基盤の強化に努める。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100754</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445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年度から開始した新庁舎建設に係る各種事業が令和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で完了したことや子育て支援パッケージ事業の創設、買い物環境整備事業等といった新規事業の実施に伴い、昨年度と比較すると経常収支比率は減少となったが、類似団体平均値よりも高い値となっている。主な要因となっている公債費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年度をピークに減少に転じている一方で、新庁舎整備事業や村民会館建設事業費に伴う起債の借入も始まっているため、年間新規発行上限２億円を目標に起債借入額の抑制を図る。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また、人事院勧告による人件費の増加や、物価高騰による施設管理委託費の増額などにより経常経費は一層増加していくと想定されるため、より一層歳出削減に取り組み、財政に弾力性を持たせていく。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85344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8534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63</xdr:row>
      <xdr:rowOff>85344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295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62</xdr:row>
      <xdr:rowOff>83058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9096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65</xdr:row>
      <xdr:rowOff>3048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90962"/>
          <a:ext cx="889000" cy="6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34544</xdr:rowOff>
    </xdr:from>
    <xdr:to>
      <xdr:col>19</xdr:col>
      <xdr:colOff>184150</xdr:colOff>
      <xdr:row>63</xdr:row>
      <xdr:rowOff>136144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120921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68089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年度以降は類似団体平均値を上回りつつ、同水準で推移してきたが、令和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年度は大幅に類似団体平均値を上回り、昨年度と比較して</a:t>
          </a:r>
          <a:r>
            <a:rPr kumimoji="1" lang="en-US" altLang="ja-JP" sz="1050">
              <a:latin typeface="ＭＳ Ｐゴシック" panose="020B0600070205080204" pitchFamily="50" charset="-128"/>
              <a:ea typeface="ＭＳ Ｐゴシック" panose="020B0600070205080204" pitchFamily="50" charset="-128"/>
            </a:rPr>
            <a:t>98,303</a:t>
          </a:r>
          <a:r>
            <a:rPr kumimoji="1" lang="ja-JP" altLang="en-US" sz="1050">
              <a:latin typeface="ＭＳ Ｐゴシック" panose="020B0600070205080204" pitchFamily="50" charset="-128"/>
              <a:ea typeface="ＭＳ Ｐゴシック" panose="020B0600070205080204" pitchFamily="50" charset="-128"/>
            </a:rPr>
            <a:t>円の増額となった。増額となった大きな要因は人事院勧告に伴う給与、期末・勤勉手当の増額によるものである。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人件費については、きめ細かな教育環境確保のための村単教員の配置や保育料無償化に係る保育士確保が大きな要因となっており、物件費に関しても令和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年度から開始された子育て支援パッケージ事業による保育所・小・中学校の無償化に係る費用や、物価高騰に伴う公共施設の民間委託料の増額や庁内システム等の使用料増が主な要因となった。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また、類似団体と比較すると公共施設の保有量が大きいため、物件費が高止まりしており、公共施設総合管理計画に基づく施設管理を徹底する等のコスト削減を一層進めていく必要がある。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7631</xdr:rowOff>
    </xdr:from>
    <xdr:to>
      <xdr:col>23</xdr:col>
      <xdr:colOff>133350</xdr:colOff>
      <xdr:row>83</xdr:row>
      <xdr:rowOff>86700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7981"/>
          <a:ext cx="838200" cy="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133197</xdr:rowOff>
    </xdr:from>
    <xdr:to>
      <xdr:col>19</xdr:col>
      <xdr:colOff>133350</xdr:colOff>
      <xdr:row>83</xdr:row>
      <xdr:rowOff>7631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2097"/>
          <a:ext cx="889000" cy="4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126730</xdr:rowOff>
    </xdr:from>
    <xdr:to>
      <xdr:col>15</xdr:col>
      <xdr:colOff>82550</xdr:colOff>
      <xdr:row>82</xdr:row>
      <xdr:rowOff>133197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5630"/>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126730</xdr:rowOff>
    </xdr:from>
    <xdr:to>
      <xdr:col>11</xdr:col>
      <xdr:colOff>31750</xdr:colOff>
      <xdr:row>83</xdr:row>
      <xdr:rowOff>3093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85630"/>
          <a:ext cx="889000" cy="4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35900</xdr:rowOff>
    </xdr:from>
    <xdr:to>
      <xdr:col>23</xdr:col>
      <xdr:colOff>184150</xdr:colOff>
      <xdr:row>83</xdr:row>
      <xdr:rowOff>137500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7977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128281</xdr:rowOff>
    </xdr:from>
    <xdr:to>
      <xdr:col>19</xdr:col>
      <xdr:colOff>184150</xdr:colOff>
      <xdr:row>83</xdr:row>
      <xdr:rowOff>58431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43208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7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82397</xdr:rowOff>
    </xdr:from>
    <xdr:to>
      <xdr:col>15</xdr:col>
      <xdr:colOff>133350</xdr:colOff>
      <xdr:row>83</xdr:row>
      <xdr:rowOff>12547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168774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75930</xdr:rowOff>
    </xdr:from>
    <xdr:to>
      <xdr:col>11</xdr:col>
      <xdr:colOff>82550</xdr:colOff>
      <xdr:row>83</xdr:row>
      <xdr:rowOff>6080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162307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2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123743</xdr:rowOff>
    </xdr:from>
    <xdr:to>
      <xdr:col>7</xdr:col>
      <xdr:colOff>31750</xdr:colOff>
      <xdr:row>83</xdr:row>
      <xdr:rowOff>53893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38670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6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年度からは同水準で推移していたが、令和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年度には、階層変動や職種変動により、類似団体平均値を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ポイント上回った状態で推移していた。令和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年度には類似団体と同水準となり、令和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年度には類似団体平均値を少し上回った形となった。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今後も国及び県の動向などを踏まえ、給与の適正化に努める。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86</xdr:row>
      <xdr:rowOff>61384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51378"/>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88195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060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86</xdr:row>
      <xdr:rowOff>88195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78189"/>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年度に策定した道志村定員管理計画に基づき、平成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年度を初年度として令和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年当初までの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名の削減を目標としている。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類似団体平均値と概ね同水準で推移している。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143436</xdr:rowOff>
    </xdr:from>
    <xdr:to>
      <xdr:col>81</xdr:col>
      <xdr:colOff>44450</xdr:colOff>
      <xdr:row>60</xdr:row>
      <xdr:rowOff>146251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30436"/>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91154</xdr:rowOff>
    </xdr:from>
    <xdr:to>
      <xdr:col>77</xdr:col>
      <xdr:colOff>44450</xdr:colOff>
      <xdr:row>60</xdr:row>
      <xdr:rowOff>146251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78154"/>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91154</xdr:rowOff>
    </xdr:from>
    <xdr:to>
      <xdr:col>72</xdr:col>
      <xdr:colOff>203200</xdr:colOff>
      <xdr:row>60</xdr:row>
      <xdr:rowOff>130366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78154"/>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122322</xdr:rowOff>
    </xdr:from>
    <xdr:to>
      <xdr:col>68</xdr:col>
      <xdr:colOff>152400</xdr:colOff>
      <xdr:row>60</xdr:row>
      <xdr:rowOff>130366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093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92636</xdr:rowOff>
    </xdr:from>
    <xdr:to>
      <xdr:col>81</xdr:col>
      <xdr:colOff>95250</xdr:colOff>
      <xdr:row>61</xdr:row>
      <xdr:rowOff>22786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64713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95451</xdr:rowOff>
    </xdr:from>
    <xdr:to>
      <xdr:col>77</xdr:col>
      <xdr:colOff>95250</xdr:colOff>
      <xdr:row>61</xdr:row>
      <xdr:rowOff>25601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10378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6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40354</xdr:rowOff>
    </xdr:from>
    <xdr:to>
      <xdr:col>73</xdr:col>
      <xdr:colOff>44450</xdr:colOff>
      <xdr:row>60</xdr:row>
      <xdr:rowOff>141954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152131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9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79566</xdr:rowOff>
    </xdr:from>
    <xdr:to>
      <xdr:col>68</xdr:col>
      <xdr:colOff>203200</xdr:colOff>
      <xdr:row>61</xdr:row>
      <xdr:rowOff>9716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165943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5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71522</xdr:rowOff>
    </xdr:from>
    <xdr:to>
      <xdr:col>64</xdr:col>
      <xdr:colOff>152400</xdr:colOff>
      <xdr:row>61</xdr:row>
      <xdr:rowOff>1672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157899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4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年度までは類似団体平均値を下回っていたが、類似団体平均値が減少している中、大規模事業の実施による起債額の増加により、公債費比率が上昇傾向となっている。令和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年度でピークを迎え、令和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年度前後までは減少に転じる見込みだが、令和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年度に平均より増となった起債元利償還の開始や、利率が大幅に増加傾向ににあるため、実質公債費比率は再度増加していくことが想定される。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財政計画に基づき、地方債発行額</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億円の上限枠設定などに取り組み、公債費比率の抑制に努める。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134801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2978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114119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297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114119</xdr:rowOff>
    </xdr:from>
    <xdr:to>
      <xdr:col>72</xdr:col>
      <xdr:colOff>203200</xdr:colOff>
      <xdr:row>41</xdr:row>
      <xdr:rowOff>114119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43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86541</xdr:rowOff>
    </xdr:from>
    <xdr:to>
      <xdr:col>68</xdr:col>
      <xdr:colOff>152400</xdr:colOff>
      <xdr:row>41</xdr:row>
      <xdr:rowOff>114119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159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84001</xdr:rowOff>
    </xdr:from>
    <xdr:to>
      <xdr:col>81</xdr:col>
      <xdr:colOff>95250</xdr:colOff>
      <xdr:row>42</xdr:row>
      <xdr:rowOff>14151</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56078</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8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63319</xdr:rowOff>
    </xdr:from>
    <xdr:to>
      <xdr:col>73</xdr:col>
      <xdr:colOff>44450</xdr:colOff>
      <xdr:row>41</xdr:row>
      <xdr:rowOff>164919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149696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63319</xdr:rowOff>
    </xdr:from>
    <xdr:to>
      <xdr:col>68</xdr:col>
      <xdr:colOff>203200</xdr:colOff>
      <xdr:row>41</xdr:row>
      <xdr:rowOff>164919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149696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122118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の現在高や、公営企業債等繰入見込額、退職手当負担見込額の将来負担額はあるものの、充当可能基金の計画的な運用や基準財政需要額に算入される見込額等の充当可能財源等が将来負担額を上回っているため、将来負担比率が▲</a:t>
          </a:r>
          <a:r>
            <a:rPr kumimoji="1" lang="en-US" altLang="ja-JP" sz="1300">
              <a:latin typeface="ＭＳ Ｐゴシック" panose="020B0600070205080204" pitchFamily="50" charset="-128"/>
              <a:ea typeface="ＭＳ Ｐゴシック" panose="020B0600070205080204" pitchFamily="50" charset="-128"/>
            </a:rPr>
            <a:t>124.8</a:t>
          </a:r>
          <a:r>
            <a:rPr kumimoji="1" lang="ja-JP" altLang="en-US" sz="1300">
              <a:latin typeface="ＭＳ Ｐゴシック" panose="020B0600070205080204" pitchFamily="50" charset="-128"/>
              <a:ea typeface="ＭＳ Ｐゴシック" panose="020B0600070205080204" pitchFamily="50" charset="-128"/>
            </a:rPr>
            <a:t>％となっている。前年度から</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％増となっている。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山梨県道志村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
1,494
79.68
2,606,756
2,469,350
123,604
1,466,086
2,889,403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人件費については、山梨県平均よりも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ポイント、類似団体平均値よりも</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高くなっている。これらは、学習環境の向上や障害児等への対応ができる環境づくりのため村単教員を配置していること、保育所、給食センター等を直営で運営しているため、職員数が類似団体と比べて多くなっていることが主な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スクールバスの民間委託を行っていることにより、類似団体や県・全国平均と比較して、高い値で推移していたが、徐々に差が縮まり、令和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年度にはその差は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ポイントとなっている。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しかしながら近年の物価高騰の影響により、物件費は上昇傾向となったため令和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％と類似団体平均よりも</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％、山梨県平均よりも</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％の増加となった。本村は類似団体と比べ、公共施設保有量も大きいため、公共施設総合管理計画に基づいて公共施設の集約や廃止を検討し、さらなるコスト削減に努める。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xdr:rowOff>
    </xdr:from>
    <xdr:to>
      <xdr:col>82</xdr:col>
      <xdr:colOff>107950</xdr:colOff>
      <xdr:row>15</xdr:row>
      <xdr:rowOff>60706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775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168148</xdr:rowOff>
    </xdr:from>
    <xdr:to>
      <xdr:col>78</xdr:col>
      <xdr:colOff>69850</xdr:colOff>
      <xdr:row>15</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68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117856</xdr:rowOff>
    </xdr:from>
    <xdr:to>
      <xdr:col>73</xdr:col>
      <xdr:colOff>180975</xdr:colOff>
      <xdr:row>14</xdr:row>
      <xdr:rowOff>168148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181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117856</xdr:rowOff>
    </xdr:from>
    <xdr:to>
      <xdr:col>69</xdr:col>
      <xdr:colOff>92075</xdr:colOff>
      <xdr:row>15</xdr:row>
      <xdr:rowOff>28702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18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xdr:rowOff>
    </xdr:from>
    <xdr:to>
      <xdr:col>82</xdr:col>
      <xdr:colOff>158750</xdr:colOff>
      <xdr:row>15</xdr:row>
      <xdr:rowOff>111506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153433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126492</xdr:rowOff>
    </xdr:from>
    <xdr:to>
      <xdr:col>78</xdr:col>
      <xdr:colOff>120650</xdr:colOff>
      <xdr:row>15</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41419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1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32275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67056</xdr:rowOff>
    </xdr:from>
    <xdr:to>
      <xdr:col>69</xdr:col>
      <xdr:colOff>142875</xdr:colOff>
      <xdr:row>14</xdr:row>
      <xdr:rowOff>168656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153433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149352</xdr:rowOff>
    </xdr:from>
    <xdr:to>
      <xdr:col>65</xdr:col>
      <xdr:colOff>53975</xdr:colOff>
      <xdr:row>15</xdr:row>
      <xdr:rowOff>79502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64279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扶助費に係る経常収支比率は類似団体、全国平均、山梨県平均と比べてみてもかなり低い水準で推移していることが分かる。</a:t>
          </a:r>
        </a:p>
        <a:p>
          <a:r>
            <a:rPr kumimoji="1" lang="ja-JP" altLang="en-US" sz="1100">
              <a:latin typeface="ＭＳ Ｐゴシック" panose="020B0600070205080204" pitchFamily="50" charset="-128"/>
              <a:ea typeface="ＭＳ Ｐゴシック" panose="020B0600070205080204" pitchFamily="50" charset="-128"/>
            </a:rPr>
            <a:t>　これらは、被扶助者が少ないこと、医療施設や介護サービス施設等が少ないことが要因であるとともに、サービス水準の低さも要因であると考えられる。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から新規事業として、子育て支援に重点を置いた施策を開始したため、児童福祉に係る決算額は増額傾向となったが、一方で新型コロナウイルス感染症対策に係る扶助費や物価高騰に起因する臨時的な事業の減により社会福祉に係る扶助費が減少したため、昨年度と同水準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54</xdr:row>
      <xdr:rowOff>149860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408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54</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362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104140</xdr:rowOff>
    </xdr:from>
    <xdr:to>
      <xdr:col>15</xdr:col>
      <xdr:colOff>98425</xdr:colOff>
      <xdr:row>55</xdr:row>
      <xdr:rowOff>1270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362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99060</xdr:rowOff>
    </xdr:from>
    <xdr:to>
      <xdr:col>24</xdr:col>
      <xdr:colOff>76200</xdr:colOff>
      <xdr:row>55</xdr:row>
      <xdr:rowOff>29210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7637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6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その他に係る経常比率が低いのは、過去からの特別会計等の経常経費の削減により繰出金の抑制を行ったためである。</a:t>
          </a:r>
        </a:p>
        <a:p>
          <a:r>
            <a:rPr kumimoji="1" lang="ja-JP" altLang="en-US" sz="1100">
              <a:latin typeface="ＭＳ Ｐゴシック" panose="020B0600070205080204" pitchFamily="50" charset="-128"/>
              <a:ea typeface="ＭＳ Ｐゴシック" panose="020B0600070205080204" pitchFamily="50" charset="-128"/>
            </a:rPr>
            <a:t>　診療所会計は、医師の診療体制の見直しを行ったことにより、繰出金は前年度から増加している。診療収入の減少が繰出金の増につながる要因のため、運営の適正化を図る必要がある。簡易水道については、老朽化した施設修繕等に今後も多額な費用が見込まれているため、計画的な老朽化対策を行うとともに、料金体系についても見直しを図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56</xdr:row>
      <xdr:rowOff>157480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44626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56</xdr:row>
      <xdr:rowOff>157480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71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56</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4843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57</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4843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類似団体、山梨県平均を下回っている。これは、各種団体等への補助金において、経費等の見直しを強く求めた効果が表れたものであり、今後も引き続き補助金を交付するに値する事業を行っているかなど明確な基準を設け、不適切な補助金は見直し・廃止を行う方針であ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一方、令和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年度から始まった「子育て世帯完全無償化」に伴い、補助費等に係る費用はさらに増加する見込みである。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53848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48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48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年頃の大型整備事業の実施に加え、平成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年度に実施された小中学校整備事業により地方債現在高が増加した影響で、地方債の元利償還金が膨らんでおり、公営企業債の元利償還金に対する繰出金などの準元利償還金を含めたベースで類似団体平均を</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8.5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上回る結果となっている。公債費は令和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年度をピークに</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％前後で推移していくと見込んでいるが、今後、令和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年度に実施される新庁舎建設や公民館建設等大型事業の元利償還を控えているため、引き続き非常に厳しい財政運営となることが予想される。そのため、地方債の新規発行が年間</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億円を超えないように、普通建設事業費を抑制することとしている。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96520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462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45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454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107950</xdr:rowOff>
    </xdr:from>
    <xdr:to>
      <xdr:col>11</xdr:col>
      <xdr:colOff>9525</xdr:colOff>
      <xdr:row>79</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481050"/>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57150</xdr:rowOff>
    </xdr:from>
    <xdr:to>
      <xdr:col>11</xdr:col>
      <xdr:colOff>60325</xdr:colOff>
      <xdr:row>78</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公債費の経常収支比率の水準が高いため、公債費以外の経常収支比率の水準は類似団体・全国・山梨県平均を下回って推移しているが、全体の経常収支比率は令和</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年度と</a:t>
          </a:r>
          <a:r>
            <a:rPr kumimoji="1" lang="en-US" altLang="ja-JP" sz="1000">
              <a:latin typeface="ＭＳ Ｐゴシック" panose="020B0600070205080204" pitchFamily="50" charset="-128"/>
              <a:ea typeface="ＭＳ Ｐゴシック" panose="020B0600070205080204" pitchFamily="50" charset="-128"/>
            </a:rPr>
            <a:t>90</a:t>
          </a:r>
          <a:r>
            <a:rPr kumimoji="1" lang="ja-JP" altLang="en-US" sz="1000">
              <a:latin typeface="ＭＳ Ｐゴシック" panose="020B0600070205080204" pitchFamily="50" charset="-128"/>
              <a:ea typeface="ＭＳ Ｐゴシック" panose="020B0600070205080204" pitchFamily="50" charset="-128"/>
            </a:rPr>
            <a:t>％を超える高い水準であった。令和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年及び</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年度は、新型コロナウイルスの影響による経常的な事業の中止・大幅な縮小、臨時交付金を充当した各種事業やワクチン接種など臨時的な事業が中心となり、令和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年度は庁舎の建設の完了、令和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子育て支援パッケージ事業の創設や買い物環境整備事業等の実施等により経常収支比率を下げている。また、基金への積立額が大きいのも要因である。財政に弾力性を持たせるため、全ての事務事業の優先度を厳しく点検し、経常経費の削減を行い、経常収支比率</a:t>
          </a:r>
          <a:r>
            <a:rPr kumimoji="1" lang="en-US" altLang="ja-JP" sz="1000">
              <a:latin typeface="ＭＳ Ｐゴシック" panose="020B0600070205080204" pitchFamily="50" charset="-128"/>
              <a:ea typeface="ＭＳ Ｐゴシック" panose="020B0600070205080204" pitchFamily="50" charset="-128"/>
            </a:rPr>
            <a:t>85</a:t>
          </a:r>
          <a:r>
            <a:rPr kumimoji="1" lang="ja-JP" altLang="en-US" sz="1000">
              <a:latin typeface="ＭＳ Ｐゴシック" panose="020B0600070205080204" pitchFamily="50" charset="-128"/>
              <a:ea typeface="ＭＳ Ｐゴシック" panose="020B0600070205080204" pitchFamily="50" charset="-128"/>
            </a:rPr>
            <a:t>％以内を目指す。</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90424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0337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90424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743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44704</xdr:rowOff>
    </xdr:from>
    <xdr:to>
      <xdr:col>73</xdr:col>
      <xdr:colOff>180975</xdr:colOff>
      <xdr:row>75</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7320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44704</xdr:rowOff>
    </xdr:from>
    <xdr:to>
      <xdr:col>69</xdr:col>
      <xdr:colOff>92075</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732004"/>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165354</xdr:rowOff>
    </xdr:from>
    <xdr:to>
      <xdr:col>69</xdr:col>
      <xdr:colOff>142875</xdr:colOff>
      <xdr:row>74</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105681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山梨県道志村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107885</xdr:rowOff>
    </xdr:from>
    <xdr:to>
      <xdr:col>29</xdr:col>
      <xdr:colOff>127000</xdr:colOff>
      <xdr:row>17</xdr:row>
      <xdr:rowOff>168740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0160"/>
          <a:ext cx="647700" cy="60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168740</xdr:rowOff>
    </xdr:from>
    <xdr:to>
      <xdr:col>26</xdr:col>
      <xdr:colOff>50800</xdr:colOff>
      <xdr:row>18</xdr:row>
      <xdr:rowOff>35141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1015"/>
          <a:ext cx="698500" cy="37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24307</xdr:rowOff>
    </xdr:from>
    <xdr:to>
      <xdr:col>22</xdr:col>
      <xdr:colOff>114300</xdr:colOff>
      <xdr:row>18</xdr:row>
      <xdr:rowOff>35141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58032"/>
          <a:ext cx="698500" cy="10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21486</xdr:rowOff>
    </xdr:from>
    <xdr:to>
      <xdr:col>18</xdr:col>
      <xdr:colOff>177800</xdr:colOff>
      <xdr:row>18</xdr:row>
      <xdr:rowOff>24307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55211"/>
          <a:ext cx="698500" cy="2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57085</xdr:rowOff>
    </xdr:from>
    <xdr:to>
      <xdr:col>29</xdr:col>
      <xdr:colOff>177800</xdr:colOff>
      <xdr:row>17</xdr:row>
      <xdr:rowOff>158685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9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29162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117940</xdr:rowOff>
    </xdr:from>
    <xdr:to>
      <xdr:col>26</xdr:col>
      <xdr:colOff>101600</xdr:colOff>
      <xdr:row>18</xdr:row>
      <xdr:rowOff>48090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32867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6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155791</xdr:rowOff>
    </xdr:from>
    <xdr:to>
      <xdr:col>22</xdr:col>
      <xdr:colOff>165100</xdr:colOff>
      <xdr:row>18</xdr:row>
      <xdr:rowOff>85941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70718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144957</xdr:rowOff>
    </xdr:from>
    <xdr:to>
      <xdr:col>19</xdr:col>
      <xdr:colOff>38100</xdr:colOff>
      <xdr:row>18</xdr:row>
      <xdr:rowOff>75107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7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59884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9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142136</xdr:rowOff>
    </xdr:from>
    <xdr:to>
      <xdr:col>15</xdr:col>
      <xdr:colOff>101600</xdr:colOff>
      <xdr:row>18</xdr:row>
      <xdr:rowOff>72286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57063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266389</xdr:rowOff>
    </xdr:from>
    <xdr:to>
      <xdr:col>29</xdr:col>
      <xdr:colOff>127000</xdr:colOff>
      <xdr:row>35</xdr:row>
      <xdr:rowOff>333563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76739"/>
          <a:ext cx="647700" cy="6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333563</xdr:rowOff>
    </xdr:from>
    <xdr:to>
      <xdr:col>26</xdr:col>
      <xdr:colOff>50800</xdr:colOff>
      <xdr:row>36</xdr:row>
      <xdr:rowOff>18529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43913"/>
          <a:ext cx="698500" cy="27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14369</xdr:rowOff>
    </xdr:from>
    <xdr:to>
      <xdr:col>22</xdr:col>
      <xdr:colOff>114300</xdr:colOff>
      <xdr:row>36</xdr:row>
      <xdr:rowOff>18529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967619"/>
          <a:ext cx="698500" cy="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14369</xdr:rowOff>
    </xdr:from>
    <xdr:to>
      <xdr:col>18</xdr:col>
      <xdr:colOff>177800</xdr:colOff>
      <xdr:row>36</xdr:row>
      <xdr:rowOff>24896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67619"/>
          <a:ext cx="698500" cy="10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215589</xdr:rowOff>
    </xdr:from>
    <xdr:to>
      <xdr:col>29</xdr:col>
      <xdr:colOff>177800</xdr:colOff>
      <xdr:row>35</xdr:row>
      <xdr:rowOff>317189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25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60666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7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282763</xdr:rowOff>
    </xdr:from>
    <xdr:to>
      <xdr:col>26</xdr:col>
      <xdr:colOff>101600</xdr:colOff>
      <xdr:row>36</xdr:row>
      <xdr:rowOff>41463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9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51640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61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310629</xdr:rowOff>
    </xdr:from>
    <xdr:to>
      <xdr:col>22</xdr:col>
      <xdr:colOff>165100</xdr:colOff>
      <xdr:row>36</xdr:row>
      <xdr:rowOff>69329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2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79506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8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306469</xdr:rowOff>
    </xdr:from>
    <xdr:to>
      <xdr:col>19</xdr:col>
      <xdr:colOff>38100</xdr:colOff>
      <xdr:row>36</xdr:row>
      <xdr:rowOff>65169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1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75346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316996</xdr:rowOff>
    </xdr:from>
    <xdr:to>
      <xdr:col>15</xdr:col>
      <xdr:colOff>101600</xdr:colOff>
      <xdr:row>36</xdr:row>
      <xdr:rowOff>75696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2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85873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9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山梨県道志村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
1,494
79.68
2,606,756
2,469,350
123,604
1,466,086
2,889,403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61545</xdr:rowOff>
    </xdr:from>
    <xdr:to>
      <xdr:col>24</xdr:col>
      <xdr:colOff>63500</xdr:colOff>
      <xdr:row>36</xdr:row>
      <xdr:rowOff>102381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3745"/>
          <a:ext cx="838200" cy="4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102381</xdr:rowOff>
    </xdr:from>
    <xdr:to>
      <xdr:col>19</xdr:col>
      <xdr:colOff>177800</xdr:colOff>
      <xdr:row>36</xdr:row>
      <xdr:rowOff>137321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74581"/>
          <a:ext cx="889000" cy="3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133922</xdr:rowOff>
    </xdr:from>
    <xdr:to>
      <xdr:col>15</xdr:col>
      <xdr:colOff>50800</xdr:colOff>
      <xdr:row>36</xdr:row>
      <xdr:rowOff>137321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06122"/>
          <a:ext cx="8890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133922</xdr:rowOff>
    </xdr:from>
    <xdr:to>
      <xdr:col>10</xdr:col>
      <xdr:colOff>114300</xdr:colOff>
      <xdr:row>36</xdr:row>
      <xdr:rowOff>147274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6122"/>
          <a:ext cx="889000" cy="1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10745</xdr:rowOff>
    </xdr:from>
    <xdr:to>
      <xdr:col>24</xdr:col>
      <xdr:colOff>114300</xdr:colOff>
      <xdr:row>36</xdr:row>
      <xdr:rowOff>112345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33622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51581</xdr:rowOff>
    </xdr:from>
    <xdr:to>
      <xdr:col>20</xdr:col>
      <xdr:colOff>38100</xdr:colOff>
      <xdr:row>36</xdr:row>
      <xdr:rowOff>153181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169708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86521</xdr:rowOff>
    </xdr:from>
    <xdr:to>
      <xdr:col>15</xdr:col>
      <xdr:colOff>101600</xdr:colOff>
      <xdr:row>37</xdr:row>
      <xdr:rowOff>16671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33198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3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83122</xdr:rowOff>
    </xdr:from>
    <xdr:to>
      <xdr:col>10</xdr:col>
      <xdr:colOff>165100</xdr:colOff>
      <xdr:row>37</xdr:row>
      <xdr:rowOff>13272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29799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96474</xdr:rowOff>
    </xdr:from>
    <xdr:to>
      <xdr:col>6</xdr:col>
      <xdr:colOff>38100</xdr:colOff>
      <xdr:row>37</xdr:row>
      <xdr:rowOff>26624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43151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6389</xdr:rowOff>
    </xdr:from>
    <xdr:to>
      <xdr:col>24</xdr:col>
      <xdr:colOff>63500</xdr:colOff>
      <xdr:row>56</xdr:row>
      <xdr:rowOff>119762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7589"/>
          <a:ext cx="838200" cy="1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119762</xdr:rowOff>
    </xdr:from>
    <xdr:to>
      <xdr:col>19</xdr:col>
      <xdr:colOff>177800</xdr:colOff>
      <xdr:row>57</xdr:row>
      <xdr:rowOff>1656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0962"/>
          <a:ext cx="889000" cy="5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1656</xdr:rowOff>
    </xdr:from>
    <xdr:to>
      <xdr:col>15</xdr:col>
      <xdr:colOff>50800</xdr:colOff>
      <xdr:row>57</xdr:row>
      <xdr:rowOff>15745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4306"/>
          <a:ext cx="889000" cy="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86049</xdr:rowOff>
    </xdr:from>
    <xdr:to>
      <xdr:col>10</xdr:col>
      <xdr:colOff>114300</xdr:colOff>
      <xdr:row>57</xdr:row>
      <xdr:rowOff>15745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87249"/>
          <a:ext cx="889000" cy="10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127039</xdr:rowOff>
    </xdr:from>
    <xdr:to>
      <xdr:col>24</xdr:col>
      <xdr:colOff>114300</xdr:colOff>
      <xdr:row>56</xdr:row>
      <xdr:rowOff>57189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149916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68962</xdr:rowOff>
    </xdr:from>
    <xdr:to>
      <xdr:col>20</xdr:col>
      <xdr:colOff>38100</xdr:colOff>
      <xdr:row>56</xdr:row>
      <xdr:rowOff>170562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122306</xdr:rowOff>
    </xdr:from>
    <xdr:to>
      <xdr:col>15</xdr:col>
      <xdr:colOff>101600</xdr:colOff>
      <xdr:row>57</xdr:row>
      <xdr:rowOff>52456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68983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136395</xdr:rowOff>
    </xdr:from>
    <xdr:to>
      <xdr:col>10</xdr:col>
      <xdr:colOff>165100</xdr:colOff>
      <xdr:row>57</xdr:row>
      <xdr:rowOff>66545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83072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1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35249</xdr:rowOff>
    </xdr:from>
    <xdr:to>
      <xdr:col>6</xdr:col>
      <xdr:colOff>38100</xdr:colOff>
      <xdr:row>56</xdr:row>
      <xdr:rowOff>136849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153376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1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46202</xdr:rowOff>
    </xdr:from>
    <xdr:to>
      <xdr:col>24</xdr:col>
      <xdr:colOff>63500</xdr:colOff>
      <xdr:row>77</xdr:row>
      <xdr:rowOff>128068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47852"/>
          <a:ext cx="838200" cy="8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128068</xdr:rowOff>
    </xdr:from>
    <xdr:to>
      <xdr:col>19</xdr:col>
      <xdr:colOff>177800</xdr:colOff>
      <xdr:row>77</xdr:row>
      <xdr:rowOff>166894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29718"/>
          <a:ext cx="889000" cy="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149383</xdr:rowOff>
    </xdr:from>
    <xdr:to>
      <xdr:col>15</xdr:col>
      <xdr:colOff>50800</xdr:colOff>
      <xdr:row>77</xdr:row>
      <xdr:rowOff>166894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1033"/>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149383</xdr:rowOff>
    </xdr:from>
    <xdr:to>
      <xdr:col>10</xdr:col>
      <xdr:colOff>114300</xdr:colOff>
      <xdr:row>78</xdr:row>
      <xdr:rowOff>3271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51033"/>
          <a:ext cx="889000" cy="2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166852</xdr:rowOff>
    </xdr:from>
    <xdr:to>
      <xdr:col>24</xdr:col>
      <xdr:colOff>114300</xdr:colOff>
      <xdr:row>77</xdr:row>
      <xdr:rowOff>97002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145279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77268</xdr:rowOff>
    </xdr:from>
    <xdr:to>
      <xdr:col>20</xdr:col>
      <xdr:colOff>38100</xdr:colOff>
      <xdr:row>78</xdr:row>
      <xdr:rowOff>7418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169995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116094</xdr:rowOff>
    </xdr:from>
    <xdr:to>
      <xdr:col>15</xdr:col>
      <xdr:colOff>101600</xdr:colOff>
      <xdr:row>78</xdr:row>
      <xdr:rowOff>46244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37371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1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98583</xdr:rowOff>
    </xdr:from>
    <xdr:to>
      <xdr:col>10</xdr:col>
      <xdr:colOff>165100</xdr:colOff>
      <xdr:row>78</xdr:row>
      <xdr:rowOff>28733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19860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39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123921</xdr:rowOff>
    </xdr:from>
    <xdr:to>
      <xdr:col>6</xdr:col>
      <xdr:colOff>38100</xdr:colOff>
      <xdr:row>78</xdr:row>
      <xdr:rowOff>54071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45198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164378</xdr:rowOff>
    </xdr:from>
    <xdr:to>
      <xdr:col>24</xdr:col>
      <xdr:colOff>63500</xdr:colOff>
      <xdr:row>98</xdr:row>
      <xdr:rowOff>53485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95028"/>
          <a:ext cx="838200" cy="6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19010</xdr:rowOff>
    </xdr:from>
    <xdr:to>
      <xdr:col>19</xdr:col>
      <xdr:colOff>177800</xdr:colOff>
      <xdr:row>97</xdr:row>
      <xdr:rowOff>164378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78210"/>
          <a:ext cx="889000" cy="3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19010</xdr:rowOff>
    </xdr:from>
    <xdr:to>
      <xdr:col>15</xdr:col>
      <xdr:colOff>50800</xdr:colOff>
      <xdr:row>98</xdr:row>
      <xdr:rowOff>23952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78210"/>
          <a:ext cx="889000" cy="34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23952</xdr:rowOff>
    </xdr:from>
    <xdr:to>
      <xdr:col>10</xdr:col>
      <xdr:colOff>114300</xdr:colOff>
      <xdr:row>99</xdr:row>
      <xdr:rowOff>62672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6052"/>
          <a:ext cx="889000" cy="2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2685</xdr:rowOff>
    </xdr:from>
    <xdr:to>
      <xdr:col>24</xdr:col>
      <xdr:colOff>114300</xdr:colOff>
      <xdr:row>98</xdr:row>
      <xdr:rowOff>104285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152562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8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113578</xdr:rowOff>
    </xdr:from>
    <xdr:to>
      <xdr:col>20</xdr:col>
      <xdr:colOff>38100</xdr:colOff>
      <xdr:row>98</xdr:row>
      <xdr:rowOff>43728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34855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139660</xdr:rowOff>
    </xdr:from>
    <xdr:to>
      <xdr:col>15</xdr:col>
      <xdr:colOff>101600</xdr:colOff>
      <xdr:row>96</xdr:row>
      <xdr:rowOff>69810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86337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144602</xdr:rowOff>
    </xdr:from>
    <xdr:to>
      <xdr:col>10</xdr:col>
      <xdr:colOff>165100</xdr:colOff>
      <xdr:row>98</xdr:row>
      <xdr:rowOff>74752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65879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11872</xdr:rowOff>
    </xdr:from>
    <xdr:to>
      <xdr:col>6</xdr:col>
      <xdr:colOff>38100</xdr:colOff>
      <xdr:row>99</xdr:row>
      <xdr:rowOff>113472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104599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20583</xdr:rowOff>
    </xdr:from>
    <xdr:to>
      <xdr:col>55</xdr:col>
      <xdr:colOff>0</xdr:colOff>
      <xdr:row>36</xdr:row>
      <xdr:rowOff>35470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21333"/>
          <a:ext cx="8382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35470</xdr:rowOff>
    </xdr:from>
    <xdr:to>
      <xdr:col>50</xdr:col>
      <xdr:colOff>114300</xdr:colOff>
      <xdr:row>36</xdr:row>
      <xdr:rowOff>69502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07670"/>
          <a:ext cx="889000" cy="3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69502</xdr:rowOff>
    </xdr:from>
    <xdr:to>
      <xdr:col>45</xdr:col>
      <xdr:colOff>177800</xdr:colOff>
      <xdr:row>36</xdr:row>
      <xdr:rowOff>147989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41702"/>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2101</xdr:rowOff>
    </xdr:from>
    <xdr:to>
      <xdr:col>41</xdr:col>
      <xdr:colOff>50800</xdr:colOff>
      <xdr:row>36</xdr:row>
      <xdr:rowOff>147989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2851"/>
          <a:ext cx="889000" cy="31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141233</xdr:rowOff>
    </xdr:from>
    <xdr:to>
      <xdr:col>55</xdr:col>
      <xdr:colOff>50800</xdr:colOff>
      <xdr:row>35</xdr:row>
      <xdr:rowOff>71383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164110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2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156120</xdr:rowOff>
    </xdr:from>
    <xdr:to>
      <xdr:col>50</xdr:col>
      <xdr:colOff>165100</xdr:colOff>
      <xdr:row>36</xdr:row>
      <xdr:rowOff>86270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102797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18702</xdr:rowOff>
    </xdr:from>
    <xdr:to>
      <xdr:col>46</xdr:col>
      <xdr:colOff>38100</xdr:colOff>
      <xdr:row>36</xdr:row>
      <xdr:rowOff>120302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111429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8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97189</xdr:rowOff>
    </xdr:from>
    <xdr:to>
      <xdr:col>41</xdr:col>
      <xdr:colOff>101600</xdr:colOff>
      <xdr:row>37</xdr:row>
      <xdr:rowOff>27339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18466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6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122751</xdr:rowOff>
    </xdr:from>
    <xdr:to>
      <xdr:col>36</xdr:col>
      <xdr:colOff>165100</xdr:colOff>
      <xdr:row>35</xdr:row>
      <xdr:rowOff>52901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44028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4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42565</xdr:rowOff>
    </xdr:from>
    <xdr:to>
      <xdr:col>55</xdr:col>
      <xdr:colOff>0</xdr:colOff>
      <xdr:row>58</xdr:row>
      <xdr:rowOff>147590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86665"/>
          <a:ext cx="838200" cy="10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42565</xdr:rowOff>
    </xdr:from>
    <xdr:to>
      <xdr:col>50</xdr:col>
      <xdr:colOff>114300</xdr:colOff>
      <xdr:row>58</xdr:row>
      <xdr:rowOff>101230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86665"/>
          <a:ext cx="889000" cy="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101230</xdr:rowOff>
    </xdr:from>
    <xdr:to>
      <xdr:col>45</xdr:col>
      <xdr:colOff>177800</xdr:colOff>
      <xdr:row>58</xdr:row>
      <xdr:rowOff>160525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45330"/>
          <a:ext cx="889000" cy="5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160525</xdr:rowOff>
    </xdr:from>
    <xdr:to>
      <xdr:col>41</xdr:col>
      <xdr:colOff>50800</xdr:colOff>
      <xdr:row>58</xdr:row>
      <xdr:rowOff>166707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104625"/>
          <a:ext cx="889000" cy="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96790</xdr:rowOff>
    </xdr:from>
    <xdr:to>
      <xdr:col>55</xdr:col>
      <xdr:colOff>50800</xdr:colOff>
      <xdr:row>59</xdr:row>
      <xdr:rowOff>26940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4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163215</xdr:rowOff>
    </xdr:from>
    <xdr:to>
      <xdr:col>50</xdr:col>
      <xdr:colOff>165100</xdr:colOff>
      <xdr:row>58</xdr:row>
      <xdr:rowOff>93365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109892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71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50430</xdr:rowOff>
    </xdr:from>
    <xdr:to>
      <xdr:col>46</xdr:col>
      <xdr:colOff>38100</xdr:colOff>
      <xdr:row>58</xdr:row>
      <xdr:rowOff>152030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168557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6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109725</xdr:rowOff>
    </xdr:from>
    <xdr:to>
      <xdr:col>41</xdr:col>
      <xdr:colOff>101600</xdr:colOff>
      <xdr:row>59</xdr:row>
      <xdr:rowOff>39875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31002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115907</xdr:rowOff>
    </xdr:from>
    <xdr:to>
      <xdr:col>36</xdr:col>
      <xdr:colOff>165100</xdr:colOff>
      <xdr:row>59</xdr:row>
      <xdr:rowOff>46057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37184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5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82927</xdr:rowOff>
    </xdr:from>
    <xdr:to>
      <xdr:col>55</xdr:col>
      <xdr:colOff>0</xdr:colOff>
      <xdr:row>78</xdr:row>
      <xdr:rowOff>125321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56027"/>
          <a:ext cx="838200" cy="4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68042</xdr:rowOff>
    </xdr:from>
    <xdr:to>
      <xdr:col>50</xdr:col>
      <xdr:colOff>114300</xdr:colOff>
      <xdr:row>78</xdr:row>
      <xdr:rowOff>125321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41142"/>
          <a:ext cx="889000" cy="5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68042</xdr:rowOff>
    </xdr:from>
    <xdr:to>
      <xdr:col>45</xdr:col>
      <xdr:colOff>177800</xdr:colOff>
      <xdr:row>78</xdr:row>
      <xdr:rowOff>91367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41142"/>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68317</xdr:rowOff>
    </xdr:from>
    <xdr:to>
      <xdr:col>41</xdr:col>
      <xdr:colOff>50800</xdr:colOff>
      <xdr:row>78</xdr:row>
      <xdr:rowOff>91367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41417"/>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32127</xdr:rowOff>
    </xdr:from>
    <xdr:to>
      <xdr:col>55</xdr:col>
      <xdr:colOff>50800</xdr:colOff>
      <xdr:row>78</xdr:row>
      <xdr:rowOff>133727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118504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74521</xdr:rowOff>
    </xdr:from>
    <xdr:to>
      <xdr:col>50</xdr:col>
      <xdr:colOff>165100</xdr:colOff>
      <xdr:row>79</xdr:row>
      <xdr:rowOff>4671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167248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4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17242</xdr:rowOff>
    </xdr:from>
    <xdr:to>
      <xdr:col>46</xdr:col>
      <xdr:colOff>38100</xdr:colOff>
      <xdr:row>78</xdr:row>
      <xdr:rowOff>118842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109969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40567</xdr:rowOff>
    </xdr:from>
    <xdr:to>
      <xdr:col>41</xdr:col>
      <xdr:colOff>101600</xdr:colOff>
      <xdr:row>78</xdr:row>
      <xdr:rowOff>142167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133294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17517</xdr:rowOff>
    </xdr:from>
    <xdr:to>
      <xdr:col>36</xdr:col>
      <xdr:colOff>165100</xdr:colOff>
      <xdr:row>78</xdr:row>
      <xdr:rowOff>119117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110244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8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164596</xdr:rowOff>
    </xdr:from>
    <xdr:to>
      <xdr:col>55</xdr:col>
      <xdr:colOff>0</xdr:colOff>
      <xdr:row>96</xdr:row>
      <xdr:rowOff>158885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5937996"/>
          <a:ext cx="838200" cy="68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164596</xdr:rowOff>
    </xdr:from>
    <xdr:to>
      <xdr:col>50</xdr:col>
      <xdr:colOff>114300</xdr:colOff>
      <xdr:row>95</xdr:row>
      <xdr:rowOff>116632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5937996"/>
          <a:ext cx="889000" cy="46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116632</xdr:rowOff>
    </xdr:from>
    <xdr:to>
      <xdr:col>45</xdr:col>
      <xdr:colOff>177800</xdr:colOff>
      <xdr:row>97</xdr:row>
      <xdr:rowOff>66963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04382"/>
          <a:ext cx="889000" cy="29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66963</xdr:rowOff>
    </xdr:from>
    <xdr:to>
      <xdr:col>41</xdr:col>
      <xdr:colOff>50800</xdr:colOff>
      <xdr:row>97</xdr:row>
      <xdr:rowOff>127146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97613"/>
          <a:ext cx="889000" cy="6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108085</xdr:rowOff>
    </xdr:from>
    <xdr:to>
      <xdr:col>55</xdr:col>
      <xdr:colOff>50800</xdr:colOff>
      <xdr:row>97</xdr:row>
      <xdr:rowOff>38235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86512</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4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113796</xdr:rowOff>
    </xdr:from>
    <xdr:to>
      <xdr:col>50</xdr:col>
      <xdr:colOff>165100</xdr:colOff>
      <xdr:row>93</xdr:row>
      <xdr:rowOff>43946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8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60473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66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65832</xdr:rowOff>
    </xdr:from>
    <xdr:to>
      <xdr:col>46</xdr:col>
      <xdr:colOff>38100</xdr:colOff>
      <xdr:row>95</xdr:row>
      <xdr:rowOff>167432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12509</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2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16163</xdr:rowOff>
    </xdr:from>
    <xdr:to>
      <xdr:col>41</xdr:col>
      <xdr:colOff>101600</xdr:colOff>
      <xdr:row>97</xdr:row>
      <xdr:rowOff>117763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4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108890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73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76346</xdr:rowOff>
    </xdr:from>
    <xdr:to>
      <xdr:col>36</xdr:col>
      <xdr:colOff>165100</xdr:colOff>
      <xdr:row>98</xdr:row>
      <xdr:rowOff>6496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169073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9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117602</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3270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82317</xdr:rowOff>
    </xdr:from>
    <xdr:to>
      <xdr:col>76</xdr:col>
      <xdr:colOff>114300</xdr:colOff>
      <xdr:row>38</xdr:row>
      <xdr:rowOff>117602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97417"/>
          <a:ext cx="889000" cy="3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139334</xdr:rowOff>
    </xdr:from>
    <xdr:to>
      <xdr:col>71</xdr:col>
      <xdr:colOff>177800</xdr:colOff>
      <xdr:row>38</xdr:row>
      <xdr:rowOff>82317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482984"/>
          <a:ext cx="889000" cy="1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134028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66802</xdr:rowOff>
    </xdr:from>
    <xdr:to>
      <xdr:col>76</xdr:col>
      <xdr:colOff>165100</xdr:colOff>
      <xdr:row>38</xdr:row>
      <xdr:rowOff>168402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159529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67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31517</xdr:rowOff>
    </xdr:from>
    <xdr:to>
      <xdr:col>72</xdr:col>
      <xdr:colOff>38100</xdr:colOff>
      <xdr:row>38</xdr:row>
      <xdr:rowOff>133117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4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149644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2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88534</xdr:rowOff>
    </xdr:from>
    <xdr:to>
      <xdr:col>67</xdr:col>
      <xdr:colOff>101600</xdr:colOff>
      <xdr:row>38</xdr:row>
      <xdr:rowOff>18684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35211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2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90645</xdr:rowOff>
    </xdr:from>
    <xdr:to>
      <xdr:col>85</xdr:col>
      <xdr:colOff>127000</xdr:colOff>
      <xdr:row>75</xdr:row>
      <xdr:rowOff>118907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949395"/>
          <a:ext cx="8382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118907</xdr:rowOff>
    </xdr:from>
    <xdr:to>
      <xdr:col>81</xdr:col>
      <xdr:colOff>50800</xdr:colOff>
      <xdr:row>75</xdr:row>
      <xdr:rowOff>122441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77657"/>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103307</xdr:rowOff>
    </xdr:from>
    <xdr:to>
      <xdr:col>76</xdr:col>
      <xdr:colOff>114300</xdr:colOff>
      <xdr:row>75</xdr:row>
      <xdr:rowOff>122441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962057"/>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93118</xdr:rowOff>
    </xdr:from>
    <xdr:to>
      <xdr:col>71</xdr:col>
      <xdr:colOff>177800</xdr:colOff>
      <xdr:row>75</xdr:row>
      <xdr:rowOff>103307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951868"/>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39845</xdr:rowOff>
    </xdr:from>
    <xdr:to>
      <xdr:col>85</xdr:col>
      <xdr:colOff>177800</xdr:colOff>
      <xdr:row>75</xdr:row>
      <xdr:rowOff>141445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62722</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5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68107</xdr:rowOff>
    </xdr:from>
    <xdr:to>
      <xdr:col>81</xdr:col>
      <xdr:colOff>101600</xdr:colOff>
      <xdr:row>75</xdr:row>
      <xdr:rowOff>169707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14784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7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71641</xdr:rowOff>
    </xdr:from>
    <xdr:to>
      <xdr:col>76</xdr:col>
      <xdr:colOff>165100</xdr:colOff>
      <xdr:row>76</xdr:row>
      <xdr:rowOff>1791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18318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70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52507</xdr:rowOff>
    </xdr:from>
    <xdr:to>
      <xdr:col>72</xdr:col>
      <xdr:colOff>38100</xdr:colOff>
      <xdr:row>75</xdr:row>
      <xdr:rowOff>154107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170634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6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42318</xdr:rowOff>
    </xdr:from>
    <xdr:to>
      <xdr:col>67</xdr:col>
      <xdr:colOff>101600</xdr:colOff>
      <xdr:row>75</xdr:row>
      <xdr:rowOff>143918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160445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67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53984</xdr:rowOff>
    </xdr:from>
    <xdr:to>
      <xdr:col>85</xdr:col>
      <xdr:colOff>127000</xdr:colOff>
      <xdr:row>96</xdr:row>
      <xdr:rowOff>129329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513184"/>
          <a:ext cx="838200" cy="7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53984</xdr:rowOff>
    </xdr:from>
    <xdr:to>
      <xdr:col>81</xdr:col>
      <xdr:colOff>50800</xdr:colOff>
      <xdr:row>96</xdr:row>
      <xdr:rowOff>70061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13184"/>
          <a:ext cx="889000" cy="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86384</xdr:rowOff>
    </xdr:from>
    <xdr:to>
      <xdr:col>76</xdr:col>
      <xdr:colOff>114300</xdr:colOff>
      <xdr:row>96</xdr:row>
      <xdr:rowOff>70061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374134"/>
          <a:ext cx="889000" cy="15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86384</xdr:rowOff>
    </xdr:from>
    <xdr:to>
      <xdr:col>71</xdr:col>
      <xdr:colOff>177800</xdr:colOff>
      <xdr:row>97</xdr:row>
      <xdr:rowOff>128389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374134"/>
          <a:ext cx="889000" cy="3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78529</xdr:rowOff>
    </xdr:from>
    <xdr:to>
      <xdr:col>85</xdr:col>
      <xdr:colOff>177800</xdr:colOff>
      <xdr:row>97</xdr:row>
      <xdr:rowOff>8679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5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101406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38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3184</xdr:rowOff>
    </xdr:from>
    <xdr:to>
      <xdr:col>81</xdr:col>
      <xdr:colOff>101600</xdr:colOff>
      <xdr:row>96</xdr:row>
      <xdr:rowOff>104784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121311</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3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19261</xdr:rowOff>
    </xdr:from>
    <xdr:to>
      <xdr:col>76</xdr:col>
      <xdr:colOff>165100</xdr:colOff>
      <xdr:row>96</xdr:row>
      <xdr:rowOff>120861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4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137388</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25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35584</xdr:rowOff>
    </xdr:from>
    <xdr:to>
      <xdr:col>72</xdr:col>
      <xdr:colOff>38100</xdr:colOff>
      <xdr:row>95</xdr:row>
      <xdr:rowOff>137184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3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153711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09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77589</xdr:rowOff>
    </xdr:from>
    <xdr:to>
      <xdr:col>67</xdr:col>
      <xdr:colOff>101600</xdr:colOff>
      <xdr:row>98</xdr:row>
      <xdr:rowOff>7739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0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170316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0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139363</xdr:rowOff>
    </xdr:from>
    <xdr:to>
      <xdr:col>116</xdr:col>
      <xdr:colOff>63500</xdr:colOff>
      <xdr:row>75</xdr:row>
      <xdr:rowOff>50361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1969413"/>
          <a:ext cx="838200" cy="93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139363</xdr:rowOff>
    </xdr:from>
    <xdr:to>
      <xdr:col>111</xdr:col>
      <xdr:colOff>177800</xdr:colOff>
      <xdr:row>70</xdr:row>
      <xdr:rowOff>60191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1969413"/>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60191</xdr:rowOff>
    </xdr:from>
    <xdr:to>
      <xdr:col>107</xdr:col>
      <xdr:colOff>50800</xdr:colOff>
      <xdr:row>70</xdr:row>
      <xdr:rowOff>112442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06169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93773</xdr:rowOff>
    </xdr:from>
    <xdr:to>
      <xdr:col>102</xdr:col>
      <xdr:colOff>114300</xdr:colOff>
      <xdr:row>70</xdr:row>
      <xdr:rowOff>112442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095273"/>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146901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49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171011</xdr:rowOff>
    </xdr:from>
    <xdr:to>
      <xdr:col>116</xdr:col>
      <xdr:colOff>114300</xdr:colOff>
      <xdr:row>75</xdr:row>
      <xdr:rowOff>101161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149438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8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88563</xdr:rowOff>
    </xdr:from>
    <xdr:to>
      <xdr:col>112</xdr:col>
      <xdr:colOff>38100</xdr:colOff>
      <xdr:row>70</xdr:row>
      <xdr:rowOff>18713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19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35240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169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9391</xdr:rowOff>
    </xdr:from>
    <xdr:to>
      <xdr:col>107</xdr:col>
      <xdr:colOff>101600</xdr:colOff>
      <xdr:row>70</xdr:row>
      <xdr:rowOff>110991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0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127518</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78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61642</xdr:rowOff>
    </xdr:from>
    <xdr:to>
      <xdr:col>102</xdr:col>
      <xdr:colOff>165100</xdr:colOff>
      <xdr:row>70</xdr:row>
      <xdr:rowOff>163242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0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8319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183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42973</xdr:rowOff>
    </xdr:from>
    <xdr:to>
      <xdr:col>98</xdr:col>
      <xdr:colOff>38100</xdr:colOff>
      <xdr:row>70</xdr:row>
      <xdr:rowOff>144573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0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161100</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181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1,636,415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円となっており、前年と比較して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206,806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減少する結果となった。減少した主な要因は繰出金に係る費用及び普通建設事業費のうち更新整備に係る費用の大幅な減額によるものである。繰出金に関しては、簡易水道事業特別会計、浄化槽事業特別会計が公営企業会計へ移行したことに伴い、昨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86,324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円の減少となり、類似団体平均と近い値となった。しかし、依然として山梨県平均や全国平均の値より高い値となっている。普通建設事業費については、令和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年度にかけて実施した新庁舎建設に係る各種事業が終了したことにより、住民一人当たりのコストが昨年度から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275,658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円減少した。このため、更新整備に係る普通建設事業費は類似団体平均値と近い値となったが、令和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完了予定の村民会館更新整備事業等の公共施設長寿命化に係る各種事業の実施が見込まれており、来年度以降は再度増加していくことが見込まれている。住民一人当たりのコストが全体を通して減少している中、増額になった要素もみられる。特に増額幅が大きい要素は物件費・補助費等である。補助費に関しては昨年度と比較して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41.7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％の増となっている。これは村独自事業として令和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開始された子育て支援パッケージ事業の実施によるものであり、類似団体平均と比較しても大幅に上回る形となった。物件費も同じく、子育て無償化に係る各種事業の実施に伴い増額となったが、物価高騰対策に起因した価格転嫁等も大きな要因であったといえ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過去</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年間の中で一番高水準であった令和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41.0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％の減少となった扶助費に関しては、令和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さらに減となっており、給付金関係事業の減によるものが主な原因であるとはいえ、依然サービス水準の低さが見て取れる。事業の更なる充実を図り、類似団体順位を平均的な水準まで引き上げたいと考えている。また、公債費について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246,459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円であり、類似団体平均に比べると高い水準で推移している。令和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をピークに減少傾向となっていたが、新庁舎整備や買い物環境整備、村民会館の更新に係る起債借入の元利償還の開始や近年の大幅な利率増に伴い、増額傾向となっていくことを想定しているため、引き続き地方債残高の減少に努める。積立金については、ふるさと納税を原資とした基金への積立や、公共施設長寿化に備えるための公共施設整備等事業基金への積立額が増加している傾向にあ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山梨県道志村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
1,494
79.68
2,606,756
2,469,350
123,604
1,466,086
2,889,403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41813</xdr:rowOff>
    </xdr:from>
    <xdr:to>
      <xdr:col>24</xdr:col>
      <xdr:colOff>63500</xdr:colOff>
      <xdr:row>35</xdr:row>
      <xdr:rowOff>76424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042563"/>
          <a:ext cx="838200" cy="3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76424</xdr:rowOff>
    </xdr:from>
    <xdr:to>
      <xdr:col>19</xdr:col>
      <xdr:colOff>177800</xdr:colOff>
      <xdr:row>35</xdr:row>
      <xdr:rowOff>100724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077174"/>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100724</xdr:rowOff>
    </xdr:from>
    <xdr:to>
      <xdr:col>15</xdr:col>
      <xdr:colOff>50800</xdr:colOff>
      <xdr:row>35</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101474"/>
          <a:ext cx="8890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134076</xdr:rowOff>
    </xdr:from>
    <xdr:to>
      <xdr:col>10</xdr:col>
      <xdr:colOff>114300</xdr:colOff>
      <xdr:row>35</xdr:row>
      <xdr:rowOff>169418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134826"/>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162463</xdr:rowOff>
    </xdr:from>
    <xdr:to>
      <xdr:col>24</xdr:col>
      <xdr:colOff>114300</xdr:colOff>
      <xdr:row>35</xdr:row>
      <xdr:rowOff>92613</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9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13890</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8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25624</xdr:rowOff>
    </xdr:from>
    <xdr:to>
      <xdr:col>20</xdr:col>
      <xdr:colOff>38100</xdr:colOff>
      <xdr:row>35</xdr:row>
      <xdr:rowOff>127224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0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143751</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8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49924</xdr:rowOff>
    </xdr:from>
    <xdr:to>
      <xdr:col>15</xdr:col>
      <xdr:colOff>101600</xdr:colOff>
      <xdr:row>35</xdr:row>
      <xdr:rowOff>151524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0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168051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8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118618</xdr:rowOff>
    </xdr:from>
    <xdr:to>
      <xdr:col>10</xdr:col>
      <xdr:colOff>165100</xdr:colOff>
      <xdr:row>36</xdr:row>
      <xdr:rowOff>48768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65295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83276</xdr:rowOff>
    </xdr:from>
    <xdr:to>
      <xdr:col>6</xdr:col>
      <xdr:colOff>38100</xdr:colOff>
      <xdr:row>36</xdr:row>
      <xdr:rowOff>13426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08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29953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85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97217</xdr:rowOff>
    </xdr:from>
    <xdr:to>
      <xdr:col>24</xdr:col>
      <xdr:colOff>63500</xdr:colOff>
      <xdr:row>56</xdr:row>
      <xdr:rowOff>148258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26967"/>
          <a:ext cx="838200" cy="2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97217</xdr:rowOff>
    </xdr:from>
    <xdr:to>
      <xdr:col>19</xdr:col>
      <xdr:colOff>177800</xdr:colOff>
      <xdr:row>56</xdr:row>
      <xdr:rowOff>113970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26967"/>
          <a:ext cx="889000" cy="18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113970</xdr:rowOff>
    </xdr:from>
    <xdr:to>
      <xdr:col>15</xdr:col>
      <xdr:colOff>50800</xdr:colOff>
      <xdr:row>56</xdr:row>
      <xdr:rowOff>141207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15170"/>
          <a:ext cx="8890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141207</xdr:rowOff>
    </xdr:from>
    <xdr:to>
      <xdr:col>10</xdr:col>
      <xdr:colOff>114300</xdr:colOff>
      <xdr:row>57</xdr:row>
      <xdr:rowOff>31170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2407"/>
          <a:ext cx="889000" cy="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97458</xdr:rowOff>
    </xdr:from>
    <xdr:to>
      <xdr:col>24</xdr:col>
      <xdr:colOff>114300</xdr:colOff>
      <xdr:row>57</xdr:row>
      <xdr:rowOff>27608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120335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46417</xdr:rowOff>
    </xdr:from>
    <xdr:to>
      <xdr:col>20</xdr:col>
      <xdr:colOff>38100</xdr:colOff>
      <xdr:row>55</xdr:row>
      <xdr:rowOff>148017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164544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63170</xdr:rowOff>
    </xdr:from>
    <xdr:to>
      <xdr:col>15</xdr:col>
      <xdr:colOff>101600</xdr:colOff>
      <xdr:row>56</xdr:row>
      <xdr:rowOff>164770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9847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3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90407</xdr:rowOff>
    </xdr:from>
    <xdr:to>
      <xdr:col>10</xdr:col>
      <xdr:colOff>165100</xdr:colOff>
      <xdr:row>57</xdr:row>
      <xdr:rowOff>20557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37084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6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151820</xdr:rowOff>
    </xdr:from>
    <xdr:to>
      <xdr:col>6</xdr:col>
      <xdr:colOff>38100</xdr:colOff>
      <xdr:row>57</xdr:row>
      <xdr:rowOff>81970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98497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2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14895</xdr:rowOff>
    </xdr:from>
    <xdr:to>
      <xdr:col>24</xdr:col>
      <xdr:colOff>63500</xdr:colOff>
      <xdr:row>78</xdr:row>
      <xdr:rowOff>63491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387995"/>
          <a:ext cx="838200" cy="4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148107</xdr:rowOff>
    </xdr:from>
    <xdr:to>
      <xdr:col>19</xdr:col>
      <xdr:colOff>177800</xdr:colOff>
      <xdr:row>78</xdr:row>
      <xdr:rowOff>63491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349757"/>
          <a:ext cx="889000" cy="8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148107</xdr:rowOff>
    </xdr:from>
    <xdr:to>
      <xdr:col>15</xdr:col>
      <xdr:colOff>50800</xdr:colOff>
      <xdr:row>78</xdr:row>
      <xdr:rowOff>136145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349757"/>
          <a:ext cx="889000" cy="15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136145</xdr:rowOff>
    </xdr:from>
    <xdr:to>
      <xdr:col>10</xdr:col>
      <xdr:colOff>114300</xdr:colOff>
      <xdr:row>78</xdr:row>
      <xdr:rowOff>163097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509245"/>
          <a:ext cx="8890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135545</xdr:rowOff>
    </xdr:from>
    <xdr:to>
      <xdr:col>24</xdr:col>
      <xdr:colOff>114300</xdr:colOff>
      <xdr:row>78</xdr:row>
      <xdr:rowOff>65695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3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113972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31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12691</xdr:rowOff>
    </xdr:from>
    <xdr:to>
      <xdr:col>20</xdr:col>
      <xdr:colOff>38100</xdr:colOff>
      <xdr:row>78</xdr:row>
      <xdr:rowOff>114291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8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105418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47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97307</xdr:rowOff>
    </xdr:from>
    <xdr:to>
      <xdr:col>15</xdr:col>
      <xdr:colOff>101600</xdr:colOff>
      <xdr:row>78</xdr:row>
      <xdr:rowOff>27457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18584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9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85345</xdr:rowOff>
    </xdr:from>
    <xdr:to>
      <xdr:col>10</xdr:col>
      <xdr:colOff>165100</xdr:colOff>
      <xdr:row>79</xdr:row>
      <xdr:rowOff>15495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4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6622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55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112297</xdr:rowOff>
    </xdr:from>
    <xdr:to>
      <xdr:col>6</xdr:col>
      <xdr:colOff>38100</xdr:colOff>
      <xdr:row>79</xdr:row>
      <xdr:rowOff>42447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33574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57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22281</xdr:rowOff>
    </xdr:from>
    <xdr:to>
      <xdr:col>24</xdr:col>
      <xdr:colOff>63500</xdr:colOff>
      <xdr:row>96</xdr:row>
      <xdr:rowOff>68295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81481"/>
          <a:ext cx="8382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22281</xdr:rowOff>
    </xdr:from>
    <xdr:to>
      <xdr:col>19</xdr:col>
      <xdr:colOff>177800</xdr:colOff>
      <xdr:row>96</xdr:row>
      <xdr:rowOff>115044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81481"/>
          <a:ext cx="889000" cy="9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84317</xdr:rowOff>
    </xdr:from>
    <xdr:to>
      <xdr:col>15</xdr:col>
      <xdr:colOff>50800</xdr:colOff>
      <xdr:row>96</xdr:row>
      <xdr:rowOff>115044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43517"/>
          <a:ext cx="889000" cy="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84317</xdr:rowOff>
    </xdr:from>
    <xdr:to>
      <xdr:col>10</xdr:col>
      <xdr:colOff>114300</xdr:colOff>
      <xdr:row>96</xdr:row>
      <xdr:rowOff>114430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43517"/>
          <a:ext cx="8890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17495</xdr:rowOff>
    </xdr:from>
    <xdr:to>
      <xdr:col>24</xdr:col>
      <xdr:colOff>114300</xdr:colOff>
      <xdr:row>96</xdr:row>
      <xdr:rowOff>119095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40372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142931</xdr:rowOff>
    </xdr:from>
    <xdr:to>
      <xdr:col>20</xdr:col>
      <xdr:colOff>38100</xdr:colOff>
      <xdr:row>96</xdr:row>
      <xdr:rowOff>73081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89608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64244</xdr:rowOff>
    </xdr:from>
    <xdr:to>
      <xdr:col>15</xdr:col>
      <xdr:colOff>101600</xdr:colOff>
      <xdr:row>96</xdr:row>
      <xdr:rowOff>165844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10921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9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33517</xdr:rowOff>
    </xdr:from>
    <xdr:to>
      <xdr:col>10</xdr:col>
      <xdr:colOff>165100</xdr:colOff>
      <xdr:row>96</xdr:row>
      <xdr:rowOff>135117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151644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6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63630</xdr:rowOff>
    </xdr:from>
    <xdr:to>
      <xdr:col>6</xdr:col>
      <xdr:colOff>38100</xdr:colOff>
      <xdr:row>96</xdr:row>
      <xdr:rowOff>165230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10307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5093</xdr:rowOff>
    </xdr:from>
    <xdr:to>
      <xdr:col>55</xdr:col>
      <xdr:colOff>0</xdr:colOff>
      <xdr:row>59</xdr:row>
      <xdr:rowOff>14162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0643"/>
          <a:ext cx="8382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5822</xdr:rowOff>
    </xdr:from>
    <xdr:to>
      <xdr:col>50</xdr:col>
      <xdr:colOff>114300</xdr:colOff>
      <xdr:row>59</xdr:row>
      <xdr:rowOff>14162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1372"/>
          <a:ext cx="889000" cy="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5822</xdr:rowOff>
    </xdr:from>
    <xdr:to>
      <xdr:col>45</xdr:col>
      <xdr:colOff>177800</xdr:colOff>
      <xdr:row>59</xdr:row>
      <xdr:rowOff>7189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1372"/>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7189</xdr:rowOff>
    </xdr:from>
    <xdr:to>
      <xdr:col>41</xdr:col>
      <xdr:colOff>50800</xdr:colOff>
      <xdr:row>59</xdr:row>
      <xdr:rowOff>10633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2739"/>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125743</xdr:rowOff>
    </xdr:from>
    <xdr:to>
      <xdr:col>55</xdr:col>
      <xdr:colOff>50800</xdr:colOff>
      <xdr:row>59</xdr:row>
      <xdr:rowOff>55893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134812</xdr:rowOff>
    </xdr:from>
    <xdr:to>
      <xdr:col>50</xdr:col>
      <xdr:colOff>165100</xdr:colOff>
      <xdr:row>59</xdr:row>
      <xdr:rowOff>64962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56089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126472</xdr:rowOff>
    </xdr:from>
    <xdr:to>
      <xdr:col>46</xdr:col>
      <xdr:colOff>38100</xdr:colOff>
      <xdr:row>59</xdr:row>
      <xdr:rowOff>56622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47749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6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127839</xdr:rowOff>
    </xdr:from>
    <xdr:to>
      <xdr:col>41</xdr:col>
      <xdr:colOff>101600</xdr:colOff>
      <xdr:row>59</xdr:row>
      <xdr:rowOff>57989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49116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131283</xdr:rowOff>
    </xdr:from>
    <xdr:to>
      <xdr:col>36</xdr:col>
      <xdr:colOff>165100</xdr:colOff>
      <xdr:row>59</xdr:row>
      <xdr:rowOff>61433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52560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11585</xdr:rowOff>
    </xdr:from>
    <xdr:to>
      <xdr:col>55</xdr:col>
      <xdr:colOff>0</xdr:colOff>
      <xdr:row>78</xdr:row>
      <xdr:rowOff>39508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84685"/>
          <a:ext cx="838200" cy="2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39508</xdr:rowOff>
    </xdr:from>
    <xdr:to>
      <xdr:col>50</xdr:col>
      <xdr:colOff>114300</xdr:colOff>
      <xdr:row>78</xdr:row>
      <xdr:rowOff>107623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12608"/>
          <a:ext cx="889000" cy="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96806</xdr:rowOff>
    </xdr:from>
    <xdr:to>
      <xdr:col>45</xdr:col>
      <xdr:colOff>177800</xdr:colOff>
      <xdr:row>78</xdr:row>
      <xdr:rowOff>107623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69906"/>
          <a:ext cx="889000" cy="1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18107</xdr:rowOff>
    </xdr:from>
    <xdr:to>
      <xdr:col>41</xdr:col>
      <xdr:colOff>50800</xdr:colOff>
      <xdr:row>78</xdr:row>
      <xdr:rowOff>96806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1207"/>
          <a:ext cx="889000" cy="7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132235</xdr:rowOff>
    </xdr:from>
    <xdr:to>
      <xdr:col>55</xdr:col>
      <xdr:colOff>50800</xdr:colOff>
      <xdr:row>78</xdr:row>
      <xdr:rowOff>62385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110662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160158</xdr:rowOff>
    </xdr:from>
    <xdr:to>
      <xdr:col>50</xdr:col>
      <xdr:colOff>165100</xdr:colOff>
      <xdr:row>78</xdr:row>
      <xdr:rowOff>90308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81435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5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56823</xdr:rowOff>
    </xdr:from>
    <xdr:to>
      <xdr:col>46</xdr:col>
      <xdr:colOff>38100</xdr:colOff>
      <xdr:row>78</xdr:row>
      <xdr:rowOff>158423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149550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46006</xdr:rowOff>
    </xdr:from>
    <xdr:to>
      <xdr:col>41</xdr:col>
      <xdr:colOff>101600</xdr:colOff>
      <xdr:row>78</xdr:row>
      <xdr:rowOff>147606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138757</xdr:rowOff>
    </xdr:from>
    <xdr:to>
      <xdr:col>36</xdr:col>
      <xdr:colOff>165100</xdr:colOff>
      <xdr:row>78</xdr:row>
      <xdr:rowOff>68907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60034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70436</xdr:rowOff>
    </xdr:from>
    <xdr:to>
      <xdr:col>55</xdr:col>
      <xdr:colOff>0</xdr:colOff>
      <xdr:row>97</xdr:row>
      <xdr:rowOff>93725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01086"/>
          <a:ext cx="838200" cy="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41084</xdr:rowOff>
    </xdr:from>
    <xdr:to>
      <xdr:col>50</xdr:col>
      <xdr:colOff>114300</xdr:colOff>
      <xdr:row>97</xdr:row>
      <xdr:rowOff>70436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71734"/>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41084</xdr:rowOff>
    </xdr:from>
    <xdr:to>
      <xdr:col>45</xdr:col>
      <xdr:colOff>177800</xdr:colOff>
      <xdr:row>98</xdr:row>
      <xdr:rowOff>57592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71734"/>
          <a:ext cx="889000" cy="18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36136</xdr:rowOff>
    </xdr:from>
    <xdr:to>
      <xdr:col>41</xdr:col>
      <xdr:colOff>50800</xdr:colOff>
      <xdr:row>98</xdr:row>
      <xdr:rowOff>57592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8236"/>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42925</xdr:rowOff>
    </xdr:from>
    <xdr:to>
      <xdr:col>55</xdr:col>
      <xdr:colOff>50800</xdr:colOff>
      <xdr:row>97</xdr:row>
      <xdr:rowOff>144525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129302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8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19636</xdr:rowOff>
    </xdr:from>
    <xdr:to>
      <xdr:col>50</xdr:col>
      <xdr:colOff>165100</xdr:colOff>
      <xdr:row>97</xdr:row>
      <xdr:rowOff>121236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112363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4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161734</xdr:rowOff>
    </xdr:from>
    <xdr:to>
      <xdr:col>46</xdr:col>
      <xdr:colOff>38100</xdr:colOff>
      <xdr:row>97</xdr:row>
      <xdr:rowOff>91884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83011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1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6792</xdr:rowOff>
    </xdr:from>
    <xdr:to>
      <xdr:col>41</xdr:col>
      <xdr:colOff>101600</xdr:colOff>
      <xdr:row>98</xdr:row>
      <xdr:rowOff>108392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99519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156786</xdr:rowOff>
    </xdr:from>
    <xdr:to>
      <xdr:col>36</xdr:col>
      <xdr:colOff>165100</xdr:colOff>
      <xdr:row>98</xdr:row>
      <xdr:rowOff>86936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78063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65779</xdr:rowOff>
    </xdr:from>
    <xdr:to>
      <xdr:col>85</xdr:col>
      <xdr:colOff>127000</xdr:colOff>
      <xdr:row>36</xdr:row>
      <xdr:rowOff>57587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66529"/>
          <a:ext cx="838200" cy="1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50752</xdr:rowOff>
    </xdr:from>
    <xdr:to>
      <xdr:col>81</xdr:col>
      <xdr:colOff>50800</xdr:colOff>
      <xdr:row>35</xdr:row>
      <xdr:rowOff>65779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051502"/>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50752</xdr:rowOff>
    </xdr:from>
    <xdr:to>
      <xdr:col>76</xdr:col>
      <xdr:colOff>114300</xdr:colOff>
      <xdr:row>36</xdr:row>
      <xdr:rowOff>65984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051502"/>
          <a:ext cx="889000" cy="18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25727</xdr:rowOff>
    </xdr:from>
    <xdr:to>
      <xdr:col>71</xdr:col>
      <xdr:colOff>177800</xdr:colOff>
      <xdr:row>36</xdr:row>
      <xdr:rowOff>65984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026477"/>
          <a:ext cx="889000" cy="2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6787</xdr:rowOff>
    </xdr:from>
    <xdr:to>
      <xdr:col>85</xdr:col>
      <xdr:colOff>177800</xdr:colOff>
      <xdr:row>36</xdr:row>
      <xdr:rowOff>108387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156664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14979</xdr:rowOff>
    </xdr:from>
    <xdr:to>
      <xdr:col>81</xdr:col>
      <xdr:colOff>101600</xdr:colOff>
      <xdr:row>35</xdr:row>
      <xdr:rowOff>116579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133106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171402</xdr:rowOff>
    </xdr:from>
    <xdr:to>
      <xdr:col>76</xdr:col>
      <xdr:colOff>165100</xdr:colOff>
      <xdr:row>35</xdr:row>
      <xdr:rowOff>101552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118079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15184</xdr:rowOff>
    </xdr:from>
    <xdr:to>
      <xdr:col>72</xdr:col>
      <xdr:colOff>38100</xdr:colOff>
      <xdr:row>36</xdr:row>
      <xdr:rowOff>116784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133311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6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146377</xdr:rowOff>
    </xdr:from>
    <xdr:to>
      <xdr:col>67</xdr:col>
      <xdr:colOff>101600</xdr:colOff>
      <xdr:row>35</xdr:row>
      <xdr:rowOff>76527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9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93054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5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137600</xdr:rowOff>
    </xdr:from>
    <xdr:to>
      <xdr:col>85</xdr:col>
      <xdr:colOff>127000</xdr:colOff>
      <xdr:row>57</xdr:row>
      <xdr:rowOff>28101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38800"/>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28101</xdr:rowOff>
    </xdr:from>
    <xdr:to>
      <xdr:col>81</xdr:col>
      <xdr:colOff>50800</xdr:colOff>
      <xdr:row>57</xdr:row>
      <xdr:rowOff>85218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00751"/>
          <a:ext cx="88900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85218</xdr:rowOff>
    </xdr:from>
    <xdr:to>
      <xdr:col>76</xdr:col>
      <xdr:colOff>114300</xdr:colOff>
      <xdr:row>57</xdr:row>
      <xdr:rowOff>105521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57868"/>
          <a:ext cx="889000" cy="2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50429</xdr:rowOff>
    </xdr:from>
    <xdr:to>
      <xdr:col>71</xdr:col>
      <xdr:colOff>177800</xdr:colOff>
      <xdr:row>57</xdr:row>
      <xdr:rowOff>105521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23079"/>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86800</xdr:rowOff>
    </xdr:from>
    <xdr:to>
      <xdr:col>85</xdr:col>
      <xdr:colOff>177800</xdr:colOff>
      <xdr:row>57</xdr:row>
      <xdr:rowOff>16950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65227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148751</xdr:rowOff>
    </xdr:from>
    <xdr:to>
      <xdr:col>81</xdr:col>
      <xdr:colOff>101600</xdr:colOff>
      <xdr:row>57</xdr:row>
      <xdr:rowOff>78901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70028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4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34418</xdr:rowOff>
    </xdr:from>
    <xdr:to>
      <xdr:col>76</xdr:col>
      <xdr:colOff>165100</xdr:colOff>
      <xdr:row>57</xdr:row>
      <xdr:rowOff>136018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127145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8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54721</xdr:rowOff>
    </xdr:from>
    <xdr:to>
      <xdr:col>72</xdr:col>
      <xdr:colOff>38100</xdr:colOff>
      <xdr:row>57</xdr:row>
      <xdr:rowOff>156321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147448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2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171079</xdr:rowOff>
    </xdr:from>
    <xdr:to>
      <xdr:col>67</xdr:col>
      <xdr:colOff>101600</xdr:colOff>
      <xdr:row>57</xdr:row>
      <xdr:rowOff>101229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117756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4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117602</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9070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82317</xdr:rowOff>
    </xdr:from>
    <xdr:to>
      <xdr:col>76</xdr:col>
      <xdr:colOff>114300</xdr:colOff>
      <xdr:row>78</xdr:row>
      <xdr:rowOff>117602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55417"/>
          <a:ext cx="889000" cy="3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139334</xdr:rowOff>
    </xdr:from>
    <xdr:to>
      <xdr:col>71</xdr:col>
      <xdr:colOff>177800</xdr:colOff>
      <xdr:row>78</xdr:row>
      <xdr:rowOff>82317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40984"/>
          <a:ext cx="889000" cy="1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134028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66802</xdr:rowOff>
    </xdr:from>
    <xdr:to>
      <xdr:col>76</xdr:col>
      <xdr:colOff>165100</xdr:colOff>
      <xdr:row>78</xdr:row>
      <xdr:rowOff>168402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159529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31517</xdr:rowOff>
    </xdr:from>
    <xdr:to>
      <xdr:col>72</xdr:col>
      <xdr:colOff>38100</xdr:colOff>
      <xdr:row>78</xdr:row>
      <xdr:rowOff>133117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149644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7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88534</xdr:rowOff>
    </xdr:from>
    <xdr:to>
      <xdr:col>67</xdr:col>
      <xdr:colOff>101600</xdr:colOff>
      <xdr:row>78</xdr:row>
      <xdr:rowOff>18684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35211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90644</xdr:rowOff>
    </xdr:from>
    <xdr:to>
      <xdr:col>85</xdr:col>
      <xdr:colOff>127000</xdr:colOff>
      <xdr:row>95</xdr:row>
      <xdr:rowOff>118906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78394"/>
          <a:ext cx="8382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118906</xdr:rowOff>
    </xdr:from>
    <xdr:to>
      <xdr:col>81</xdr:col>
      <xdr:colOff>50800</xdr:colOff>
      <xdr:row>95</xdr:row>
      <xdr:rowOff>122441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06656"/>
          <a:ext cx="8890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103307</xdr:rowOff>
    </xdr:from>
    <xdr:to>
      <xdr:col>76</xdr:col>
      <xdr:colOff>114300</xdr:colOff>
      <xdr:row>95</xdr:row>
      <xdr:rowOff>122441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91057"/>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93118</xdr:rowOff>
    </xdr:from>
    <xdr:to>
      <xdr:col>71</xdr:col>
      <xdr:colOff>177800</xdr:colOff>
      <xdr:row>95</xdr:row>
      <xdr:rowOff>103307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380868"/>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39844</xdr:rowOff>
    </xdr:from>
    <xdr:to>
      <xdr:col>85</xdr:col>
      <xdr:colOff>177800</xdr:colOff>
      <xdr:row>95</xdr:row>
      <xdr:rowOff>141444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62721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7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68106</xdr:rowOff>
    </xdr:from>
    <xdr:to>
      <xdr:col>81</xdr:col>
      <xdr:colOff>101600</xdr:colOff>
      <xdr:row>95</xdr:row>
      <xdr:rowOff>169706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5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14783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3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71641</xdr:rowOff>
    </xdr:from>
    <xdr:to>
      <xdr:col>76</xdr:col>
      <xdr:colOff>165100</xdr:colOff>
      <xdr:row>96</xdr:row>
      <xdr:rowOff>1791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18318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3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52507</xdr:rowOff>
    </xdr:from>
    <xdr:to>
      <xdr:col>72</xdr:col>
      <xdr:colOff>38100</xdr:colOff>
      <xdr:row>95</xdr:row>
      <xdr:rowOff>154107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170634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1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42318</xdr:rowOff>
    </xdr:from>
    <xdr:to>
      <xdr:col>67</xdr:col>
      <xdr:colOff>101600</xdr:colOff>
      <xdr:row>95</xdr:row>
      <xdr:rowOff>143918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160445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0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目的別歳出については、令和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1,636,415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206,806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円減少となった。一人当たりに係るコストが一番大きい総務費は昨年度から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％減少となり住民一人当たりのコストは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531,016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円である。これは令和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年度まで実施されていた新庁舎建設に伴う各種事業の完了によるものであるが、令和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年度に関しては引き続き公共施設長寿化対策のための村民会館建設事業の実施や、新規事業として買い物環境整備事業を行ったため、類似団体と比較しても</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182,938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上回る形となった。今後も各種公共施設の長寿命化に係る大規模事業の実施が想定されているため総務費は増加傾向となることを想定している。また、子育て支援パッケージ事業の開始により、子育てに関する新規事業が実施された民生費・教育費において歳出額が増加となった。民生費では昨年度から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％の増加、教育費では約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％の増加となり、今後も子育て支援にかかる費用は増額していく見込みである。同じく新規事業が実施されている衛生費については、新型コロナワクチンの定期接種に関する費用や、物価高騰対策として令和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年度に実施した省エネ家電購入促進事業が大きく減額となったことにより昨年度から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減少となったため、減額の割合が大きくなっている。類似団体平均と同水準・もしくは上回る値となった教育費・衛生費と比べ、民生費は類似団体平均を大きく下回って推移している。民生費に関しては村民福祉に関する事業の充実を図りながら、類似団体と同水準となるよう努めていく。</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類似団体平均を下回る結果となった土木費は住民一人当たりのコストが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95,112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少した。しかしながら、熱海市で発生した土石流災害や、八潮市で発生した道路陥没事故等のようなインフラ資産の老朽化に対応するため、残土処理場の整備や各種整備に伴う安全対策、道路・橋梁の長寿命化・定期点検等を実施していく予定であり、今後の中でコストの増加が見込まれている。公債費に関し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年度をピークに減少傾向に推移していたが、新庁舎建設に関する起債借入の元利償還の開始や、公民館の更新事業・買い物環境整備事業等といった大規模事業に伴う起債発行額の増額によって昨年度から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12,363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円の増加となった。今後も引き続き大型事業の実施が見込まれているため、新規発行額の抑制や近年の利率増加を加味した繰り上げ償還を検討していく必要がある。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山梨県道志村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財政調整基金に関しては、長期的な見通しの下に適切な財源の確保と歳出の精査により取崩を回避しており、決算余剰金を中心に積み立てることに努めている。しかしながら、標準財政規模比で</a:t>
          </a:r>
          <a:r>
            <a:rPr kumimoji="1" lang="en-US" altLang="ja-JP" sz="1200">
              <a:latin typeface="ＭＳ ゴシック" pitchFamily="49" charset="-128"/>
              <a:ea typeface="ＭＳ ゴシック" pitchFamily="49" charset="-128"/>
            </a:rPr>
            <a:t>47.49</a:t>
          </a:r>
          <a:r>
            <a:rPr kumimoji="1" lang="ja-JP" altLang="en-US" sz="1200">
              <a:latin typeface="ＭＳ ゴシック" pitchFamily="49" charset="-128"/>
              <a:ea typeface="ＭＳ ゴシック" pitchFamily="49" charset="-128"/>
            </a:rPr>
            <a:t>％に達しており、年々増加傾向にある。将来の歳出増加への備えを念頭に置きながらも、基金取崩による積極的な事業執行や目的基金への積替えなどを考えていく必要がある。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山梨県道志村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全ての特別会計において、昨年度と同水準で推移している。さらなる経費の削減に努めるとともに、一般会計からの繰入金により赤字が発生しないよう財政運営に努めていく。</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一般会計の実質収支は昨年度から</a:t>
          </a:r>
          <a:r>
            <a:rPr kumimoji="1" lang="en-US" altLang="ja-JP" sz="1200">
              <a:latin typeface="ＭＳ ゴシック" pitchFamily="49" charset="-128"/>
              <a:ea typeface="ＭＳ ゴシック" pitchFamily="49" charset="-128"/>
            </a:rPr>
            <a:t>4.72</a:t>
          </a:r>
          <a:r>
            <a:rPr kumimoji="1" lang="ja-JP" altLang="en-US" sz="1200">
              <a:latin typeface="ＭＳ ゴシック" pitchFamily="49" charset="-128"/>
              <a:ea typeface="ＭＳ ゴシック" pitchFamily="49" charset="-128"/>
            </a:rPr>
            <a:t>％増の</a:t>
          </a:r>
          <a:r>
            <a:rPr kumimoji="1" lang="en-US" altLang="ja-JP" sz="1200">
              <a:latin typeface="ＭＳ ゴシック" pitchFamily="49" charset="-128"/>
              <a:ea typeface="ＭＳ ゴシック" pitchFamily="49" charset="-128"/>
            </a:rPr>
            <a:t>8.43</a:t>
          </a:r>
          <a:r>
            <a:rPr kumimoji="1" lang="ja-JP" altLang="en-US" sz="1200">
              <a:latin typeface="ＭＳ ゴシック" pitchFamily="49" charset="-128"/>
              <a:ea typeface="ＭＳ ゴシック" pitchFamily="49" charset="-128"/>
            </a:rPr>
            <a:t>％となった。これは令和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から簡易水道事業会計・浄化槽事業会計が公営企業会計になったことにより繰出金の支出額が大幅に減少したためである。今後も使用料等の見直しや計画的な設備の更新・維持修繕を行うことで、歳出を削減していく。</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2606756</v>
      </c>
      <c r="BO4" s="436"/>
      <c r="BP4" s="436"/>
      <c r="BQ4" s="436"/>
      <c r="BR4" s="436"/>
      <c r="BS4" s="436"/>
      <c r="BT4" s="436"/>
      <c r="BU4" s="437"/>
      <c r="BV4" s="435">
        <v>2921121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8.4</v>
      </c>
      <c r="CU4" s="576"/>
      <c r="CV4" s="576"/>
      <c r="CW4" s="576"/>
      <c r="CX4" s="576"/>
      <c r="CY4" s="576"/>
      <c r="CZ4" s="576"/>
      <c r="DA4" s="577"/>
      <c r="DB4" s="575">
        <v>3.7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2469350</v>
      </c>
      <c r="BO5" s="407"/>
      <c r="BP5" s="407"/>
      <c r="BQ5" s="407"/>
      <c r="BR5" s="407"/>
      <c r="BS5" s="407"/>
      <c r="BT5" s="407"/>
      <c r="BU5" s="408"/>
      <c r="BV5" s="406">
        <v>2847776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84.8</v>
      </c>
      <c r="CU5" s="404"/>
      <c r="CV5" s="404"/>
      <c r="CW5" s="404"/>
      <c r="CX5" s="404"/>
      <c r="CY5" s="404"/>
      <c r="CZ5" s="404"/>
      <c r="DA5" s="405"/>
      <c r="DB5" s="403">
        <v>86.9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137406</v>
      </c>
      <c r="BO6" s="407"/>
      <c r="BP6" s="407"/>
      <c r="BQ6" s="407"/>
      <c r="BR6" s="407"/>
      <c r="BS6" s="407"/>
      <c r="BT6" s="407"/>
      <c r="BU6" s="408"/>
      <c r="BV6" s="406">
        <v>73345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84.9</v>
      </c>
      <c r="CU6" s="550"/>
      <c r="CV6" s="550"/>
      <c r="CW6" s="550"/>
      <c r="CX6" s="550"/>
      <c r="CY6" s="550"/>
      <c r="CZ6" s="550"/>
      <c r="DA6" s="551"/>
      <c r="DB6" s="549">
        <v>87.2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13802</v>
      </c>
      <c r="BO7" s="407"/>
      <c r="BP7" s="407"/>
      <c r="BQ7" s="407"/>
      <c r="BR7" s="407"/>
      <c r="BS7" s="407"/>
      <c r="BT7" s="407"/>
      <c r="BU7" s="408"/>
      <c r="BV7" s="406">
        <v>20320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1466086</v>
      </c>
      <c r="CU7" s="407"/>
      <c r="CV7" s="407"/>
      <c r="CW7" s="407"/>
      <c r="CX7" s="407"/>
      <c r="CY7" s="407"/>
      <c r="CZ7" s="407"/>
      <c r="DA7" s="408"/>
      <c r="DB7" s="406">
        <v>1426398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123604</v>
      </c>
      <c r="BO8" s="407"/>
      <c r="BP8" s="407"/>
      <c r="BQ8" s="407"/>
      <c r="BR8" s="407"/>
      <c r="BS8" s="407"/>
      <c r="BT8" s="407"/>
      <c r="BU8" s="408"/>
      <c r="BV8" s="406">
        <v>53025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1607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70579</v>
      </c>
      <c r="BO9" s="407"/>
      <c r="BP9" s="407"/>
      <c r="BQ9" s="407"/>
      <c r="BR9" s="407"/>
      <c r="BS9" s="407"/>
      <c r="BT9" s="407"/>
      <c r="BU9" s="408"/>
      <c r="BV9" s="406">
        <v>-32188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19.7</v>
      </c>
      <c r="CU9" s="404"/>
      <c r="CV9" s="404"/>
      <c r="CW9" s="404"/>
      <c r="CX9" s="404"/>
      <c r="CY9" s="404"/>
      <c r="CZ9" s="404"/>
      <c r="DA9" s="405"/>
      <c r="DB9" s="403">
        <v>19.100000000000001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1743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26590</v>
      </c>
      <c r="BO10" s="407"/>
      <c r="BP10" s="407"/>
      <c r="BQ10" s="407"/>
      <c r="BR10" s="407"/>
      <c r="BS10" s="407"/>
      <c r="BT10" s="407"/>
      <c r="BU10" s="408"/>
      <c r="BV10" s="406">
        <v>50001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1509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10395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1494</v>
      </c>
      <c r="S13" s="494"/>
      <c r="T13" s="494"/>
      <c r="U13" s="494"/>
      <c r="V13" s="495"/>
      <c r="W13" s="496" t="s">
        <v>131</v>
      </c>
      <c r="X13" s="392"/>
      <c r="Y13" s="392"/>
      <c r="Z13" s="392"/>
      <c r="AA13" s="392"/>
      <c r="AB13" s="393"/>
      <c r="AC13" s="359">
        <v>89</v>
      </c>
      <c r="AD13" s="360"/>
      <c r="AE13" s="360"/>
      <c r="AF13" s="360"/>
      <c r="AG13" s="361"/>
      <c r="AH13" s="359">
        <v>91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97169</v>
      </c>
      <c r="BO13" s="407"/>
      <c r="BP13" s="407"/>
      <c r="BQ13" s="407"/>
      <c r="BR13" s="407"/>
      <c r="BS13" s="407"/>
      <c r="BT13" s="407"/>
      <c r="BU13" s="408"/>
      <c r="BV13" s="406">
        <v>7418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9.6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1545</v>
      </c>
      <c r="S14" s="494"/>
      <c r="T14" s="494"/>
      <c r="U14" s="494"/>
      <c r="V14" s="495"/>
      <c r="W14" s="497"/>
      <c r="X14" s="395"/>
      <c r="Y14" s="395"/>
      <c r="Z14" s="395"/>
      <c r="AA14" s="395"/>
      <c r="AB14" s="396"/>
      <c r="AC14" s="486">
        <v>10.199999999999999</v>
      </c>
      <c r="AD14" s="487"/>
      <c r="AE14" s="487"/>
      <c r="AF14" s="487"/>
      <c r="AG14" s="488"/>
      <c r="AH14" s="486">
        <v>9.6999999999999993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1527</v>
      </c>
      <c r="S15" s="494"/>
      <c r="T15" s="494"/>
      <c r="U15" s="494"/>
      <c r="V15" s="495"/>
      <c r="W15" s="496" t="s">
        <v>137</v>
      </c>
      <c r="X15" s="392"/>
      <c r="Y15" s="392"/>
      <c r="Z15" s="392"/>
      <c r="AA15" s="392"/>
      <c r="AB15" s="393"/>
      <c r="AC15" s="359">
        <v>327</v>
      </c>
      <c r="AD15" s="360"/>
      <c r="AE15" s="360"/>
      <c r="AF15" s="360"/>
      <c r="AG15" s="361"/>
      <c r="AH15" s="359">
        <v>351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210483</v>
      </c>
      <c r="BO15" s="436"/>
      <c r="BP15" s="436"/>
      <c r="BQ15" s="436"/>
      <c r="BR15" s="436"/>
      <c r="BS15" s="436"/>
      <c r="BT15" s="436"/>
      <c r="BU15" s="437"/>
      <c r="BV15" s="435">
        <v>204079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37.5</v>
      </c>
      <c r="AD16" s="487"/>
      <c r="AE16" s="487"/>
      <c r="AF16" s="487"/>
      <c r="AG16" s="488"/>
      <c r="AH16" s="486">
        <v>37.5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1422114</v>
      </c>
      <c r="BO16" s="407"/>
      <c r="BP16" s="407"/>
      <c r="BQ16" s="407"/>
      <c r="BR16" s="407"/>
      <c r="BS16" s="407"/>
      <c r="BT16" s="407"/>
      <c r="BU16" s="408"/>
      <c r="BV16" s="406">
        <v>1372579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455</v>
      </c>
      <c r="AD17" s="360"/>
      <c r="AE17" s="360"/>
      <c r="AF17" s="360"/>
      <c r="AG17" s="361"/>
      <c r="AH17" s="359">
        <v>495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259442</v>
      </c>
      <c r="BO17" s="407"/>
      <c r="BP17" s="407"/>
      <c r="BQ17" s="407"/>
      <c r="BR17" s="407"/>
      <c r="BS17" s="407"/>
      <c r="BT17" s="407"/>
      <c r="BU17" s="408"/>
      <c r="BV17" s="406">
        <v>252478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79.680000000000007</v>
      </c>
      <c r="M18" s="459"/>
      <c r="N18" s="459"/>
      <c r="O18" s="459"/>
      <c r="P18" s="459"/>
      <c r="Q18" s="459"/>
      <c r="R18" s="460"/>
      <c r="S18" s="460"/>
      <c r="T18" s="460"/>
      <c r="U18" s="460"/>
      <c r="V18" s="461"/>
      <c r="W18" s="477"/>
      <c r="X18" s="478"/>
      <c r="Y18" s="478"/>
      <c r="Z18" s="478"/>
      <c r="AA18" s="478"/>
      <c r="AB18" s="502"/>
      <c r="AC18" s="376">
        <v>52.2</v>
      </c>
      <c r="AD18" s="377"/>
      <c r="AE18" s="377"/>
      <c r="AF18" s="377"/>
      <c r="AG18" s="462"/>
      <c r="AH18" s="376">
        <v>52.8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1257562</v>
      </c>
      <c r="BO18" s="407"/>
      <c r="BP18" s="407"/>
      <c r="BQ18" s="407"/>
      <c r="BR18" s="407"/>
      <c r="BS18" s="407"/>
      <c r="BT18" s="407"/>
      <c r="BU18" s="408"/>
      <c r="BV18" s="406">
        <v>1247434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1889698</v>
      </c>
      <c r="BO19" s="407"/>
      <c r="BP19" s="407"/>
      <c r="BQ19" s="407"/>
      <c r="BR19" s="407"/>
      <c r="BS19" s="407"/>
      <c r="BT19" s="407"/>
      <c r="BU19" s="408"/>
      <c r="BV19" s="406">
        <v>1886997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613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2889403</v>
      </c>
      <c r="BO22" s="436"/>
      <c r="BP22" s="436"/>
      <c r="BQ22" s="436"/>
      <c r="BR22" s="436"/>
      <c r="BS22" s="436"/>
      <c r="BT22" s="436"/>
      <c r="BU22" s="437"/>
      <c r="BV22" s="435">
        <v>3031322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2768302</v>
      </c>
      <c r="BO23" s="407"/>
      <c r="BP23" s="407"/>
      <c r="BQ23" s="407"/>
      <c r="BR23" s="407"/>
      <c r="BS23" s="407"/>
      <c r="BT23" s="407"/>
      <c r="BU23" s="408"/>
      <c r="BV23" s="406">
        <v>2871077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5150</v>
      </c>
      <c r="R24" s="360"/>
      <c r="S24" s="360"/>
      <c r="T24" s="360"/>
      <c r="U24" s="360"/>
      <c r="V24" s="361"/>
      <c r="W24" s="449"/>
      <c r="X24" s="386"/>
      <c r="Y24" s="387"/>
      <c r="Z24" s="362" t="s">
        <v>162</v>
      </c>
      <c r="AA24" s="363"/>
      <c r="AB24" s="363"/>
      <c r="AC24" s="363"/>
      <c r="AD24" s="363"/>
      <c r="AE24" s="363"/>
      <c r="AF24" s="363"/>
      <c r="AG24" s="364"/>
      <c r="AH24" s="359">
        <v>33</v>
      </c>
      <c r="AI24" s="360"/>
      <c r="AJ24" s="360"/>
      <c r="AK24" s="360"/>
      <c r="AL24" s="361"/>
      <c r="AM24" s="359">
        <v>91806</v>
      </c>
      <c r="AN24" s="360"/>
      <c r="AO24" s="360"/>
      <c r="AP24" s="360"/>
      <c r="AQ24" s="360"/>
      <c r="AR24" s="361"/>
      <c r="AS24" s="359">
        <v>2782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2372480</v>
      </c>
      <c r="BO24" s="407"/>
      <c r="BP24" s="407"/>
      <c r="BQ24" s="407"/>
      <c r="BR24" s="407"/>
      <c r="BS24" s="407"/>
      <c r="BT24" s="407"/>
      <c r="BU24" s="408"/>
      <c r="BV24" s="406">
        <v>2450585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4150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3650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1600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118111</v>
      </c>
      <c r="BO27" s="441"/>
      <c r="BP27" s="441"/>
      <c r="BQ27" s="441"/>
      <c r="BR27" s="441"/>
      <c r="BS27" s="441"/>
      <c r="BT27" s="441"/>
      <c r="BU27" s="442"/>
      <c r="BV27" s="440">
        <v>117966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1400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696241</v>
      </c>
      <c r="BO28" s="436"/>
      <c r="BP28" s="436"/>
      <c r="BQ28" s="436"/>
      <c r="BR28" s="436"/>
      <c r="BS28" s="436"/>
      <c r="BT28" s="436"/>
      <c r="BU28" s="437"/>
      <c r="BV28" s="435">
        <v>669651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8</v>
      </c>
      <c r="M29" s="360"/>
      <c r="N29" s="360"/>
      <c r="O29" s="360"/>
      <c r="P29" s="361"/>
      <c r="Q29" s="359">
        <v>1300</v>
      </c>
      <c r="R29" s="360"/>
      <c r="S29" s="360"/>
      <c r="T29" s="360"/>
      <c r="U29" s="360"/>
      <c r="V29" s="361"/>
      <c r="W29" s="450"/>
      <c r="X29" s="451"/>
      <c r="Y29" s="452"/>
      <c r="Z29" s="362" t="s">
        <v>177</v>
      </c>
      <c r="AA29" s="363"/>
      <c r="AB29" s="363"/>
      <c r="AC29" s="363"/>
      <c r="AD29" s="363"/>
      <c r="AE29" s="363"/>
      <c r="AF29" s="363"/>
      <c r="AG29" s="364"/>
      <c r="AH29" s="359">
        <v>33</v>
      </c>
      <c r="AI29" s="360"/>
      <c r="AJ29" s="360"/>
      <c r="AK29" s="360"/>
      <c r="AL29" s="361"/>
      <c r="AM29" s="359">
        <v>91806</v>
      </c>
      <c r="AN29" s="360"/>
      <c r="AO29" s="360"/>
      <c r="AP29" s="360"/>
      <c r="AQ29" s="360"/>
      <c r="AR29" s="361"/>
      <c r="AS29" s="359">
        <v>2782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167943</v>
      </c>
      <c r="BO29" s="407"/>
      <c r="BP29" s="407"/>
      <c r="BQ29" s="407"/>
      <c r="BR29" s="407"/>
      <c r="BS29" s="407"/>
      <c r="BT29" s="407"/>
      <c r="BU29" s="408"/>
      <c r="BV29" s="406">
        <v>167941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1616090</v>
      </c>
      <c r="BO30" s="441"/>
      <c r="BP30" s="441"/>
      <c r="BQ30" s="441"/>
      <c r="BR30" s="441"/>
      <c r="BS30" s="441"/>
      <c r="BT30" s="441"/>
      <c r="BU30" s="442"/>
      <c r="BV30" s="440">
        <v>1599057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富士・東部広域環境事務組合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（株）どうし</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浄化槽事業会計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山梨県市町村総合事務組合（一般会計）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山梨県市町村総合事務組合（電子化事業及び会館管理・研修事務特別会計）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介護保険サービス事業特別会計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山梨県市町村総合事務組合（一般廃棄物最終処分場事業特別会計）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山梨県市町村総合事務組合（入札参加資格審査事業費特別会計）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山梨県市町村総合事務組合（交通災害共済事業特別会計）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山梨県後期高齢者医療広域連合（一般会計）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山梨県後期高齢者医療広域連合（特別会計）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ugXv8obHNZ/VCigrryO+bnusVlUMkJkyzZI42fQAYLk+rGfKVL7ekBeHLUSEnLDmBwfzYxy4odSrCP6Mro3Omw==" saltValue="15vdmE4spGMYe8/bVP3Y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10.61</v>
      </c>
      <c r="G34" s="33">
        <v>5.63</v>
      </c>
      <c r="H34" s="33">
        <v>5.87</v>
      </c>
      <c r="I34" s="33">
        <v>3.71</v>
      </c>
      <c r="J34" s="34">
        <v>8.43</v>
      </c>
      <c r="K34" s="22"/>
      <c r="L34" s="22"/>
      <c r="M34" s="22"/>
      <c r="N34" s="22"/>
      <c r="O34" s="22"/>
      <c r="P34" s="22"/>
    </row>
    <row r="35" spans="1:16" ht="39" customHeight="1" x14ac:dyDescent="0.2">
      <c r="A35" s="22"/>
      <c r="B35" s="35"/>
      <c r="C35" s="1132" t="s">
        <v>532</v>
      </c>
      <c r="D35" s="1132"/>
      <c r="E35" s="1133"/>
      <c r="F35" s="36">
        <v>1.1399999999999999</v>
      </c>
      <c r="G35" s="37">
        <v>0.97</v>
      </c>
      <c r="H35" s="37">
        <v>1.08</v>
      </c>
      <c r="I35" s="37">
        <v>1.18</v>
      </c>
      <c r="J35" s="38">
        <v>1.99</v>
      </c>
      <c r="K35" s="22"/>
      <c r="L35" s="22"/>
      <c r="M35" s="22"/>
      <c r="N35" s="22"/>
      <c r="O35" s="22"/>
      <c r="P35" s="22"/>
    </row>
    <row r="36" spans="1:16" ht="39" customHeight="1" x14ac:dyDescent="0.2">
      <c r="A36" s="22"/>
      <c r="B36" s="35"/>
      <c r="C36" s="1132" t="s">
        <v>533</v>
      </c>
      <c r="D36" s="1132"/>
      <c r="E36" s="1133"/>
      <c r="F36" s="36" t="s">
        <v>487</v>
      </c>
      <c r="G36" s="37" t="s">
        <v>487</v>
      </c>
      <c r="H36" s="37" t="s">
        <v>487</v>
      </c>
      <c r="I36" s="37" t="s">
        <v>487</v>
      </c>
      <c r="J36" s="38">
        <v>0.98</v>
      </c>
      <c r="K36" s="22"/>
      <c r="L36" s="22"/>
      <c r="M36" s="22"/>
      <c r="N36" s="22"/>
      <c r="O36" s="22"/>
      <c r="P36" s="22"/>
    </row>
    <row r="37" spans="1:16" ht="39" customHeight="1" x14ac:dyDescent="0.2">
      <c r="A37" s="22"/>
      <c r="B37" s="35"/>
      <c r="C37" s="1132" t="s">
        <v>534</v>
      </c>
      <c r="D37" s="1132"/>
      <c r="E37" s="1133"/>
      <c r="F37" s="36" t="s">
        <v>487</v>
      </c>
      <c r="G37" s="37" t="s">
        <v>487</v>
      </c>
      <c r="H37" s="37" t="s">
        <v>487</v>
      </c>
      <c r="I37" s="37" t="s">
        <v>487</v>
      </c>
      <c r="J37" s="38">
        <v>0.51</v>
      </c>
      <c r="K37" s="22"/>
      <c r="L37" s="22"/>
      <c r="M37" s="22"/>
      <c r="N37" s="22"/>
      <c r="O37" s="22"/>
      <c r="P37" s="22"/>
    </row>
    <row r="38" spans="1:16" ht="39" customHeight="1" x14ac:dyDescent="0.2">
      <c r="A38" s="22"/>
      <c r="B38" s="35"/>
      <c r="C38" s="1132" t="s">
        <v>535</v>
      </c>
      <c r="D38" s="1132"/>
      <c r="E38" s="1133"/>
      <c r="F38" s="36">
        <v>0.51</v>
      </c>
      <c r="G38" s="37">
        <v>0.47</v>
      </c>
      <c r="H38" s="37">
        <v>0.46</v>
      </c>
      <c r="I38" s="37">
        <v>0.43</v>
      </c>
      <c r="J38" s="38">
        <v>0.48</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0.02</v>
      </c>
      <c r="G43" s="42">
        <v>0.02</v>
      </c>
      <c r="H43" s="42">
        <v>0.02</v>
      </c>
      <c r="I43" s="42">
        <v>0.01</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ZywXI3/iAVMNB2nZDVUCxnrW3ECLTuy2iFjSVg9fyPYg+BAaNLCwml7dHyr6CVsiDqdMH33u+FRLSHaq/7Xzg==" saltValue="8wA1PycX6M/XdsdEX1xv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401</v>
      </c>
      <c r="L45" s="58">
        <v>386</v>
      </c>
      <c r="M45" s="58">
        <v>362</v>
      </c>
      <c r="N45" s="58">
        <v>362</v>
      </c>
      <c r="O45" s="59">
        <v>372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42</v>
      </c>
      <c r="L48" s="62">
        <v>45</v>
      </c>
      <c r="M48" s="62">
        <v>40</v>
      </c>
      <c r="N48" s="62">
        <v>42</v>
      </c>
      <c r="O48" s="63">
        <v>51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487</v>
      </c>
      <c r="L49" s="62" t="s">
        <v>487</v>
      </c>
      <c r="M49" s="62" t="s">
        <v>487</v>
      </c>
      <c r="N49" s="62" t="s">
        <v>487</v>
      </c>
      <c r="O49" s="63">
        <v>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331</v>
      </c>
      <c r="L52" s="62">
        <v>319</v>
      </c>
      <c r="M52" s="62">
        <v>294</v>
      </c>
      <c r="N52" s="62">
        <v>289</v>
      </c>
      <c r="O52" s="63">
        <v>294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112</v>
      </c>
      <c r="L53" s="67">
        <v>112</v>
      </c>
      <c r="M53" s="67">
        <v>108</v>
      </c>
      <c r="N53" s="67">
        <v>115</v>
      </c>
      <c r="O53" s="68">
        <v>130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jUAtbbExd/z3CP2tbzIcY/z9jwQrP7lNKMJm447qZap93NL2n542SWD4Uevs8OmWxdO2LvjWOGd5wl9wmmGHA==" saltValue="/efuYtmF9SVrzxOg9Wfh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3028</v>
      </c>
      <c r="J41" s="331">
        <v>2859</v>
      </c>
      <c r="K41" s="331">
        <v>2900</v>
      </c>
      <c r="L41" s="331">
        <v>3031</v>
      </c>
      <c r="M41" s="332">
        <v>2889</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505</v>
      </c>
      <c r="J43" s="334">
        <v>502</v>
      </c>
      <c r="K43" s="334">
        <v>518</v>
      </c>
      <c r="L43" s="334">
        <v>556</v>
      </c>
      <c r="M43" s="335">
        <v>706</v>
      </c>
    </row>
    <row r="44" spans="2:13" ht="27.75" customHeight="1" x14ac:dyDescent="0.2">
      <c r="B44" s="1171"/>
      <c r="C44" s="1172"/>
      <c r="D44" s="104"/>
      <c r="E44" s="1175" t="s">
        <v>34</v>
      </c>
      <c r="F44" s="1175"/>
      <c r="G44" s="1175"/>
      <c r="H44" s="1176"/>
      <c r="I44" s="333">
        <v>4</v>
      </c>
      <c r="J44" s="334">
        <v>10</v>
      </c>
      <c r="K44" s="334">
        <v>12</v>
      </c>
      <c r="L44" s="334">
        <v>13</v>
      </c>
      <c r="M44" s="335">
        <v>13</v>
      </c>
    </row>
    <row r="45" spans="2:13" ht="27.75" customHeight="1" x14ac:dyDescent="0.2">
      <c r="B45" s="1171"/>
      <c r="C45" s="1172"/>
      <c r="D45" s="104"/>
      <c r="E45" s="1175" t="s">
        <v>35</v>
      </c>
      <c r="F45" s="1175"/>
      <c r="G45" s="1175"/>
      <c r="H45" s="1176"/>
      <c r="I45" s="333">
        <v>404</v>
      </c>
      <c r="J45" s="334">
        <v>368</v>
      </c>
      <c r="K45" s="334">
        <v>353</v>
      </c>
      <c r="L45" s="334">
        <v>297</v>
      </c>
      <c r="M45" s="335">
        <v>299</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2107</v>
      </c>
      <c r="J50" s="334">
        <v>2458</v>
      </c>
      <c r="K50" s="334">
        <v>2618</v>
      </c>
      <c r="L50" s="334">
        <v>2664</v>
      </c>
      <c r="M50" s="335">
        <v>2718</v>
      </c>
    </row>
    <row r="51" spans="2:13" ht="27.75" customHeight="1" x14ac:dyDescent="0.2">
      <c r="B51" s="1171"/>
      <c r="C51" s="1172"/>
      <c r="D51" s="104"/>
      <c r="E51" s="1175" t="s">
        <v>42</v>
      </c>
      <c r="F51" s="1175"/>
      <c r="G51" s="1175"/>
      <c r="H51" s="1176"/>
      <c r="I51" s="333">
        <v>274</v>
      </c>
      <c r="J51" s="334">
        <v>276</v>
      </c>
      <c r="K51" s="334">
        <v>201</v>
      </c>
      <c r="L51" s="334">
        <v>303</v>
      </c>
      <c r="M51" s="335">
        <v>290</v>
      </c>
    </row>
    <row r="52" spans="2:13" ht="27.75" customHeight="1" x14ac:dyDescent="0.2">
      <c r="B52" s="1173"/>
      <c r="C52" s="1174"/>
      <c r="D52" s="104"/>
      <c r="E52" s="1175" t="s">
        <v>43</v>
      </c>
      <c r="F52" s="1175"/>
      <c r="G52" s="1175"/>
      <c r="H52" s="1176"/>
      <c r="I52" s="333">
        <v>2666</v>
      </c>
      <c r="J52" s="334">
        <v>2533</v>
      </c>
      <c r="K52" s="334">
        <v>2550</v>
      </c>
      <c r="L52" s="334">
        <v>2498</v>
      </c>
      <c r="M52" s="335">
        <v>2362</v>
      </c>
    </row>
    <row r="53" spans="2:13" ht="27.75" customHeight="1" thickBot="1" x14ac:dyDescent="0.25">
      <c r="B53" s="1177" t="s">
        <v>19</v>
      </c>
      <c r="C53" s="1178"/>
      <c r="D53" s="108"/>
      <c r="E53" s="1179" t="s">
        <v>44</v>
      </c>
      <c r="F53" s="1179"/>
      <c r="G53" s="1179"/>
      <c r="H53" s="1180"/>
      <c r="I53" s="336">
        <v>-1107</v>
      </c>
      <c r="J53" s="337">
        <v>-1526</v>
      </c>
      <c r="K53" s="337">
        <v>-1587</v>
      </c>
      <c r="L53" s="337">
        <v>-1568</v>
      </c>
      <c r="M53" s="338">
        <v>-1463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kFontfk5xSH5J0kN47/AnWWFNlcDkkvCIAZPuDpoMW2I0pGqnv01q3yVKI5wlX+ldmAhDPDH8vQbocD/3/Bg1g==" saltValue="Lyv2dSB09vhF7+fazHyX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630</v>
      </c>
      <c r="G55" s="339">
        <v>670</v>
      </c>
      <c r="H55" s="340">
        <v>696</v>
      </c>
    </row>
    <row r="56" spans="2:8" ht="52.5" customHeight="1" x14ac:dyDescent="0.2">
      <c r="B56" s="120"/>
      <c r="C56" s="1198" t="s">
        <v>47</v>
      </c>
      <c r="D56" s="1198"/>
      <c r="E56" s="1199"/>
      <c r="F56" s="341">
        <v>168</v>
      </c>
      <c r="G56" s="341">
        <v>168</v>
      </c>
      <c r="H56" s="342">
        <v>168</v>
      </c>
    </row>
    <row r="57" spans="2:8" ht="53.25" customHeight="1" x14ac:dyDescent="0.2">
      <c r="B57" s="120"/>
      <c r="C57" s="1200" t="s">
        <v>48</v>
      </c>
      <c r="D57" s="1200"/>
      <c r="E57" s="1201"/>
      <c r="F57" s="343">
        <v>1602</v>
      </c>
      <c r="G57" s="343">
        <v>1599</v>
      </c>
      <c r="H57" s="344">
        <v>1616</v>
      </c>
    </row>
    <row r="58" spans="2:8" ht="45.75" customHeight="1" x14ac:dyDescent="0.2">
      <c r="B58" s="121"/>
      <c r="C58" s="1188" t="s">
        <v>548</v>
      </c>
      <c r="D58" s="1189"/>
      <c r="E58" s="1190"/>
      <c r="F58" s="345">
        <v>954</v>
      </c>
      <c r="G58" s="345">
        <v>983</v>
      </c>
      <c r="H58" s="346">
        <v>928</v>
      </c>
    </row>
    <row r="59" spans="2:8" ht="45.75" customHeight="1" x14ac:dyDescent="0.2">
      <c r="B59" s="121"/>
      <c r="C59" s="1188" t="s">
        <v>547</v>
      </c>
      <c r="D59" s="1189"/>
      <c r="E59" s="1190"/>
      <c r="F59" s="345">
        <v>130</v>
      </c>
      <c r="G59" s="345">
        <v>165</v>
      </c>
      <c r="H59" s="346">
        <v>174</v>
      </c>
    </row>
    <row r="60" spans="2:8" ht="45.75" customHeight="1" x14ac:dyDescent="0.2">
      <c r="B60" s="121"/>
      <c r="C60" s="1188" t="s">
        <v>549</v>
      </c>
      <c r="D60" s="1189"/>
      <c r="E60" s="1190"/>
      <c r="F60" s="345">
        <v>108</v>
      </c>
      <c r="G60" s="345">
        <v>108</v>
      </c>
      <c r="H60" s="346">
        <v>108</v>
      </c>
    </row>
    <row r="61" spans="2:8" ht="45.75" customHeight="1" x14ac:dyDescent="0.2">
      <c r="B61" s="121"/>
      <c r="C61" s="1188" t="s">
        <v>550</v>
      </c>
      <c r="D61" s="1189"/>
      <c r="E61" s="1190"/>
      <c r="F61" s="345">
        <v>100</v>
      </c>
      <c r="G61" s="345">
        <v>100</v>
      </c>
      <c r="H61" s="346">
        <v>100</v>
      </c>
    </row>
    <row r="62" spans="2:8" ht="45.75" customHeight="1" thickBot="1" x14ac:dyDescent="0.25">
      <c r="B62" s="122"/>
      <c r="C62" s="1191" t="s">
        <v>551</v>
      </c>
      <c r="D62" s="1192"/>
      <c r="E62" s="1193"/>
      <c r="F62" s="347">
        <v>22</v>
      </c>
      <c r="G62" s="347">
        <v>28</v>
      </c>
      <c r="H62" s="348">
        <v>89</v>
      </c>
    </row>
    <row r="63" spans="2:8" ht="52.5" customHeight="1" thickBot="1" x14ac:dyDescent="0.25">
      <c r="B63" s="123"/>
      <c r="C63" s="1194" t="s">
        <v>49</v>
      </c>
      <c r="D63" s="1194"/>
      <c r="E63" s="1195"/>
      <c r="F63" s="349">
        <v>2400</v>
      </c>
      <c r="G63" s="349">
        <v>2437</v>
      </c>
      <c r="H63" s="350">
        <v>2480</v>
      </c>
    </row>
    <row r="64" spans="2:8" ht="13.2" x14ac:dyDescent="0.2"/>
  </sheetData>
  <sheetProtection algorithmName="SHA-512" hashValue="2pPJZEwAAlb4HqldXbHgYNG9XI9yErNFJWb6DiDuLqm91scDnZj0QZONpYQU2HuhzH2Dl/7QewWXUUUrjhT7gg==" saltValue="1TLdCib36a1W9vVyyhsG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129116</v>
      </c>
      <c r="E3" s="142"/>
      <c r="F3" s="143">
        <v>263613</v>
      </c>
      <c r="G3" s="144"/>
      <c r="H3" s="145"/>
    </row>
    <row r="4" spans="1:8" x14ac:dyDescent="0.2">
      <c r="A4" s="146"/>
      <c r="B4" s="147"/>
      <c r="C4" s="148"/>
      <c r="D4" s="149">
        <v>100009</v>
      </c>
      <c r="E4" s="150"/>
      <c r="F4" s="151">
        <v>128823</v>
      </c>
      <c r="G4" s="152"/>
      <c r="H4" s="153"/>
    </row>
    <row r="5" spans="1:8" x14ac:dyDescent="0.2">
      <c r="A5" s="134" t="s">
        <v>519</v>
      </c>
      <c r="B5" s="139"/>
      <c r="C5" s="140"/>
      <c r="D5" s="141">
        <v>145341</v>
      </c>
      <c r="E5" s="142"/>
      <c r="F5" s="143">
        <v>330026</v>
      </c>
      <c r="G5" s="144"/>
      <c r="H5" s="145"/>
    </row>
    <row r="6" spans="1:8" x14ac:dyDescent="0.2">
      <c r="A6" s="146"/>
      <c r="B6" s="147"/>
      <c r="C6" s="148"/>
      <c r="D6" s="149">
        <v>111949</v>
      </c>
      <c r="E6" s="150"/>
      <c r="F6" s="151">
        <v>141075</v>
      </c>
      <c r="G6" s="152"/>
      <c r="H6" s="153"/>
    </row>
    <row r="7" spans="1:8" x14ac:dyDescent="0.2">
      <c r="A7" s="134" t="s">
        <v>520</v>
      </c>
      <c r="B7" s="139"/>
      <c r="C7" s="140"/>
      <c r="D7" s="141">
        <v>300970</v>
      </c>
      <c r="E7" s="142"/>
      <c r="F7" s="143">
        <v>278179</v>
      </c>
      <c r="G7" s="144"/>
      <c r="H7" s="145"/>
    </row>
    <row r="8" spans="1:8" x14ac:dyDescent="0.2">
      <c r="A8" s="146"/>
      <c r="B8" s="147"/>
      <c r="C8" s="148"/>
      <c r="D8" s="149">
        <v>262658</v>
      </c>
      <c r="E8" s="150"/>
      <c r="F8" s="151">
        <v>122182</v>
      </c>
      <c r="G8" s="152"/>
      <c r="H8" s="153"/>
    </row>
    <row r="9" spans="1:8" x14ac:dyDescent="0.2">
      <c r="A9" s="134" t="s">
        <v>521</v>
      </c>
      <c r="B9" s="139"/>
      <c r="C9" s="140"/>
      <c r="D9" s="141">
        <v>454948</v>
      </c>
      <c r="E9" s="142"/>
      <c r="F9" s="143">
        <v>283153</v>
      </c>
      <c r="G9" s="144"/>
      <c r="H9" s="145"/>
    </row>
    <row r="10" spans="1:8" x14ac:dyDescent="0.2">
      <c r="A10" s="146"/>
      <c r="B10" s="147"/>
      <c r="C10" s="148"/>
      <c r="D10" s="149">
        <v>376012</v>
      </c>
      <c r="E10" s="150"/>
      <c r="F10" s="151">
        <v>127593</v>
      </c>
      <c r="G10" s="152"/>
      <c r="H10" s="153"/>
    </row>
    <row r="11" spans="1:8" x14ac:dyDescent="0.2">
      <c r="A11" s="134" t="s">
        <v>522</v>
      </c>
      <c r="B11" s="139"/>
      <c r="C11" s="140"/>
      <c r="D11" s="141">
        <v>179290</v>
      </c>
      <c r="E11" s="142"/>
      <c r="F11" s="143">
        <v>262169</v>
      </c>
      <c r="G11" s="144"/>
      <c r="H11" s="145"/>
    </row>
    <row r="12" spans="1:8" x14ac:dyDescent="0.2">
      <c r="A12" s="146"/>
      <c r="B12" s="147"/>
      <c r="C12" s="154"/>
      <c r="D12" s="149">
        <v>123828</v>
      </c>
      <c r="E12" s="150"/>
      <c r="F12" s="151">
        <v>152658</v>
      </c>
      <c r="G12" s="152"/>
      <c r="H12" s="153"/>
    </row>
    <row r="13" spans="1:8" x14ac:dyDescent="0.2">
      <c r="A13" s="134"/>
      <c r="B13" s="139"/>
      <c r="C13" s="140"/>
      <c r="D13" s="141">
        <v>241933</v>
      </c>
      <c r="E13" s="142"/>
      <c r="F13" s="143">
        <v>283428</v>
      </c>
      <c r="G13" s="155"/>
      <c r="H13" s="145"/>
    </row>
    <row r="14" spans="1:8" x14ac:dyDescent="0.2">
      <c r="A14" s="146"/>
      <c r="B14" s="147"/>
      <c r="C14" s="148"/>
      <c r="D14" s="149">
        <v>194891</v>
      </c>
      <c r="E14" s="150"/>
      <c r="F14" s="151">
        <v>134466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10.62</v>
      </c>
      <c r="C19" s="156">
        <f>ROUND(VALUE(SUBSTITUTE(実質収支比率等に係る経年分析!G$48,"▲","-")),2)</f>
        <v>5.64</v>
      </c>
      <c r="D19" s="156">
        <f>ROUND(VALUE(SUBSTITUTE(実質収支比率等に係る経年分析!H$48,"▲","-")),2)</f>
        <v>5.88</v>
      </c>
      <c r="E19" s="156">
        <f>ROUND(VALUE(SUBSTITUTE(実質収支比率等に係る経年分析!I$48,"▲","-")),2)</f>
        <v>3.72</v>
      </c>
      <c r="F19" s="156">
        <f>ROUND(VALUE(SUBSTITUTE(実質収支比率等に係る経年分析!J$48,"▲","-")),2)</f>
        <v>8.43</v>
      </c>
    </row>
    <row r="20" spans="1:11" x14ac:dyDescent="0.2">
      <c r="A20" s="156" t="s">
        <v>53</v>
      </c>
      <c r="B20" s="156">
        <f>ROUND(VALUE(SUBSTITUTE(実質収支比率等に係る経年分析!F$47,"▲","-")),2)</f>
        <v>44.47</v>
      </c>
      <c r="C20" s="156">
        <f>ROUND(VALUE(SUBSTITUTE(実質収支比率等に係る経年分析!G$47,"▲","-")),2)</f>
        <v>40.14</v>
      </c>
      <c r="D20" s="156">
        <f>ROUND(VALUE(SUBSTITUTE(実質収支比率等に係る経年分析!H$47,"▲","-")),2)</f>
        <v>43.46</v>
      </c>
      <c r="E20" s="156">
        <f>ROUND(VALUE(SUBSTITUTE(実質収支比率等に係る経年分析!I$47,"▲","-")),2)</f>
        <v>46.95</v>
      </c>
      <c r="F20" s="156">
        <f>ROUND(VALUE(SUBSTITUTE(実質収支比率等に係る経年分析!J$47,"▲","-")),2)</f>
        <v>47.49</v>
      </c>
    </row>
    <row r="21" spans="1:11" x14ac:dyDescent="0.2">
      <c r="A21" s="156" t="s">
        <v>54</v>
      </c>
      <c r="B21" s="156">
        <f>IF(ISNUMBER(VALUE(SUBSTITUTE(実質収支比率等に係る経年分析!F$49,"▲","-"))),ROUND(VALUE(SUBSTITUTE(実質収支比率等に係る経年分析!F$49,"▲","-")),2),NA())</f>
        <v>3.85</v>
      </c>
      <c r="C21" s="156">
        <f>IF(ISNUMBER(VALUE(SUBSTITUTE(実質収支比率等に係る経年分析!G$49,"▲","-"))),ROUND(VALUE(SUBSTITUTE(実質収支比率等に係る経年分析!G$49,"▲","-")),2),NA())</f>
        <v>-3.95</v>
      </c>
      <c r="D21" s="156">
        <f>IF(ISNUMBER(VALUE(SUBSTITUTE(実質収支比率等に係る経年分析!H$49,"▲","-"))),ROUND(VALUE(SUBSTITUTE(実質収支比率等に係る経年分析!H$49,"▲","-")),2),NA())</f>
        <v>2.14</v>
      </c>
      <c r="E21" s="156">
        <f>IF(ISNUMBER(VALUE(SUBSTITUTE(実質収支比率等に係る経年分析!I$49,"▲","-"))),ROUND(VALUE(SUBSTITUTE(実質収支比率等に係る経年分析!I$49,"▲","-")),2),NA())</f>
        <v>0.52</v>
      </c>
      <c r="F21" s="156">
        <f>IF(ISNUMBER(VALUE(SUBSTITUTE(実質収支比率等に係る経年分析!J$49,"▲","-"))),ROUND(VALUE(SUBSTITUTE(実質収支比率等に係る経年分析!J$49,"▲","-")),2),NA())</f>
        <v>6.63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介護保険サービス事業特別会計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0.48</v>
      </c>
    </row>
    <row r="33" spans="1:16" x14ac:dyDescent="0.2">
      <c r="A33" s="157" t="str">
        <f>IF(連結実質赤字比率に係る赤字・黒字の構成分析!C$37="",NA(),連結実質赤字比率に係る赤字・黒字の構成分析!C$37)</f>
        <v>浄化槽事業会計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0.98</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1.1399999999999999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10.61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3.71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331</v>
      </c>
      <c r="E42" s="158"/>
      <c r="F42" s="158"/>
      <c r="G42" s="158">
        <f>'実質公債費比率（分子）の構造'!L$52</f>
        <v>319</v>
      </c>
      <c r="H42" s="158"/>
      <c r="I42" s="158"/>
      <c r="J42" s="158">
        <f>'実質公債費比率（分子）の構造'!M$52</f>
        <v>294</v>
      </c>
      <c r="K42" s="158"/>
      <c r="L42" s="158"/>
      <c r="M42" s="158">
        <f>'実質公債費比率（分子）の構造'!N$52</f>
        <v>289</v>
      </c>
      <c r="N42" s="158"/>
      <c r="O42" s="158"/>
      <c r="P42" s="158">
        <f>'実質公債費比率（分子）の構造'!O$52</f>
        <v>294</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f>'実質公債費比率（分子）の構造'!O$49</f>
        <v>1</v>
      </c>
      <c r="O45" s="158"/>
      <c r="P45" s="158"/>
    </row>
    <row r="46" spans="1:16" x14ac:dyDescent="0.2">
      <c r="A46" s="158" t="s">
        <v>64</v>
      </c>
      <c r="B46" s="158">
        <f>'実質公債費比率（分子）の構造'!K$48</f>
        <v>42</v>
      </c>
      <c r="C46" s="158"/>
      <c r="D46" s="158"/>
      <c r="E46" s="158">
        <f>'実質公債費比率（分子）の構造'!L$48</f>
        <v>45</v>
      </c>
      <c r="F46" s="158"/>
      <c r="G46" s="158"/>
      <c r="H46" s="158">
        <f>'実質公債費比率（分子）の構造'!M$48</f>
        <v>40</v>
      </c>
      <c r="I46" s="158"/>
      <c r="J46" s="158"/>
      <c r="K46" s="158">
        <f>'実質公債費比率（分子）の構造'!N$48</f>
        <v>42</v>
      </c>
      <c r="L46" s="158"/>
      <c r="M46" s="158"/>
      <c r="N46" s="158">
        <f>'実質公債費比率（分子）の構造'!O$48</f>
        <v>51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401</v>
      </c>
      <c r="C49" s="158"/>
      <c r="D49" s="158"/>
      <c r="E49" s="158">
        <f>'実質公債費比率（分子）の構造'!L$45</f>
        <v>386</v>
      </c>
      <c r="F49" s="158"/>
      <c r="G49" s="158"/>
      <c r="H49" s="158">
        <f>'実質公債費比率（分子）の構造'!M$45</f>
        <v>362</v>
      </c>
      <c r="I49" s="158"/>
      <c r="J49" s="158"/>
      <c r="K49" s="158">
        <f>'実質公債費比率（分子）の構造'!N$45</f>
        <v>362</v>
      </c>
      <c r="L49" s="158"/>
      <c r="M49" s="158"/>
      <c r="N49" s="158">
        <f>'実質公債費比率（分子）の構造'!O$45</f>
        <v>372</v>
      </c>
      <c r="O49" s="158"/>
      <c r="P49" s="158"/>
    </row>
    <row r="50" spans="1:16" x14ac:dyDescent="0.2">
      <c r="A50" s="158" t="s">
        <v>67</v>
      </c>
      <c r="B50" s="158" t="e">
        <f>NA()</f>
        <v>#N/A</v>
      </c>
      <c r="C50" s="158">
        <f>IF(ISNUMBER('実質公債費比率（分子）の構造'!K$53),'実質公債費比率（分子）の構造'!K$53,NA())</f>
        <v>112</v>
      </c>
      <c r="D50" s="158" t="e">
        <f>NA()</f>
        <v>#N/A</v>
      </c>
      <c r="E50" s="158" t="e">
        <f>NA()</f>
        <v>#N/A</v>
      </c>
      <c r="F50" s="158">
        <f>IF(ISNUMBER('実質公債費比率（分子）の構造'!L$53),'実質公債費比率（分子）の構造'!L$53,NA())</f>
        <v>112</v>
      </c>
      <c r="G50" s="158" t="e">
        <f>NA()</f>
        <v>#N/A</v>
      </c>
      <c r="H50" s="158" t="e">
        <f>NA()</f>
        <v>#N/A</v>
      </c>
      <c r="I50" s="158">
        <f>IF(ISNUMBER('実質公債費比率（分子）の構造'!M$53),'実質公債費比率（分子）の構造'!M$53,NA())</f>
        <v>108</v>
      </c>
      <c r="J50" s="158" t="e">
        <f>NA()</f>
        <v>#N/A</v>
      </c>
      <c r="K50" s="158" t="e">
        <f>NA()</f>
        <v>#N/A</v>
      </c>
      <c r="L50" s="158">
        <f>IF(ISNUMBER('実質公債費比率（分子）の構造'!N$53),'実質公債費比率（分子）の構造'!N$53,NA())</f>
        <v>115</v>
      </c>
      <c r="M50" s="158" t="e">
        <f>NA()</f>
        <v>#N/A</v>
      </c>
      <c r="N50" s="158" t="e">
        <f>NA()</f>
        <v>#N/A</v>
      </c>
      <c r="O50" s="158">
        <f>IF(ISNUMBER('実質公債費比率（分子）の構造'!O$53),'実質公債費比率（分子）の構造'!O$53,NA())</f>
        <v>130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2666</v>
      </c>
      <c r="E56" s="157"/>
      <c r="F56" s="157"/>
      <c r="G56" s="157">
        <f>'将来負担比率（分子）の構造'!J$52</f>
        <v>2533</v>
      </c>
      <c r="H56" s="157"/>
      <c r="I56" s="157"/>
      <c r="J56" s="157">
        <f>'将来負担比率（分子）の構造'!K$52</f>
        <v>2550</v>
      </c>
      <c r="K56" s="157"/>
      <c r="L56" s="157"/>
      <c r="M56" s="157">
        <f>'将来負担比率（分子）の構造'!L$52</f>
        <v>2498</v>
      </c>
      <c r="N56" s="157"/>
      <c r="O56" s="157"/>
      <c r="P56" s="157">
        <f>'将来負担比率（分子）の構造'!M$52</f>
        <v>2362</v>
      </c>
    </row>
    <row r="57" spans="1:16" x14ac:dyDescent="0.2">
      <c r="A57" s="157" t="s">
        <v>42</v>
      </c>
      <c r="B57" s="157"/>
      <c r="C57" s="157"/>
      <c r="D57" s="157">
        <f>'将来負担比率（分子）の構造'!I$51</f>
        <v>274</v>
      </c>
      <c r="E57" s="157"/>
      <c r="F57" s="157"/>
      <c r="G57" s="157">
        <f>'将来負担比率（分子）の構造'!J$51</f>
        <v>276</v>
      </c>
      <c r="H57" s="157"/>
      <c r="I57" s="157"/>
      <c r="J57" s="157">
        <f>'将来負担比率（分子）の構造'!K$51</f>
        <v>201</v>
      </c>
      <c r="K57" s="157"/>
      <c r="L57" s="157"/>
      <c r="M57" s="157">
        <f>'将来負担比率（分子）の構造'!L$51</f>
        <v>303</v>
      </c>
      <c r="N57" s="157"/>
      <c r="O57" s="157"/>
      <c r="P57" s="157">
        <f>'将来負担比率（分子）の構造'!M$51</f>
        <v>290</v>
      </c>
    </row>
    <row r="58" spans="1:16" x14ac:dyDescent="0.2">
      <c r="A58" s="157" t="s">
        <v>41</v>
      </c>
      <c r="B58" s="157"/>
      <c r="C58" s="157"/>
      <c r="D58" s="157">
        <f>'将来負担比率（分子）の構造'!I$50</f>
        <v>2107</v>
      </c>
      <c r="E58" s="157"/>
      <c r="F58" s="157"/>
      <c r="G58" s="157">
        <f>'将来負担比率（分子）の構造'!J$50</f>
        <v>2458</v>
      </c>
      <c r="H58" s="157"/>
      <c r="I58" s="157"/>
      <c r="J58" s="157">
        <f>'将来負担比率（分子）の構造'!K$50</f>
        <v>2618</v>
      </c>
      <c r="K58" s="157"/>
      <c r="L58" s="157"/>
      <c r="M58" s="157">
        <f>'将来負担比率（分子）の構造'!L$50</f>
        <v>2664</v>
      </c>
      <c r="N58" s="157"/>
      <c r="O58" s="157"/>
      <c r="P58" s="157">
        <f>'将来負担比率（分子）の構造'!M$50</f>
        <v>2718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404</v>
      </c>
      <c r="C62" s="157"/>
      <c r="D62" s="157"/>
      <c r="E62" s="157">
        <f>'将来負担比率（分子）の構造'!J$45</f>
        <v>368</v>
      </c>
      <c r="F62" s="157"/>
      <c r="G62" s="157"/>
      <c r="H62" s="157">
        <f>'将来負担比率（分子）の構造'!K$45</f>
        <v>353</v>
      </c>
      <c r="I62" s="157"/>
      <c r="J62" s="157"/>
      <c r="K62" s="157">
        <f>'将来負担比率（分子）の構造'!L$45</f>
        <v>297</v>
      </c>
      <c r="L62" s="157"/>
      <c r="M62" s="157"/>
      <c r="N62" s="157">
        <f>'将来負担比率（分子）の構造'!M$45</f>
        <v>299</v>
      </c>
      <c r="O62" s="157"/>
      <c r="P62" s="157"/>
    </row>
    <row r="63" spans="1:16" x14ac:dyDescent="0.2">
      <c r="A63" s="157" t="s">
        <v>34</v>
      </c>
      <c r="B63" s="157">
        <f>'将来負担比率（分子）の構造'!I$44</f>
        <v>4</v>
      </c>
      <c r="C63" s="157"/>
      <c r="D63" s="157"/>
      <c r="E63" s="157">
        <f>'将来負担比率（分子）の構造'!J$44</f>
        <v>10</v>
      </c>
      <c r="F63" s="157"/>
      <c r="G63" s="157"/>
      <c r="H63" s="157">
        <f>'将来負担比率（分子）の構造'!K$44</f>
        <v>12</v>
      </c>
      <c r="I63" s="157"/>
      <c r="J63" s="157"/>
      <c r="K63" s="157">
        <f>'将来負担比率（分子）の構造'!L$44</f>
        <v>13</v>
      </c>
      <c r="L63" s="157"/>
      <c r="M63" s="157"/>
      <c r="N63" s="157">
        <f>'将来負担比率（分子）の構造'!M$44</f>
        <v>13</v>
      </c>
      <c r="O63" s="157"/>
      <c r="P63" s="157"/>
    </row>
    <row r="64" spans="1:16" x14ac:dyDescent="0.2">
      <c r="A64" s="157" t="s">
        <v>33</v>
      </c>
      <c r="B64" s="157">
        <f>'将来負担比率（分子）の構造'!I$43</f>
        <v>505</v>
      </c>
      <c r="C64" s="157"/>
      <c r="D64" s="157"/>
      <c r="E64" s="157">
        <f>'将来負担比率（分子）の構造'!J$43</f>
        <v>502</v>
      </c>
      <c r="F64" s="157"/>
      <c r="G64" s="157"/>
      <c r="H64" s="157">
        <f>'将来負担比率（分子）の構造'!K$43</f>
        <v>518</v>
      </c>
      <c r="I64" s="157"/>
      <c r="J64" s="157"/>
      <c r="K64" s="157">
        <f>'将来負担比率（分子）の構造'!L$43</f>
        <v>556</v>
      </c>
      <c r="L64" s="157"/>
      <c r="M64" s="157"/>
      <c r="N64" s="157">
        <f>'将来負担比率（分子）の構造'!M$43</f>
        <v>706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3028</v>
      </c>
      <c r="C66" s="157"/>
      <c r="D66" s="157"/>
      <c r="E66" s="157">
        <f>'将来負担比率（分子）の構造'!J$41</f>
        <v>2859</v>
      </c>
      <c r="F66" s="157"/>
      <c r="G66" s="157"/>
      <c r="H66" s="157">
        <f>'将来負担比率（分子）の構造'!K$41</f>
        <v>2900</v>
      </c>
      <c r="I66" s="157"/>
      <c r="J66" s="157"/>
      <c r="K66" s="157">
        <f>'将来負担比率（分子）の構造'!L$41</f>
        <v>3031</v>
      </c>
      <c r="L66" s="157"/>
      <c r="M66" s="157"/>
      <c r="N66" s="157">
        <f>'将来負担比率（分子）の構造'!M$41</f>
        <v>2889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630</v>
      </c>
      <c r="C72" s="161">
        <f>基金残高に係る経年分析!G55</f>
        <v>670</v>
      </c>
      <c r="D72" s="161">
        <f>基金残高に係る経年分析!H55</f>
        <v>696</v>
      </c>
    </row>
    <row r="73" spans="1:16" x14ac:dyDescent="0.2">
      <c r="A73" s="160" t="s">
        <v>74</v>
      </c>
      <c r="B73" s="161">
        <f>基金残高に係る経年分析!F56</f>
        <v>168</v>
      </c>
      <c r="C73" s="161">
        <f>基金残高に係る経年分析!G56</f>
        <v>168</v>
      </c>
      <c r="D73" s="161">
        <f>基金残高に係る経年分析!H56</f>
        <v>168</v>
      </c>
    </row>
    <row r="74" spans="1:16" x14ac:dyDescent="0.2">
      <c r="A74" s="160" t="s">
        <v>75</v>
      </c>
      <c r="B74" s="161">
        <f>基金残高に係る経年分析!F57</f>
        <v>1602</v>
      </c>
      <c r="C74" s="161">
        <f>基金残高に係る経年分析!G57</f>
        <v>1599</v>
      </c>
      <c r="D74" s="161">
        <f>基金残高に係る経年分析!H57</f>
        <v>1616</v>
      </c>
    </row>
  </sheetData>
  <sheetProtection algorithmName="SHA-512" hashValue="FyqmR8uu5sSbNbqj+WSk8MrS2u6Uay+Fatfw2WvnqDnyv3QI9oR8w0hLw30RZ6dhuBhBzH+MAv6OL8cKT3pDAQ==" saltValue="SPLTH0Lv4hNdwvhbsMhD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190683</v>
      </c>
      <c r="S5" s="664"/>
      <c r="T5" s="664"/>
      <c r="U5" s="664"/>
      <c r="V5" s="664"/>
      <c r="W5" s="664"/>
      <c r="X5" s="664"/>
      <c r="Y5" s="689"/>
      <c r="Z5" s="702">
        <v>7.3</v>
      </c>
      <c r="AA5" s="702"/>
      <c r="AB5" s="702"/>
      <c r="AC5" s="702"/>
      <c r="AD5" s="703">
        <v>190683</v>
      </c>
      <c r="AE5" s="703"/>
      <c r="AF5" s="703"/>
      <c r="AG5" s="703"/>
      <c r="AH5" s="703"/>
      <c r="AI5" s="703"/>
      <c r="AJ5" s="703"/>
      <c r="AK5" s="703"/>
      <c r="AL5" s="690">
        <v>12.9</v>
      </c>
      <c r="AM5" s="672"/>
      <c r="AN5" s="672"/>
      <c r="AO5" s="691"/>
      <c r="AP5" s="666" t="s">
        <v>216</v>
      </c>
      <c r="AQ5" s="667"/>
      <c r="AR5" s="667"/>
      <c r="AS5" s="667"/>
      <c r="AT5" s="667"/>
      <c r="AU5" s="667"/>
      <c r="AV5" s="667"/>
      <c r="AW5" s="667"/>
      <c r="AX5" s="667"/>
      <c r="AY5" s="667"/>
      <c r="AZ5" s="667"/>
      <c r="BA5" s="667"/>
      <c r="BB5" s="667"/>
      <c r="BC5" s="667"/>
      <c r="BD5" s="667"/>
      <c r="BE5" s="667"/>
      <c r="BF5" s="668"/>
      <c r="BG5" s="608">
        <v>183175</v>
      </c>
      <c r="BH5" s="609"/>
      <c r="BI5" s="609"/>
      <c r="BJ5" s="609"/>
      <c r="BK5" s="609"/>
      <c r="BL5" s="609"/>
      <c r="BM5" s="609"/>
      <c r="BN5" s="610"/>
      <c r="BO5" s="646">
        <v>96.1</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27245</v>
      </c>
      <c r="S6" s="609"/>
      <c r="T6" s="609"/>
      <c r="U6" s="609"/>
      <c r="V6" s="609"/>
      <c r="W6" s="609"/>
      <c r="X6" s="609"/>
      <c r="Y6" s="610"/>
      <c r="Z6" s="646">
        <v>1</v>
      </c>
      <c r="AA6" s="646"/>
      <c r="AB6" s="646"/>
      <c r="AC6" s="646"/>
      <c r="AD6" s="647">
        <v>27245</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183175</v>
      </c>
      <c r="BH6" s="609"/>
      <c r="BI6" s="609"/>
      <c r="BJ6" s="609"/>
      <c r="BK6" s="609"/>
      <c r="BL6" s="609"/>
      <c r="BM6" s="609"/>
      <c r="BN6" s="610"/>
      <c r="BO6" s="646">
        <v>96.1</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40414</v>
      </c>
      <c r="CS6" s="609"/>
      <c r="CT6" s="609"/>
      <c r="CU6" s="609"/>
      <c r="CV6" s="609"/>
      <c r="CW6" s="609"/>
      <c r="CX6" s="609"/>
      <c r="CY6" s="610"/>
      <c r="CZ6" s="690">
        <v>1.6</v>
      </c>
      <c r="DA6" s="672"/>
      <c r="DB6" s="672"/>
      <c r="DC6" s="692"/>
      <c r="DD6" s="614" t="s">
        <v>122</v>
      </c>
      <c r="DE6" s="609"/>
      <c r="DF6" s="609"/>
      <c r="DG6" s="609"/>
      <c r="DH6" s="609"/>
      <c r="DI6" s="609"/>
      <c r="DJ6" s="609"/>
      <c r="DK6" s="609"/>
      <c r="DL6" s="609"/>
      <c r="DM6" s="609"/>
      <c r="DN6" s="609"/>
      <c r="DO6" s="609"/>
      <c r="DP6" s="610"/>
      <c r="DQ6" s="614">
        <v>40042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102</v>
      </c>
      <c r="S7" s="609"/>
      <c r="T7" s="609"/>
      <c r="U7" s="609"/>
      <c r="V7" s="609"/>
      <c r="W7" s="609"/>
      <c r="X7" s="609"/>
      <c r="Y7" s="610"/>
      <c r="Z7" s="646">
        <v>0</v>
      </c>
      <c r="AA7" s="646"/>
      <c r="AB7" s="646"/>
      <c r="AC7" s="646"/>
      <c r="AD7" s="647">
        <v>102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95170</v>
      </c>
      <c r="BH7" s="609"/>
      <c r="BI7" s="609"/>
      <c r="BJ7" s="609"/>
      <c r="BK7" s="609"/>
      <c r="BL7" s="609"/>
      <c r="BM7" s="609"/>
      <c r="BN7" s="610"/>
      <c r="BO7" s="646">
        <v>49.9</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801303</v>
      </c>
      <c r="CS7" s="609"/>
      <c r="CT7" s="609"/>
      <c r="CU7" s="609"/>
      <c r="CV7" s="609"/>
      <c r="CW7" s="609"/>
      <c r="CX7" s="609"/>
      <c r="CY7" s="610"/>
      <c r="CZ7" s="646">
        <v>32.4</v>
      </c>
      <c r="DA7" s="646"/>
      <c r="DB7" s="646"/>
      <c r="DC7" s="646"/>
      <c r="DD7" s="614">
        <v>130591</v>
      </c>
      <c r="DE7" s="609"/>
      <c r="DF7" s="609"/>
      <c r="DG7" s="609"/>
      <c r="DH7" s="609"/>
      <c r="DI7" s="609"/>
      <c r="DJ7" s="609"/>
      <c r="DK7" s="609"/>
      <c r="DL7" s="609"/>
      <c r="DM7" s="609"/>
      <c r="DN7" s="609"/>
      <c r="DO7" s="609"/>
      <c r="DP7" s="610"/>
      <c r="DQ7" s="614">
        <v>473523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1848</v>
      </c>
      <c r="S8" s="609"/>
      <c r="T8" s="609"/>
      <c r="U8" s="609"/>
      <c r="V8" s="609"/>
      <c r="W8" s="609"/>
      <c r="X8" s="609"/>
      <c r="Y8" s="610"/>
      <c r="Z8" s="646">
        <v>0.1</v>
      </c>
      <c r="AA8" s="646"/>
      <c r="AB8" s="646"/>
      <c r="AC8" s="646"/>
      <c r="AD8" s="647">
        <v>1848</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2648</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304573</v>
      </c>
      <c r="CS8" s="609"/>
      <c r="CT8" s="609"/>
      <c r="CU8" s="609"/>
      <c r="CV8" s="609"/>
      <c r="CW8" s="609"/>
      <c r="CX8" s="609"/>
      <c r="CY8" s="610"/>
      <c r="CZ8" s="646">
        <v>12.3</v>
      </c>
      <c r="DA8" s="646"/>
      <c r="DB8" s="646"/>
      <c r="DC8" s="646"/>
      <c r="DD8" s="614">
        <v>1865</v>
      </c>
      <c r="DE8" s="609"/>
      <c r="DF8" s="609"/>
      <c r="DG8" s="609"/>
      <c r="DH8" s="609"/>
      <c r="DI8" s="609"/>
      <c r="DJ8" s="609"/>
      <c r="DK8" s="609"/>
      <c r="DL8" s="609"/>
      <c r="DM8" s="609"/>
      <c r="DN8" s="609"/>
      <c r="DO8" s="609"/>
      <c r="DP8" s="610"/>
      <c r="DQ8" s="614">
        <v>217936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2551</v>
      </c>
      <c r="S9" s="609"/>
      <c r="T9" s="609"/>
      <c r="U9" s="609"/>
      <c r="V9" s="609"/>
      <c r="W9" s="609"/>
      <c r="X9" s="609"/>
      <c r="Y9" s="610"/>
      <c r="Z9" s="646">
        <v>0.1</v>
      </c>
      <c r="AA9" s="646"/>
      <c r="AB9" s="646"/>
      <c r="AC9" s="646"/>
      <c r="AD9" s="647">
        <v>2551</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83838</v>
      </c>
      <c r="BH9" s="609"/>
      <c r="BI9" s="609"/>
      <c r="BJ9" s="609"/>
      <c r="BK9" s="609"/>
      <c r="BL9" s="609"/>
      <c r="BM9" s="609"/>
      <c r="BN9" s="610"/>
      <c r="BO9" s="646">
        <v>44</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251799</v>
      </c>
      <c r="CS9" s="609"/>
      <c r="CT9" s="609"/>
      <c r="CU9" s="609"/>
      <c r="CV9" s="609"/>
      <c r="CW9" s="609"/>
      <c r="CX9" s="609"/>
      <c r="CY9" s="610"/>
      <c r="CZ9" s="646">
        <v>10.199999999999999</v>
      </c>
      <c r="DA9" s="646"/>
      <c r="DB9" s="646"/>
      <c r="DC9" s="646"/>
      <c r="DD9" s="614">
        <v>1694</v>
      </c>
      <c r="DE9" s="609"/>
      <c r="DF9" s="609"/>
      <c r="DG9" s="609"/>
      <c r="DH9" s="609"/>
      <c r="DI9" s="609"/>
      <c r="DJ9" s="609"/>
      <c r="DK9" s="609"/>
      <c r="DL9" s="609"/>
      <c r="DM9" s="609"/>
      <c r="DN9" s="609"/>
      <c r="DO9" s="609"/>
      <c r="DP9" s="610"/>
      <c r="DQ9" s="614">
        <v>239027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5548</v>
      </c>
      <c r="BH10" s="609"/>
      <c r="BI10" s="609"/>
      <c r="BJ10" s="609"/>
      <c r="BK10" s="609"/>
      <c r="BL10" s="609"/>
      <c r="BM10" s="609"/>
      <c r="BN10" s="610"/>
      <c r="BO10" s="646">
        <v>2.9</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41801</v>
      </c>
      <c r="S11" s="609"/>
      <c r="T11" s="609"/>
      <c r="U11" s="609"/>
      <c r="V11" s="609"/>
      <c r="W11" s="609"/>
      <c r="X11" s="609"/>
      <c r="Y11" s="610"/>
      <c r="Z11" s="611">
        <v>1.6</v>
      </c>
      <c r="AA11" s="612"/>
      <c r="AB11" s="612"/>
      <c r="AC11" s="613"/>
      <c r="AD11" s="614">
        <v>41801</v>
      </c>
      <c r="AE11" s="609"/>
      <c r="AF11" s="609"/>
      <c r="AG11" s="609"/>
      <c r="AH11" s="609"/>
      <c r="AI11" s="609"/>
      <c r="AJ11" s="609"/>
      <c r="AK11" s="610"/>
      <c r="AL11" s="611">
        <v>2.8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3136</v>
      </c>
      <c r="BH11" s="609"/>
      <c r="BI11" s="609"/>
      <c r="BJ11" s="609"/>
      <c r="BK11" s="609"/>
      <c r="BL11" s="609"/>
      <c r="BM11" s="609"/>
      <c r="BN11" s="610"/>
      <c r="BO11" s="646">
        <v>1.6</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155878</v>
      </c>
      <c r="CS11" s="609"/>
      <c r="CT11" s="609"/>
      <c r="CU11" s="609"/>
      <c r="CV11" s="609"/>
      <c r="CW11" s="609"/>
      <c r="CX11" s="609"/>
      <c r="CY11" s="610"/>
      <c r="CZ11" s="646">
        <v>6.3</v>
      </c>
      <c r="DA11" s="646"/>
      <c r="DB11" s="646"/>
      <c r="DC11" s="646"/>
      <c r="DD11" s="614">
        <v>42952</v>
      </c>
      <c r="DE11" s="609"/>
      <c r="DF11" s="609"/>
      <c r="DG11" s="609"/>
      <c r="DH11" s="609"/>
      <c r="DI11" s="609"/>
      <c r="DJ11" s="609"/>
      <c r="DK11" s="609"/>
      <c r="DL11" s="609"/>
      <c r="DM11" s="609"/>
      <c r="DN11" s="609"/>
      <c r="DO11" s="609"/>
      <c r="DP11" s="610"/>
      <c r="DQ11" s="614">
        <v>77086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76684</v>
      </c>
      <c r="BH12" s="609"/>
      <c r="BI12" s="609"/>
      <c r="BJ12" s="609"/>
      <c r="BK12" s="609"/>
      <c r="BL12" s="609"/>
      <c r="BM12" s="609"/>
      <c r="BN12" s="610"/>
      <c r="BO12" s="646">
        <v>40.200000000000003</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80921</v>
      </c>
      <c r="CS12" s="609"/>
      <c r="CT12" s="609"/>
      <c r="CU12" s="609"/>
      <c r="CV12" s="609"/>
      <c r="CW12" s="609"/>
      <c r="CX12" s="609"/>
      <c r="CY12" s="610"/>
      <c r="CZ12" s="646">
        <v>3.3</v>
      </c>
      <c r="DA12" s="646"/>
      <c r="DB12" s="646"/>
      <c r="DC12" s="646"/>
      <c r="DD12" s="614" t="s">
        <v>122</v>
      </c>
      <c r="DE12" s="609"/>
      <c r="DF12" s="609"/>
      <c r="DG12" s="609"/>
      <c r="DH12" s="609"/>
      <c r="DI12" s="609"/>
      <c r="DJ12" s="609"/>
      <c r="DK12" s="609"/>
      <c r="DL12" s="609"/>
      <c r="DM12" s="609"/>
      <c r="DN12" s="609"/>
      <c r="DO12" s="609"/>
      <c r="DP12" s="610"/>
      <c r="DQ12" s="614">
        <v>45846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76513</v>
      </c>
      <c r="BH13" s="609"/>
      <c r="BI13" s="609"/>
      <c r="BJ13" s="609"/>
      <c r="BK13" s="609"/>
      <c r="BL13" s="609"/>
      <c r="BM13" s="609"/>
      <c r="BN13" s="610"/>
      <c r="BO13" s="646">
        <v>40.1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143524</v>
      </c>
      <c r="CS13" s="609"/>
      <c r="CT13" s="609"/>
      <c r="CU13" s="609"/>
      <c r="CV13" s="609"/>
      <c r="CW13" s="609"/>
      <c r="CX13" s="609"/>
      <c r="CY13" s="610"/>
      <c r="CZ13" s="646">
        <v>5.8</v>
      </c>
      <c r="DA13" s="646"/>
      <c r="DB13" s="646"/>
      <c r="DC13" s="646"/>
      <c r="DD13" s="614">
        <v>88973</v>
      </c>
      <c r="DE13" s="609"/>
      <c r="DF13" s="609"/>
      <c r="DG13" s="609"/>
      <c r="DH13" s="609"/>
      <c r="DI13" s="609"/>
      <c r="DJ13" s="609"/>
      <c r="DK13" s="609"/>
      <c r="DL13" s="609"/>
      <c r="DM13" s="609"/>
      <c r="DN13" s="609"/>
      <c r="DO13" s="609"/>
      <c r="DP13" s="610"/>
      <c r="DQ13" s="614">
        <v>38995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7473</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99256</v>
      </c>
      <c r="CS14" s="609"/>
      <c r="CT14" s="609"/>
      <c r="CU14" s="609"/>
      <c r="CV14" s="609"/>
      <c r="CW14" s="609"/>
      <c r="CX14" s="609"/>
      <c r="CY14" s="610"/>
      <c r="CZ14" s="646">
        <v>4</v>
      </c>
      <c r="DA14" s="646"/>
      <c r="DB14" s="646"/>
      <c r="DC14" s="646"/>
      <c r="DD14" s="614">
        <v>1144</v>
      </c>
      <c r="DE14" s="609"/>
      <c r="DF14" s="609"/>
      <c r="DG14" s="609"/>
      <c r="DH14" s="609"/>
      <c r="DI14" s="609"/>
      <c r="DJ14" s="609"/>
      <c r="DK14" s="609"/>
      <c r="DL14" s="609"/>
      <c r="DM14" s="609"/>
      <c r="DN14" s="609"/>
      <c r="DO14" s="609"/>
      <c r="DP14" s="610"/>
      <c r="DQ14" s="614">
        <v>97587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1514</v>
      </c>
      <c r="S15" s="609"/>
      <c r="T15" s="609"/>
      <c r="U15" s="609"/>
      <c r="V15" s="609"/>
      <c r="W15" s="609"/>
      <c r="X15" s="609"/>
      <c r="Y15" s="610"/>
      <c r="Z15" s="646">
        <v>0.1</v>
      </c>
      <c r="AA15" s="646"/>
      <c r="AB15" s="646"/>
      <c r="AC15" s="646"/>
      <c r="AD15" s="647">
        <v>1514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3848</v>
      </c>
      <c r="BH15" s="609"/>
      <c r="BI15" s="609"/>
      <c r="BJ15" s="609"/>
      <c r="BK15" s="609"/>
      <c r="BL15" s="609"/>
      <c r="BM15" s="609"/>
      <c r="BN15" s="610"/>
      <c r="BO15" s="646">
        <v>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219775</v>
      </c>
      <c r="CS15" s="609"/>
      <c r="CT15" s="609"/>
      <c r="CU15" s="609"/>
      <c r="CV15" s="609"/>
      <c r="CW15" s="609"/>
      <c r="CX15" s="609"/>
      <c r="CY15" s="610"/>
      <c r="CZ15" s="646">
        <v>8.9</v>
      </c>
      <c r="DA15" s="646"/>
      <c r="DB15" s="646"/>
      <c r="DC15" s="646"/>
      <c r="DD15" s="614">
        <v>3330</v>
      </c>
      <c r="DE15" s="609"/>
      <c r="DF15" s="609"/>
      <c r="DG15" s="609"/>
      <c r="DH15" s="609"/>
      <c r="DI15" s="609"/>
      <c r="DJ15" s="609"/>
      <c r="DK15" s="609"/>
      <c r="DL15" s="609"/>
      <c r="DM15" s="609"/>
      <c r="DN15" s="609"/>
      <c r="DO15" s="609"/>
      <c r="DP15" s="610"/>
      <c r="DQ15" s="614">
        <v>150678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3509</v>
      </c>
      <c r="S16" s="609"/>
      <c r="T16" s="609"/>
      <c r="U16" s="609"/>
      <c r="V16" s="609"/>
      <c r="W16" s="609"/>
      <c r="X16" s="609"/>
      <c r="Y16" s="610"/>
      <c r="Z16" s="646">
        <v>0.1</v>
      </c>
      <c r="AA16" s="646"/>
      <c r="AB16" s="646"/>
      <c r="AC16" s="646"/>
      <c r="AD16" s="647">
        <v>3509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7226</v>
      </c>
      <c r="S17" s="609"/>
      <c r="T17" s="609"/>
      <c r="U17" s="609"/>
      <c r="V17" s="609"/>
      <c r="W17" s="609"/>
      <c r="X17" s="609"/>
      <c r="Y17" s="610"/>
      <c r="Z17" s="646">
        <v>0.3</v>
      </c>
      <c r="AA17" s="646"/>
      <c r="AB17" s="646"/>
      <c r="AC17" s="646"/>
      <c r="AD17" s="647">
        <v>7226</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371907</v>
      </c>
      <c r="CS17" s="609"/>
      <c r="CT17" s="609"/>
      <c r="CU17" s="609"/>
      <c r="CV17" s="609"/>
      <c r="CW17" s="609"/>
      <c r="CX17" s="609"/>
      <c r="CY17" s="610"/>
      <c r="CZ17" s="646">
        <v>15.1</v>
      </c>
      <c r="DA17" s="646"/>
      <c r="DB17" s="646"/>
      <c r="DC17" s="646"/>
      <c r="DD17" s="614" t="s">
        <v>122</v>
      </c>
      <c r="DE17" s="609"/>
      <c r="DF17" s="609"/>
      <c r="DG17" s="609"/>
      <c r="DH17" s="609"/>
      <c r="DI17" s="609"/>
      <c r="DJ17" s="609"/>
      <c r="DK17" s="609"/>
      <c r="DL17" s="609"/>
      <c r="DM17" s="609"/>
      <c r="DN17" s="609"/>
      <c r="DO17" s="609"/>
      <c r="DP17" s="610"/>
      <c r="DQ17" s="614">
        <v>371572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357</v>
      </c>
      <c r="S18" s="609"/>
      <c r="T18" s="609"/>
      <c r="U18" s="609"/>
      <c r="V18" s="609"/>
      <c r="W18" s="609"/>
      <c r="X18" s="609"/>
      <c r="Y18" s="610"/>
      <c r="Z18" s="646">
        <v>0</v>
      </c>
      <c r="AA18" s="646"/>
      <c r="AB18" s="646"/>
      <c r="AC18" s="646"/>
      <c r="AD18" s="647">
        <v>357</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6666</v>
      </c>
      <c r="S19" s="609"/>
      <c r="T19" s="609"/>
      <c r="U19" s="609"/>
      <c r="V19" s="609"/>
      <c r="W19" s="609"/>
      <c r="X19" s="609"/>
      <c r="Y19" s="610"/>
      <c r="Z19" s="646">
        <v>0.3</v>
      </c>
      <c r="AA19" s="646"/>
      <c r="AB19" s="646"/>
      <c r="AC19" s="646"/>
      <c r="AD19" s="647">
        <v>6666</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7508</v>
      </c>
      <c r="BH19" s="609"/>
      <c r="BI19" s="609"/>
      <c r="BJ19" s="609"/>
      <c r="BK19" s="609"/>
      <c r="BL19" s="609"/>
      <c r="BM19" s="609"/>
      <c r="BN19" s="610"/>
      <c r="BO19" s="646">
        <v>3.9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203</v>
      </c>
      <c r="S20" s="609"/>
      <c r="T20" s="609"/>
      <c r="U20" s="609"/>
      <c r="V20" s="609"/>
      <c r="W20" s="609"/>
      <c r="X20" s="609"/>
      <c r="Y20" s="610"/>
      <c r="Z20" s="646">
        <v>0</v>
      </c>
      <c r="AA20" s="646"/>
      <c r="AB20" s="646"/>
      <c r="AC20" s="646"/>
      <c r="AD20" s="647">
        <v>203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7508</v>
      </c>
      <c r="BH20" s="609"/>
      <c r="BI20" s="609"/>
      <c r="BJ20" s="609"/>
      <c r="BK20" s="609"/>
      <c r="BL20" s="609"/>
      <c r="BM20" s="609"/>
      <c r="BN20" s="610"/>
      <c r="BO20" s="646">
        <v>3.9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2469350</v>
      </c>
      <c r="CS20" s="609"/>
      <c r="CT20" s="609"/>
      <c r="CU20" s="609"/>
      <c r="CV20" s="609"/>
      <c r="CW20" s="609"/>
      <c r="CX20" s="609"/>
      <c r="CY20" s="610"/>
      <c r="CZ20" s="646">
        <v>100</v>
      </c>
      <c r="DA20" s="646"/>
      <c r="DB20" s="646"/>
      <c r="DC20" s="646"/>
      <c r="DD20" s="614">
        <v>270549</v>
      </c>
      <c r="DE20" s="609"/>
      <c r="DF20" s="609"/>
      <c r="DG20" s="609"/>
      <c r="DH20" s="609"/>
      <c r="DI20" s="609"/>
      <c r="DJ20" s="609"/>
      <c r="DK20" s="609"/>
      <c r="DL20" s="609"/>
      <c r="DM20" s="609"/>
      <c r="DN20" s="609"/>
      <c r="DO20" s="609"/>
      <c r="DP20" s="610"/>
      <c r="DQ20" s="614">
        <v>1752292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1370128</v>
      </c>
      <c r="S21" s="609"/>
      <c r="T21" s="609"/>
      <c r="U21" s="609"/>
      <c r="V21" s="609"/>
      <c r="W21" s="609"/>
      <c r="X21" s="609"/>
      <c r="Y21" s="610"/>
      <c r="Z21" s="646">
        <v>52.6</v>
      </c>
      <c r="AA21" s="646"/>
      <c r="AB21" s="646"/>
      <c r="AC21" s="646"/>
      <c r="AD21" s="647">
        <v>1204052</v>
      </c>
      <c r="AE21" s="647"/>
      <c r="AF21" s="647"/>
      <c r="AG21" s="647"/>
      <c r="AH21" s="647"/>
      <c r="AI21" s="647"/>
      <c r="AJ21" s="647"/>
      <c r="AK21" s="647"/>
      <c r="AL21" s="611">
        <v>81.3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7508</v>
      </c>
      <c r="BH21" s="609"/>
      <c r="BI21" s="609"/>
      <c r="BJ21" s="609"/>
      <c r="BK21" s="609"/>
      <c r="BL21" s="609"/>
      <c r="BM21" s="609"/>
      <c r="BN21" s="610"/>
      <c r="BO21" s="646">
        <v>3.9</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1204052</v>
      </c>
      <c r="S22" s="609"/>
      <c r="T22" s="609"/>
      <c r="U22" s="609"/>
      <c r="V22" s="609"/>
      <c r="W22" s="609"/>
      <c r="X22" s="609"/>
      <c r="Y22" s="610"/>
      <c r="Z22" s="646">
        <v>46.2</v>
      </c>
      <c r="AA22" s="646"/>
      <c r="AB22" s="646"/>
      <c r="AC22" s="646"/>
      <c r="AD22" s="647">
        <v>1204052</v>
      </c>
      <c r="AE22" s="647"/>
      <c r="AF22" s="647"/>
      <c r="AG22" s="647"/>
      <c r="AH22" s="647"/>
      <c r="AI22" s="647"/>
      <c r="AJ22" s="647"/>
      <c r="AK22" s="647"/>
      <c r="AL22" s="611">
        <v>81.3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166076</v>
      </c>
      <c r="S23" s="609"/>
      <c r="T23" s="609"/>
      <c r="U23" s="609"/>
      <c r="V23" s="609"/>
      <c r="W23" s="609"/>
      <c r="X23" s="609"/>
      <c r="Y23" s="610"/>
      <c r="Z23" s="646">
        <v>6.4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841125</v>
      </c>
      <c r="CS24" s="664"/>
      <c r="CT24" s="664"/>
      <c r="CU24" s="664"/>
      <c r="CV24" s="664"/>
      <c r="CW24" s="664"/>
      <c r="CX24" s="664"/>
      <c r="CY24" s="689"/>
      <c r="CZ24" s="690">
        <v>34.1</v>
      </c>
      <c r="DA24" s="672"/>
      <c r="DB24" s="672"/>
      <c r="DC24" s="692"/>
      <c r="DD24" s="688">
        <v>785176</v>
      </c>
      <c r="DE24" s="664"/>
      <c r="DF24" s="664"/>
      <c r="DG24" s="664"/>
      <c r="DH24" s="664"/>
      <c r="DI24" s="664"/>
      <c r="DJ24" s="664"/>
      <c r="DK24" s="689"/>
      <c r="DL24" s="688">
        <v>768873</v>
      </c>
      <c r="DM24" s="664"/>
      <c r="DN24" s="664"/>
      <c r="DO24" s="664"/>
      <c r="DP24" s="664"/>
      <c r="DQ24" s="664"/>
      <c r="DR24" s="664"/>
      <c r="DS24" s="664"/>
      <c r="DT24" s="664"/>
      <c r="DU24" s="664"/>
      <c r="DV24" s="689"/>
      <c r="DW24" s="690">
        <v>51.8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1646607</v>
      </c>
      <c r="S25" s="609"/>
      <c r="T25" s="609"/>
      <c r="U25" s="609"/>
      <c r="V25" s="609"/>
      <c r="W25" s="609"/>
      <c r="X25" s="609"/>
      <c r="Y25" s="610"/>
      <c r="Z25" s="646">
        <v>63.2</v>
      </c>
      <c r="AA25" s="646"/>
      <c r="AB25" s="646"/>
      <c r="AC25" s="646"/>
      <c r="AD25" s="647">
        <v>1480531</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393888</v>
      </c>
      <c r="CS25" s="621"/>
      <c r="CT25" s="621"/>
      <c r="CU25" s="621"/>
      <c r="CV25" s="621"/>
      <c r="CW25" s="621"/>
      <c r="CX25" s="621"/>
      <c r="CY25" s="622"/>
      <c r="CZ25" s="611">
        <v>16</v>
      </c>
      <c r="DA25" s="623"/>
      <c r="DB25" s="623"/>
      <c r="DC25" s="624"/>
      <c r="DD25" s="614">
        <v>383142</v>
      </c>
      <c r="DE25" s="621"/>
      <c r="DF25" s="621"/>
      <c r="DG25" s="621"/>
      <c r="DH25" s="621"/>
      <c r="DI25" s="621"/>
      <c r="DJ25" s="621"/>
      <c r="DK25" s="622"/>
      <c r="DL25" s="614">
        <v>380929</v>
      </c>
      <c r="DM25" s="621"/>
      <c r="DN25" s="621"/>
      <c r="DO25" s="621"/>
      <c r="DP25" s="621"/>
      <c r="DQ25" s="621"/>
      <c r="DR25" s="621"/>
      <c r="DS25" s="621"/>
      <c r="DT25" s="621"/>
      <c r="DU25" s="621"/>
      <c r="DV25" s="622"/>
      <c r="DW25" s="611">
        <v>25.7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243191</v>
      </c>
      <c r="CS26" s="609"/>
      <c r="CT26" s="609"/>
      <c r="CU26" s="609"/>
      <c r="CV26" s="609"/>
      <c r="CW26" s="609"/>
      <c r="CX26" s="609"/>
      <c r="CY26" s="610"/>
      <c r="CZ26" s="611">
        <v>9.8000000000000007</v>
      </c>
      <c r="DA26" s="623"/>
      <c r="DB26" s="623"/>
      <c r="DC26" s="624"/>
      <c r="DD26" s="614">
        <v>241656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5796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190683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75330</v>
      </c>
      <c r="CS27" s="621"/>
      <c r="CT27" s="621"/>
      <c r="CU27" s="621"/>
      <c r="CV27" s="621"/>
      <c r="CW27" s="621"/>
      <c r="CX27" s="621"/>
      <c r="CY27" s="622"/>
      <c r="CZ27" s="611">
        <v>3.1</v>
      </c>
      <c r="DA27" s="623"/>
      <c r="DB27" s="623"/>
      <c r="DC27" s="624"/>
      <c r="DD27" s="614">
        <v>30462</v>
      </c>
      <c r="DE27" s="621"/>
      <c r="DF27" s="621"/>
      <c r="DG27" s="621"/>
      <c r="DH27" s="621"/>
      <c r="DI27" s="621"/>
      <c r="DJ27" s="621"/>
      <c r="DK27" s="622"/>
      <c r="DL27" s="614">
        <v>16372</v>
      </c>
      <c r="DM27" s="621"/>
      <c r="DN27" s="621"/>
      <c r="DO27" s="621"/>
      <c r="DP27" s="621"/>
      <c r="DQ27" s="621"/>
      <c r="DR27" s="621"/>
      <c r="DS27" s="621"/>
      <c r="DT27" s="621"/>
      <c r="DU27" s="621"/>
      <c r="DV27" s="622"/>
      <c r="DW27" s="611">
        <v>1.1000000000000001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35078</v>
      </c>
      <c r="S28" s="609"/>
      <c r="T28" s="609"/>
      <c r="U28" s="609"/>
      <c r="V28" s="609"/>
      <c r="W28" s="609"/>
      <c r="X28" s="609"/>
      <c r="Y28" s="610"/>
      <c r="Z28" s="646">
        <v>1.3</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371907</v>
      </c>
      <c r="CS28" s="609"/>
      <c r="CT28" s="609"/>
      <c r="CU28" s="609"/>
      <c r="CV28" s="609"/>
      <c r="CW28" s="609"/>
      <c r="CX28" s="609"/>
      <c r="CY28" s="610"/>
      <c r="CZ28" s="611">
        <v>15.1</v>
      </c>
      <c r="DA28" s="623"/>
      <c r="DB28" s="623"/>
      <c r="DC28" s="624"/>
      <c r="DD28" s="614">
        <v>371572</v>
      </c>
      <c r="DE28" s="609"/>
      <c r="DF28" s="609"/>
      <c r="DG28" s="609"/>
      <c r="DH28" s="609"/>
      <c r="DI28" s="609"/>
      <c r="DJ28" s="609"/>
      <c r="DK28" s="610"/>
      <c r="DL28" s="614">
        <v>371572</v>
      </c>
      <c r="DM28" s="609"/>
      <c r="DN28" s="609"/>
      <c r="DO28" s="609"/>
      <c r="DP28" s="609"/>
      <c r="DQ28" s="609"/>
      <c r="DR28" s="609"/>
      <c r="DS28" s="609"/>
      <c r="DT28" s="609"/>
      <c r="DU28" s="609"/>
      <c r="DV28" s="610"/>
      <c r="DW28" s="611">
        <v>25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1076</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371830</v>
      </c>
      <c r="CS29" s="621"/>
      <c r="CT29" s="621"/>
      <c r="CU29" s="621"/>
      <c r="CV29" s="621"/>
      <c r="CW29" s="621"/>
      <c r="CX29" s="621"/>
      <c r="CY29" s="622"/>
      <c r="CZ29" s="611">
        <v>15.1</v>
      </c>
      <c r="DA29" s="623"/>
      <c r="DB29" s="623"/>
      <c r="DC29" s="624"/>
      <c r="DD29" s="614">
        <v>371495</v>
      </c>
      <c r="DE29" s="621"/>
      <c r="DF29" s="621"/>
      <c r="DG29" s="621"/>
      <c r="DH29" s="621"/>
      <c r="DI29" s="621"/>
      <c r="DJ29" s="621"/>
      <c r="DK29" s="622"/>
      <c r="DL29" s="614">
        <v>371495</v>
      </c>
      <c r="DM29" s="621"/>
      <c r="DN29" s="621"/>
      <c r="DO29" s="621"/>
      <c r="DP29" s="621"/>
      <c r="DQ29" s="621"/>
      <c r="DR29" s="621"/>
      <c r="DS29" s="621"/>
      <c r="DT29" s="621"/>
      <c r="DU29" s="621"/>
      <c r="DV29" s="622"/>
      <c r="DW29" s="611">
        <v>25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157354</v>
      </c>
      <c r="S30" s="609"/>
      <c r="T30" s="609"/>
      <c r="U30" s="609"/>
      <c r="V30" s="609"/>
      <c r="W30" s="609"/>
      <c r="X30" s="609"/>
      <c r="Y30" s="610"/>
      <c r="Z30" s="646">
        <v>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357611</v>
      </c>
      <c r="CS30" s="609"/>
      <c r="CT30" s="609"/>
      <c r="CU30" s="609"/>
      <c r="CV30" s="609"/>
      <c r="CW30" s="609"/>
      <c r="CX30" s="609"/>
      <c r="CY30" s="610"/>
      <c r="CZ30" s="611">
        <v>14.5</v>
      </c>
      <c r="DA30" s="623"/>
      <c r="DB30" s="623"/>
      <c r="DC30" s="624"/>
      <c r="DD30" s="614">
        <v>357338</v>
      </c>
      <c r="DE30" s="609"/>
      <c r="DF30" s="609"/>
      <c r="DG30" s="609"/>
      <c r="DH30" s="609"/>
      <c r="DI30" s="609"/>
      <c r="DJ30" s="609"/>
      <c r="DK30" s="610"/>
      <c r="DL30" s="614">
        <v>357338</v>
      </c>
      <c r="DM30" s="609"/>
      <c r="DN30" s="609"/>
      <c r="DO30" s="609"/>
      <c r="DP30" s="609"/>
      <c r="DQ30" s="609"/>
      <c r="DR30" s="609"/>
      <c r="DS30" s="609"/>
      <c r="DT30" s="609"/>
      <c r="DU30" s="609"/>
      <c r="DV30" s="610"/>
      <c r="DW30" s="611">
        <v>24.1</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97.2</v>
      </c>
      <c r="BN31" s="671"/>
      <c r="BO31" s="671"/>
      <c r="BP31" s="671"/>
      <c r="BQ31" s="673"/>
      <c r="BR31" s="670">
        <v>99.1</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14219</v>
      </c>
      <c r="CS31" s="621"/>
      <c r="CT31" s="621"/>
      <c r="CU31" s="621"/>
      <c r="CV31" s="621"/>
      <c r="CW31" s="621"/>
      <c r="CX31" s="621"/>
      <c r="CY31" s="622"/>
      <c r="CZ31" s="611">
        <v>0.6</v>
      </c>
      <c r="DA31" s="623"/>
      <c r="DB31" s="623"/>
      <c r="DC31" s="624"/>
      <c r="DD31" s="614">
        <v>14157</v>
      </c>
      <c r="DE31" s="621"/>
      <c r="DF31" s="621"/>
      <c r="DG31" s="621"/>
      <c r="DH31" s="621"/>
      <c r="DI31" s="621"/>
      <c r="DJ31" s="621"/>
      <c r="DK31" s="622"/>
      <c r="DL31" s="614">
        <v>14157</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57274</v>
      </c>
      <c r="S32" s="609"/>
      <c r="T32" s="609"/>
      <c r="U32" s="609"/>
      <c r="V32" s="609"/>
      <c r="W32" s="609"/>
      <c r="X32" s="609"/>
      <c r="Y32" s="610"/>
      <c r="Z32" s="646">
        <v>2.2000000000000002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98.8</v>
      </c>
      <c r="BN32" s="621"/>
      <c r="BO32" s="621"/>
      <c r="BP32" s="621"/>
      <c r="BQ32" s="644"/>
      <c r="BR32" s="679">
        <v>99.4</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77</v>
      </c>
      <c r="CS32" s="609"/>
      <c r="CT32" s="609"/>
      <c r="CU32" s="609"/>
      <c r="CV32" s="609"/>
      <c r="CW32" s="609"/>
      <c r="CX32" s="609"/>
      <c r="CY32" s="610"/>
      <c r="CZ32" s="611">
        <v>0</v>
      </c>
      <c r="DA32" s="623"/>
      <c r="DB32" s="623"/>
      <c r="DC32" s="624"/>
      <c r="DD32" s="614">
        <v>77</v>
      </c>
      <c r="DE32" s="609"/>
      <c r="DF32" s="609"/>
      <c r="DG32" s="609"/>
      <c r="DH32" s="609"/>
      <c r="DI32" s="609"/>
      <c r="DJ32" s="609"/>
      <c r="DK32" s="610"/>
      <c r="DL32" s="614">
        <v>77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405</v>
      </c>
      <c r="S33" s="609"/>
      <c r="T33" s="609"/>
      <c r="U33" s="609"/>
      <c r="V33" s="609"/>
      <c r="W33" s="609"/>
      <c r="X33" s="609"/>
      <c r="Y33" s="610"/>
      <c r="Z33" s="646">
        <v>0</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98.8</v>
      </c>
      <c r="BH33" s="593"/>
      <c r="BI33" s="593"/>
      <c r="BJ33" s="593"/>
      <c r="BK33" s="593"/>
      <c r="BL33" s="593"/>
      <c r="BM33" s="639">
        <v>95.2</v>
      </c>
      <c r="BN33" s="593"/>
      <c r="BO33" s="593"/>
      <c r="BP33" s="593"/>
      <c r="BQ33" s="656"/>
      <c r="BR33" s="669">
        <v>98.5</v>
      </c>
      <c r="BS33" s="593"/>
      <c r="BT33" s="593"/>
      <c r="BU33" s="593"/>
      <c r="BV33" s="593"/>
      <c r="BW33" s="593"/>
      <c r="BX33" s="639">
        <v>95.2</v>
      </c>
      <c r="BY33" s="593"/>
      <c r="BZ33" s="593"/>
      <c r="CA33" s="593"/>
      <c r="CB33" s="656"/>
      <c r="CD33" s="605" t="s">
        <v>307</v>
      </c>
      <c r="CE33" s="606"/>
      <c r="CF33" s="606"/>
      <c r="CG33" s="606"/>
      <c r="CH33" s="606"/>
      <c r="CI33" s="606"/>
      <c r="CJ33" s="606"/>
      <c r="CK33" s="606"/>
      <c r="CL33" s="606"/>
      <c r="CM33" s="606"/>
      <c r="CN33" s="606"/>
      <c r="CO33" s="606"/>
      <c r="CP33" s="606"/>
      <c r="CQ33" s="607"/>
      <c r="CR33" s="608">
        <v>1357676</v>
      </c>
      <c r="CS33" s="621"/>
      <c r="CT33" s="621"/>
      <c r="CU33" s="621"/>
      <c r="CV33" s="621"/>
      <c r="CW33" s="621"/>
      <c r="CX33" s="621"/>
      <c r="CY33" s="622"/>
      <c r="CZ33" s="611">
        <v>55</v>
      </c>
      <c r="DA33" s="623"/>
      <c r="DB33" s="623"/>
      <c r="DC33" s="624"/>
      <c r="DD33" s="614">
        <v>953085</v>
      </c>
      <c r="DE33" s="621"/>
      <c r="DF33" s="621"/>
      <c r="DG33" s="621"/>
      <c r="DH33" s="621"/>
      <c r="DI33" s="621"/>
      <c r="DJ33" s="621"/>
      <c r="DK33" s="622"/>
      <c r="DL33" s="614">
        <v>488689</v>
      </c>
      <c r="DM33" s="621"/>
      <c r="DN33" s="621"/>
      <c r="DO33" s="621"/>
      <c r="DP33" s="621"/>
      <c r="DQ33" s="621"/>
      <c r="DR33" s="621"/>
      <c r="DS33" s="621"/>
      <c r="DT33" s="621"/>
      <c r="DU33" s="621"/>
      <c r="DV33" s="622"/>
      <c r="DW33" s="611">
        <v>32.9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215646</v>
      </c>
      <c r="S34" s="609"/>
      <c r="T34" s="609"/>
      <c r="U34" s="609"/>
      <c r="V34" s="609"/>
      <c r="W34" s="609"/>
      <c r="X34" s="609"/>
      <c r="Y34" s="610"/>
      <c r="Z34" s="646">
        <v>8.3000000000000007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560809</v>
      </c>
      <c r="CS34" s="609"/>
      <c r="CT34" s="609"/>
      <c r="CU34" s="609"/>
      <c r="CV34" s="609"/>
      <c r="CW34" s="609"/>
      <c r="CX34" s="609"/>
      <c r="CY34" s="610"/>
      <c r="CZ34" s="611">
        <v>22.7</v>
      </c>
      <c r="DA34" s="623"/>
      <c r="DB34" s="623"/>
      <c r="DC34" s="624"/>
      <c r="DD34" s="614">
        <v>345329</v>
      </c>
      <c r="DE34" s="609"/>
      <c r="DF34" s="609"/>
      <c r="DG34" s="609"/>
      <c r="DH34" s="609"/>
      <c r="DI34" s="609"/>
      <c r="DJ34" s="609"/>
      <c r="DK34" s="610"/>
      <c r="DL34" s="614">
        <v>256029</v>
      </c>
      <c r="DM34" s="609"/>
      <c r="DN34" s="609"/>
      <c r="DO34" s="609"/>
      <c r="DP34" s="609"/>
      <c r="DQ34" s="609"/>
      <c r="DR34" s="609"/>
      <c r="DS34" s="609"/>
      <c r="DT34" s="609"/>
      <c r="DU34" s="609"/>
      <c r="DV34" s="610"/>
      <c r="DW34" s="611">
        <v>17.3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189606</v>
      </c>
      <c r="S35" s="609"/>
      <c r="T35" s="609"/>
      <c r="U35" s="609"/>
      <c r="V35" s="609"/>
      <c r="W35" s="609"/>
      <c r="X35" s="609"/>
      <c r="Y35" s="610"/>
      <c r="Z35" s="646">
        <v>7.3</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43724</v>
      </c>
      <c r="CS35" s="621"/>
      <c r="CT35" s="621"/>
      <c r="CU35" s="621"/>
      <c r="CV35" s="621"/>
      <c r="CW35" s="621"/>
      <c r="CX35" s="621"/>
      <c r="CY35" s="622"/>
      <c r="CZ35" s="611">
        <v>1.8</v>
      </c>
      <c r="DA35" s="623"/>
      <c r="DB35" s="623"/>
      <c r="DC35" s="624"/>
      <c r="DD35" s="614">
        <v>20122</v>
      </c>
      <c r="DE35" s="621"/>
      <c r="DF35" s="621"/>
      <c r="DG35" s="621"/>
      <c r="DH35" s="621"/>
      <c r="DI35" s="621"/>
      <c r="DJ35" s="621"/>
      <c r="DK35" s="622"/>
      <c r="DL35" s="614">
        <v>2194</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73345</v>
      </c>
      <c r="S36" s="609"/>
      <c r="T36" s="609"/>
      <c r="U36" s="609"/>
      <c r="V36" s="609"/>
      <c r="W36" s="609"/>
      <c r="X36" s="609"/>
      <c r="Y36" s="610"/>
      <c r="Z36" s="646">
        <v>2.8</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236895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7175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418155</v>
      </c>
      <c r="CS36" s="609"/>
      <c r="CT36" s="609"/>
      <c r="CU36" s="609"/>
      <c r="CV36" s="609"/>
      <c r="CW36" s="609"/>
      <c r="CX36" s="609"/>
      <c r="CY36" s="610"/>
      <c r="CZ36" s="611">
        <v>16.899999999999999</v>
      </c>
      <c r="DA36" s="623"/>
      <c r="DB36" s="623"/>
      <c r="DC36" s="624"/>
      <c r="DD36" s="614">
        <v>364736</v>
      </c>
      <c r="DE36" s="609"/>
      <c r="DF36" s="609"/>
      <c r="DG36" s="609"/>
      <c r="DH36" s="609"/>
      <c r="DI36" s="609"/>
      <c r="DJ36" s="609"/>
      <c r="DK36" s="610"/>
      <c r="DL36" s="614">
        <v>162294</v>
      </c>
      <c r="DM36" s="609"/>
      <c r="DN36" s="609"/>
      <c r="DO36" s="609"/>
      <c r="DP36" s="609"/>
      <c r="DQ36" s="609"/>
      <c r="DR36" s="609"/>
      <c r="DS36" s="609"/>
      <c r="DT36" s="609"/>
      <c r="DU36" s="609"/>
      <c r="DV36" s="610"/>
      <c r="DW36" s="611">
        <v>10.9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8877</v>
      </c>
      <c r="S37" s="609"/>
      <c r="T37" s="609"/>
      <c r="U37" s="609"/>
      <c r="V37" s="609"/>
      <c r="W37" s="609"/>
      <c r="X37" s="609"/>
      <c r="Y37" s="610"/>
      <c r="Z37" s="646">
        <v>0.3</v>
      </c>
      <c r="AA37" s="646"/>
      <c r="AB37" s="646"/>
      <c r="AC37" s="646"/>
      <c r="AD37" s="647">
        <v>620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69028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7175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11123</v>
      </c>
      <c r="CS37" s="621"/>
      <c r="CT37" s="621"/>
      <c r="CU37" s="621"/>
      <c r="CV37" s="621"/>
      <c r="CW37" s="621"/>
      <c r="CX37" s="621"/>
      <c r="CY37" s="622"/>
      <c r="CZ37" s="611">
        <v>0.5</v>
      </c>
      <c r="DA37" s="623"/>
      <c r="DB37" s="623"/>
      <c r="DC37" s="624"/>
      <c r="DD37" s="614">
        <v>9385</v>
      </c>
      <c r="DE37" s="621"/>
      <c r="DF37" s="621"/>
      <c r="DG37" s="621"/>
      <c r="DH37" s="621"/>
      <c r="DI37" s="621"/>
      <c r="DJ37" s="621"/>
      <c r="DK37" s="622"/>
      <c r="DL37" s="614">
        <v>9385</v>
      </c>
      <c r="DM37" s="621"/>
      <c r="DN37" s="621"/>
      <c r="DO37" s="621"/>
      <c r="DP37" s="621"/>
      <c r="DQ37" s="621"/>
      <c r="DR37" s="621"/>
      <c r="DS37" s="621"/>
      <c r="DT37" s="621"/>
      <c r="DU37" s="621"/>
      <c r="DV37" s="622"/>
      <c r="DW37" s="611">
        <v>0.6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215692</v>
      </c>
      <c r="S38" s="609"/>
      <c r="T38" s="609"/>
      <c r="U38" s="609"/>
      <c r="V38" s="609"/>
      <c r="W38" s="609"/>
      <c r="X38" s="609"/>
      <c r="Y38" s="610"/>
      <c r="Z38" s="646">
        <v>8.3000000000000007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66075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101792</v>
      </c>
      <c r="CS38" s="609"/>
      <c r="CT38" s="609"/>
      <c r="CU38" s="609"/>
      <c r="CV38" s="609"/>
      <c r="CW38" s="609"/>
      <c r="CX38" s="609"/>
      <c r="CY38" s="610"/>
      <c r="CZ38" s="611">
        <v>4.0999999999999996</v>
      </c>
      <c r="DA38" s="623"/>
      <c r="DB38" s="623"/>
      <c r="DC38" s="624"/>
      <c r="DD38" s="614">
        <v>86094</v>
      </c>
      <c r="DE38" s="609"/>
      <c r="DF38" s="609"/>
      <c r="DG38" s="609"/>
      <c r="DH38" s="609"/>
      <c r="DI38" s="609"/>
      <c r="DJ38" s="609"/>
      <c r="DK38" s="610"/>
      <c r="DL38" s="614">
        <v>68172</v>
      </c>
      <c r="DM38" s="609"/>
      <c r="DN38" s="609"/>
      <c r="DO38" s="609"/>
      <c r="DP38" s="609"/>
      <c r="DQ38" s="609"/>
      <c r="DR38" s="609"/>
      <c r="DS38" s="609"/>
      <c r="DT38" s="609"/>
      <c r="DU38" s="609"/>
      <c r="DV38" s="610"/>
      <c r="DW38" s="611">
        <v>4.5999999999999996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409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233196</v>
      </c>
      <c r="CS39" s="621"/>
      <c r="CT39" s="621"/>
      <c r="CU39" s="621"/>
      <c r="CV39" s="621"/>
      <c r="CW39" s="621"/>
      <c r="CX39" s="621"/>
      <c r="CY39" s="622"/>
      <c r="CZ39" s="611">
        <v>9.4</v>
      </c>
      <c r="DA39" s="623"/>
      <c r="DB39" s="623"/>
      <c r="DC39" s="624"/>
      <c r="DD39" s="614">
        <v>136804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2592</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2606756</v>
      </c>
      <c r="S41" s="633"/>
      <c r="T41" s="633"/>
      <c r="U41" s="633"/>
      <c r="V41" s="633"/>
      <c r="W41" s="633"/>
      <c r="X41" s="633"/>
      <c r="Y41" s="636"/>
      <c r="Z41" s="637">
        <v>100</v>
      </c>
      <c r="AA41" s="637"/>
      <c r="AB41" s="637"/>
      <c r="AC41" s="637"/>
      <c r="AD41" s="638">
        <v>1481151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49407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4</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52385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309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270549</v>
      </c>
      <c r="CS42" s="621"/>
      <c r="CT42" s="621"/>
      <c r="CU42" s="621"/>
      <c r="CV42" s="621"/>
      <c r="CW42" s="621"/>
      <c r="CX42" s="621"/>
      <c r="CY42" s="622"/>
      <c r="CZ42" s="611">
        <v>11</v>
      </c>
      <c r="DA42" s="623"/>
      <c r="DB42" s="623"/>
      <c r="DC42" s="624"/>
      <c r="DD42" s="614">
        <v>14031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270549</v>
      </c>
      <c r="CS44" s="609"/>
      <c r="CT44" s="609"/>
      <c r="CU44" s="609"/>
      <c r="CV44" s="609"/>
      <c r="CW44" s="609"/>
      <c r="CX44" s="609"/>
      <c r="CY44" s="610"/>
      <c r="CZ44" s="611">
        <v>11</v>
      </c>
      <c r="DA44" s="612"/>
      <c r="DB44" s="612"/>
      <c r="DC44" s="613"/>
      <c r="DD44" s="614">
        <v>14031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64733</v>
      </c>
      <c r="CS45" s="621"/>
      <c r="CT45" s="621"/>
      <c r="CU45" s="621"/>
      <c r="CV45" s="621"/>
      <c r="CW45" s="621"/>
      <c r="CX45" s="621"/>
      <c r="CY45" s="622"/>
      <c r="CZ45" s="611">
        <v>2.6</v>
      </c>
      <c r="DA45" s="623"/>
      <c r="DB45" s="623"/>
      <c r="DC45" s="624"/>
      <c r="DD45" s="614">
        <v>75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186856</v>
      </c>
      <c r="CS46" s="609"/>
      <c r="CT46" s="609"/>
      <c r="CU46" s="609"/>
      <c r="CV46" s="609"/>
      <c r="CW46" s="609"/>
      <c r="CX46" s="609"/>
      <c r="CY46" s="610"/>
      <c r="CZ46" s="611">
        <v>7.6</v>
      </c>
      <c r="DA46" s="612"/>
      <c r="DB46" s="612"/>
      <c r="DC46" s="613"/>
      <c r="DD46" s="614">
        <v>13556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2469350</v>
      </c>
      <c r="CS49" s="593"/>
      <c r="CT49" s="593"/>
      <c r="CU49" s="593"/>
      <c r="CV49" s="593"/>
      <c r="CW49" s="593"/>
      <c r="CX49" s="593"/>
      <c r="CY49" s="594"/>
      <c r="CZ49" s="595">
        <v>100</v>
      </c>
      <c r="DA49" s="596"/>
      <c r="DB49" s="596"/>
      <c r="DC49" s="597"/>
      <c r="DD49" s="598">
        <v>1752292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F4bGljRoduyTIruAN134jYxLNBricfd6tOwgJ3tREy0uGXAInMXwfau3kXs8aG2vnp6EAUWjXepRAA0k9dIfw==" saltValue="RuUwkSdKT8ExCYQqK6gv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2607</v>
      </c>
      <c r="R7" s="1090"/>
      <c r="S7" s="1090"/>
      <c r="T7" s="1090"/>
      <c r="U7" s="1090"/>
      <c r="V7" s="1090">
        <v>2469</v>
      </c>
      <c r="W7" s="1090"/>
      <c r="X7" s="1090"/>
      <c r="Y7" s="1090"/>
      <c r="Z7" s="1090"/>
      <c r="AA7" s="1090">
        <v>138</v>
      </c>
      <c r="AB7" s="1090"/>
      <c r="AC7" s="1090"/>
      <c r="AD7" s="1090"/>
      <c r="AE7" s="1091"/>
      <c r="AF7" s="1092">
        <v>124</v>
      </c>
      <c r="AG7" s="1093"/>
      <c r="AH7" s="1093"/>
      <c r="AI7" s="1093"/>
      <c r="AJ7" s="1094"/>
      <c r="AK7" s="1095">
        <v>190</v>
      </c>
      <c r="AL7" s="1096"/>
      <c r="AM7" s="1096"/>
      <c r="AN7" s="1096"/>
      <c r="AO7" s="1096"/>
      <c r="AP7" s="1096">
        <v>2889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545</v>
      </c>
      <c r="BT7" s="1087"/>
      <c r="BU7" s="1087"/>
      <c r="BV7" s="1087"/>
      <c r="BW7" s="1087"/>
      <c r="BX7" s="1087"/>
      <c r="BY7" s="1087"/>
      <c r="BZ7" s="1087"/>
      <c r="CA7" s="1087"/>
      <c r="CB7" s="1087"/>
      <c r="CC7" s="1087"/>
      <c r="CD7" s="1087"/>
      <c r="CE7" s="1087"/>
      <c r="CF7" s="1087"/>
      <c r="CG7" s="1099"/>
      <c r="CH7" s="1083">
        <v>1</v>
      </c>
      <c r="CI7" s="1084"/>
      <c r="CJ7" s="1084"/>
      <c r="CK7" s="1084"/>
      <c r="CL7" s="1085"/>
      <c r="CM7" s="1083">
        <v>6</v>
      </c>
      <c r="CN7" s="1084"/>
      <c r="CO7" s="1084"/>
      <c r="CP7" s="1084"/>
      <c r="CQ7" s="1085"/>
      <c r="CR7" s="1083">
        <v>5</v>
      </c>
      <c r="CS7" s="1084"/>
      <c r="CT7" s="1084"/>
      <c r="CU7" s="1084"/>
      <c r="CV7" s="1085"/>
      <c r="CW7" s="1083">
        <v>30</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2607</v>
      </c>
      <c r="R23" s="1048"/>
      <c r="S23" s="1048"/>
      <c r="T23" s="1048"/>
      <c r="U23" s="1048"/>
      <c r="V23" s="1048">
        <v>2469</v>
      </c>
      <c r="W23" s="1048"/>
      <c r="X23" s="1048"/>
      <c r="Y23" s="1048"/>
      <c r="Z23" s="1048"/>
      <c r="AA23" s="1048">
        <v>137</v>
      </c>
      <c r="AB23" s="1048"/>
      <c r="AC23" s="1048"/>
      <c r="AD23" s="1048"/>
      <c r="AE23" s="1055"/>
      <c r="AF23" s="1056">
        <v>124</v>
      </c>
      <c r="AG23" s="1048"/>
      <c r="AH23" s="1048"/>
      <c r="AI23" s="1048"/>
      <c r="AJ23" s="1057"/>
      <c r="AK23" s="1058"/>
      <c r="AL23" s="1059"/>
      <c r="AM23" s="1059"/>
      <c r="AN23" s="1059"/>
      <c r="AO23" s="1059"/>
      <c r="AP23" s="1048">
        <v>2889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329</v>
      </c>
      <c r="R28" s="1038"/>
      <c r="S28" s="1038"/>
      <c r="T28" s="1038"/>
      <c r="U28" s="1038"/>
      <c r="V28" s="1038">
        <v>322</v>
      </c>
      <c r="W28" s="1038"/>
      <c r="X28" s="1038"/>
      <c r="Y28" s="1038"/>
      <c r="Z28" s="1038"/>
      <c r="AA28" s="1038">
        <v>7</v>
      </c>
      <c r="AB28" s="1038"/>
      <c r="AC28" s="1038"/>
      <c r="AD28" s="1038"/>
      <c r="AE28" s="1039"/>
      <c r="AF28" s="1040">
        <v>7</v>
      </c>
      <c r="AG28" s="1038"/>
      <c r="AH28" s="1038"/>
      <c r="AI28" s="1038"/>
      <c r="AJ28" s="1041"/>
      <c r="AK28" s="1029">
        <v>96</v>
      </c>
      <c r="AL28" s="1030"/>
      <c r="AM28" s="1030"/>
      <c r="AN28" s="1030"/>
      <c r="AO28" s="1030"/>
      <c r="AP28" s="1030">
        <v>49</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211</v>
      </c>
      <c r="R29" s="1026"/>
      <c r="S29" s="1026"/>
      <c r="T29" s="1026"/>
      <c r="U29" s="1026"/>
      <c r="V29" s="1026">
        <v>182</v>
      </c>
      <c r="W29" s="1026"/>
      <c r="X29" s="1026"/>
      <c r="Y29" s="1026"/>
      <c r="Z29" s="1026"/>
      <c r="AA29" s="1026">
        <v>29</v>
      </c>
      <c r="AB29" s="1026"/>
      <c r="AC29" s="1026"/>
      <c r="AD29" s="1026"/>
      <c r="AE29" s="1027"/>
      <c r="AF29" s="1022">
        <v>29</v>
      </c>
      <c r="AG29" s="1023"/>
      <c r="AH29" s="1023"/>
      <c r="AI29" s="1023"/>
      <c r="AJ29" s="1024"/>
      <c r="AK29" s="967">
        <v>26</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60</v>
      </c>
      <c r="R30" s="1026"/>
      <c r="S30" s="1026"/>
      <c r="T30" s="1026"/>
      <c r="U30" s="1026"/>
      <c r="V30" s="1026">
        <v>60</v>
      </c>
      <c r="W30" s="1026"/>
      <c r="X30" s="1026"/>
      <c r="Y30" s="1026"/>
      <c r="Z30" s="1026"/>
      <c r="AA30" s="1026" t="s">
        <v>546</v>
      </c>
      <c r="AB30" s="1026"/>
      <c r="AC30" s="1026"/>
      <c r="AD30" s="1026"/>
      <c r="AE30" s="1027"/>
      <c r="AF30" s="1022" t="s">
        <v>122</v>
      </c>
      <c r="AG30" s="1023"/>
      <c r="AH30" s="1023"/>
      <c r="AI30" s="1023"/>
      <c r="AJ30" s="1024"/>
      <c r="AK30" s="967">
        <v>25</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1</v>
      </c>
      <c r="R31" s="1026"/>
      <c r="S31" s="1026"/>
      <c r="T31" s="1026"/>
      <c r="U31" s="1026"/>
      <c r="V31" s="1026">
        <v>1</v>
      </c>
      <c r="W31" s="1026"/>
      <c r="X31" s="1026"/>
      <c r="Y31" s="1026"/>
      <c r="Z31" s="1026"/>
      <c r="AA31" s="1026" t="s">
        <v>546</v>
      </c>
      <c r="AB31" s="1026"/>
      <c r="AC31" s="1026"/>
      <c r="AD31" s="1026"/>
      <c r="AE31" s="1027"/>
      <c r="AF31" s="1022" t="s">
        <v>122</v>
      </c>
      <c r="AG31" s="1023"/>
      <c r="AH31" s="1023"/>
      <c r="AI31" s="1023"/>
      <c r="AJ31" s="1024"/>
      <c r="AK31" s="967">
        <v>0</v>
      </c>
      <c r="AL31" s="958"/>
      <c r="AM31" s="958"/>
      <c r="AN31" s="958"/>
      <c r="AO31" s="958"/>
      <c r="AP31" s="958" t="s">
        <v>546</v>
      </c>
      <c r="AQ31" s="958"/>
      <c r="AR31" s="958"/>
      <c r="AS31" s="958"/>
      <c r="AT31" s="958"/>
      <c r="AU31" s="958" t="s">
        <v>546</v>
      </c>
      <c r="AV31" s="958"/>
      <c r="AW31" s="958"/>
      <c r="AX31" s="958"/>
      <c r="AY31" s="958"/>
      <c r="AZ31" s="1028" t="s">
        <v>546</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68</v>
      </c>
      <c r="R32" s="1026"/>
      <c r="S32" s="1026"/>
      <c r="T32" s="1026"/>
      <c r="U32" s="1026"/>
      <c r="V32" s="1026">
        <v>69</v>
      </c>
      <c r="W32" s="1026"/>
      <c r="X32" s="1026"/>
      <c r="Y32" s="1026"/>
      <c r="Z32" s="1026"/>
      <c r="AA32" s="1026">
        <v>-1</v>
      </c>
      <c r="AB32" s="1026"/>
      <c r="AC32" s="1026"/>
      <c r="AD32" s="1026"/>
      <c r="AE32" s="1027"/>
      <c r="AF32" s="1022">
        <v>15</v>
      </c>
      <c r="AG32" s="1023"/>
      <c r="AH32" s="1023"/>
      <c r="AI32" s="1023"/>
      <c r="AJ32" s="1024"/>
      <c r="AK32" s="967">
        <v>32</v>
      </c>
      <c r="AL32" s="958"/>
      <c r="AM32" s="958"/>
      <c r="AN32" s="958"/>
      <c r="AO32" s="958"/>
      <c r="AP32" s="958">
        <v>424</v>
      </c>
      <c r="AQ32" s="958"/>
      <c r="AR32" s="958"/>
      <c r="AS32" s="958"/>
      <c r="AT32" s="958"/>
      <c r="AU32" s="958">
        <v>38</v>
      </c>
      <c r="AV32" s="958"/>
      <c r="AW32" s="958"/>
      <c r="AX32" s="958"/>
      <c r="AY32" s="958"/>
      <c r="AZ32" s="1028" t="s">
        <v>546</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111</v>
      </c>
      <c r="R33" s="1026"/>
      <c r="S33" s="1026"/>
      <c r="T33" s="1026"/>
      <c r="U33" s="1026"/>
      <c r="V33" s="1026">
        <v>107</v>
      </c>
      <c r="W33" s="1026"/>
      <c r="X33" s="1026"/>
      <c r="Y33" s="1026"/>
      <c r="Z33" s="1026"/>
      <c r="AA33" s="1026">
        <v>4</v>
      </c>
      <c r="AB33" s="1026"/>
      <c r="AC33" s="1026"/>
      <c r="AD33" s="1026"/>
      <c r="AE33" s="1027"/>
      <c r="AF33" s="1022">
        <v>7</v>
      </c>
      <c r="AG33" s="1023"/>
      <c r="AH33" s="1023"/>
      <c r="AI33" s="1023"/>
      <c r="AJ33" s="1024"/>
      <c r="AK33" s="967">
        <v>45</v>
      </c>
      <c r="AL33" s="958"/>
      <c r="AM33" s="958"/>
      <c r="AN33" s="958"/>
      <c r="AO33" s="958"/>
      <c r="AP33" s="958">
        <v>531</v>
      </c>
      <c r="AQ33" s="958"/>
      <c r="AR33" s="958"/>
      <c r="AS33" s="958"/>
      <c r="AT33" s="958"/>
      <c r="AU33" s="958">
        <v>28</v>
      </c>
      <c r="AV33" s="958"/>
      <c r="AW33" s="958"/>
      <c r="AX33" s="958"/>
      <c r="AY33" s="958"/>
      <c r="AZ33" s="1028" t="s">
        <v>546</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58</v>
      </c>
      <c r="AG63" s="946"/>
      <c r="AH63" s="946"/>
      <c r="AI63" s="946"/>
      <c r="AJ63" s="1009"/>
      <c r="AK63" s="1010"/>
      <c r="AL63" s="950"/>
      <c r="AM63" s="950"/>
      <c r="AN63" s="950"/>
      <c r="AO63" s="950"/>
      <c r="AP63" s="946">
        <v>1004</v>
      </c>
      <c r="AQ63" s="946"/>
      <c r="AR63" s="946"/>
      <c r="AS63" s="946"/>
      <c r="AT63" s="946"/>
      <c r="AU63" s="946">
        <v>66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552</v>
      </c>
      <c r="C68" s="973"/>
      <c r="D68" s="973"/>
      <c r="E68" s="973"/>
      <c r="F68" s="973"/>
      <c r="G68" s="973"/>
      <c r="H68" s="973"/>
      <c r="I68" s="973"/>
      <c r="J68" s="973"/>
      <c r="K68" s="973"/>
      <c r="L68" s="973"/>
      <c r="M68" s="973"/>
      <c r="N68" s="973"/>
      <c r="O68" s="973"/>
      <c r="P68" s="974"/>
      <c r="Q68" s="975">
        <v>750</v>
      </c>
      <c r="R68" s="969"/>
      <c r="S68" s="969"/>
      <c r="T68" s="969"/>
      <c r="U68" s="969"/>
      <c r="V68" s="969">
        <v>652</v>
      </c>
      <c r="W68" s="969"/>
      <c r="X68" s="969"/>
      <c r="Y68" s="969"/>
      <c r="Z68" s="969"/>
      <c r="AA68" s="958">
        <f>Q68-V68</f>
        <v>98</v>
      </c>
      <c r="AB68" s="958"/>
      <c r="AC68" s="958"/>
      <c r="AD68" s="958"/>
      <c r="AE68" s="958"/>
      <c r="AF68" s="969">
        <v>34</v>
      </c>
      <c r="AG68" s="969"/>
      <c r="AH68" s="969"/>
      <c r="AI68" s="969"/>
      <c r="AJ68" s="969"/>
      <c r="AK68" s="969">
        <v>30</v>
      </c>
      <c r="AL68" s="969"/>
      <c r="AM68" s="969"/>
      <c r="AN68" s="969"/>
      <c r="AO68" s="969"/>
      <c r="AP68" s="969">
        <v>572</v>
      </c>
      <c r="AQ68" s="969"/>
      <c r="AR68" s="969"/>
      <c r="AS68" s="969"/>
      <c r="AT68" s="969"/>
      <c r="AU68" s="969">
        <v>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553</v>
      </c>
      <c r="C69" s="962"/>
      <c r="D69" s="962"/>
      <c r="E69" s="962"/>
      <c r="F69" s="962"/>
      <c r="G69" s="962"/>
      <c r="H69" s="962"/>
      <c r="I69" s="962"/>
      <c r="J69" s="962"/>
      <c r="K69" s="962"/>
      <c r="L69" s="962"/>
      <c r="M69" s="962"/>
      <c r="N69" s="962"/>
      <c r="O69" s="962"/>
      <c r="P69" s="963"/>
      <c r="Q69" s="964">
        <v>4828</v>
      </c>
      <c r="R69" s="958"/>
      <c r="S69" s="958"/>
      <c r="T69" s="958"/>
      <c r="U69" s="958"/>
      <c r="V69" s="958">
        <v>4774</v>
      </c>
      <c r="W69" s="958"/>
      <c r="X69" s="958"/>
      <c r="Y69" s="958"/>
      <c r="Z69" s="958"/>
      <c r="AA69" s="958">
        <f>Q69-V69</f>
        <v>54</v>
      </c>
      <c r="AB69" s="958"/>
      <c r="AC69" s="958"/>
      <c r="AD69" s="958"/>
      <c r="AE69" s="958"/>
      <c r="AF69" s="958">
        <v>54</v>
      </c>
      <c r="AG69" s="958"/>
      <c r="AH69" s="958"/>
      <c r="AI69" s="958"/>
      <c r="AJ69" s="958"/>
      <c r="AK69" s="958">
        <v>68</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554</v>
      </c>
      <c r="C70" s="962"/>
      <c r="D70" s="962"/>
      <c r="E70" s="962"/>
      <c r="F70" s="962"/>
      <c r="G70" s="962"/>
      <c r="H70" s="962"/>
      <c r="I70" s="962"/>
      <c r="J70" s="962"/>
      <c r="K70" s="962"/>
      <c r="L70" s="962"/>
      <c r="M70" s="962"/>
      <c r="N70" s="962"/>
      <c r="O70" s="962"/>
      <c r="P70" s="963"/>
      <c r="Q70" s="964">
        <v>902</v>
      </c>
      <c r="R70" s="958"/>
      <c r="S70" s="958"/>
      <c r="T70" s="958"/>
      <c r="U70" s="958"/>
      <c r="V70" s="958">
        <v>898</v>
      </c>
      <c r="W70" s="958"/>
      <c r="X70" s="958"/>
      <c r="Y70" s="958"/>
      <c r="Z70" s="958"/>
      <c r="AA70" s="958">
        <f t="shared" ref="AA70:AA75" si="0">Q70-V70</f>
        <v>4</v>
      </c>
      <c r="AB70" s="958"/>
      <c r="AC70" s="958"/>
      <c r="AD70" s="958"/>
      <c r="AE70" s="958"/>
      <c r="AF70" s="958">
        <v>4</v>
      </c>
      <c r="AG70" s="958"/>
      <c r="AH70" s="958"/>
      <c r="AI70" s="958"/>
      <c r="AJ70" s="958"/>
      <c r="AK70" s="958">
        <v>9</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555</v>
      </c>
      <c r="C71" s="962"/>
      <c r="D71" s="962"/>
      <c r="E71" s="962"/>
      <c r="F71" s="962"/>
      <c r="G71" s="962"/>
      <c r="H71" s="962"/>
      <c r="I71" s="962"/>
      <c r="J71" s="962"/>
      <c r="K71" s="962"/>
      <c r="L71" s="962"/>
      <c r="M71" s="962"/>
      <c r="N71" s="962"/>
      <c r="O71" s="962"/>
      <c r="P71" s="963"/>
      <c r="Q71" s="964">
        <v>520</v>
      </c>
      <c r="R71" s="958"/>
      <c r="S71" s="958"/>
      <c r="T71" s="958"/>
      <c r="U71" s="958"/>
      <c r="V71" s="958">
        <v>491</v>
      </c>
      <c r="W71" s="958"/>
      <c r="X71" s="958"/>
      <c r="Y71" s="958"/>
      <c r="Z71" s="958"/>
      <c r="AA71" s="958">
        <f t="shared" si="0"/>
        <v>29</v>
      </c>
      <c r="AB71" s="958"/>
      <c r="AC71" s="958"/>
      <c r="AD71" s="958"/>
      <c r="AE71" s="958"/>
      <c r="AF71" s="958">
        <v>29</v>
      </c>
      <c r="AG71" s="958"/>
      <c r="AH71" s="958"/>
      <c r="AI71" s="958"/>
      <c r="AJ71" s="958"/>
      <c r="AK71" s="958">
        <v>0</v>
      </c>
      <c r="AL71" s="958"/>
      <c r="AM71" s="958"/>
      <c r="AN71" s="958"/>
      <c r="AO71" s="958"/>
      <c r="AP71" s="958">
        <v>2877</v>
      </c>
      <c r="AQ71" s="958"/>
      <c r="AR71" s="958"/>
      <c r="AS71" s="958"/>
      <c r="AT71" s="958"/>
      <c r="AU71" s="958">
        <v>10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556</v>
      </c>
      <c r="C72" s="962"/>
      <c r="D72" s="962"/>
      <c r="E72" s="962"/>
      <c r="F72" s="962"/>
      <c r="G72" s="962"/>
      <c r="H72" s="962"/>
      <c r="I72" s="962"/>
      <c r="J72" s="962"/>
      <c r="K72" s="962"/>
      <c r="L72" s="962"/>
      <c r="M72" s="962"/>
      <c r="N72" s="962"/>
      <c r="O72" s="962"/>
      <c r="P72" s="963"/>
      <c r="Q72" s="964">
        <v>14</v>
      </c>
      <c r="R72" s="958"/>
      <c r="S72" s="958"/>
      <c r="T72" s="958"/>
      <c r="U72" s="958"/>
      <c r="V72" s="958">
        <v>13</v>
      </c>
      <c r="W72" s="958"/>
      <c r="X72" s="958"/>
      <c r="Y72" s="958"/>
      <c r="Z72" s="958"/>
      <c r="AA72" s="958">
        <v>1</v>
      </c>
      <c r="AB72" s="958"/>
      <c r="AC72" s="958"/>
      <c r="AD72" s="958"/>
      <c r="AE72" s="958"/>
      <c r="AF72" s="958">
        <v>1</v>
      </c>
      <c r="AG72" s="958"/>
      <c r="AH72" s="958"/>
      <c r="AI72" s="958"/>
      <c r="AJ72" s="958"/>
      <c r="AK72" s="958">
        <v>1</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557</v>
      </c>
      <c r="C73" s="962"/>
      <c r="D73" s="962"/>
      <c r="E73" s="962"/>
      <c r="F73" s="962"/>
      <c r="G73" s="962"/>
      <c r="H73" s="962"/>
      <c r="I73" s="962"/>
      <c r="J73" s="962"/>
      <c r="K73" s="962"/>
      <c r="L73" s="962"/>
      <c r="M73" s="962"/>
      <c r="N73" s="962"/>
      <c r="O73" s="962"/>
      <c r="P73" s="963"/>
      <c r="Q73" s="964">
        <v>54</v>
      </c>
      <c r="R73" s="958"/>
      <c r="S73" s="958"/>
      <c r="T73" s="958"/>
      <c r="U73" s="958"/>
      <c r="V73" s="958">
        <v>53</v>
      </c>
      <c r="W73" s="958"/>
      <c r="X73" s="958"/>
      <c r="Y73" s="958"/>
      <c r="Z73" s="958"/>
      <c r="AA73" s="958">
        <f t="shared" si="0"/>
        <v>1</v>
      </c>
      <c r="AB73" s="958"/>
      <c r="AC73" s="958"/>
      <c r="AD73" s="958"/>
      <c r="AE73" s="958"/>
      <c r="AF73" s="958">
        <v>1</v>
      </c>
      <c r="AG73" s="958"/>
      <c r="AH73" s="958"/>
      <c r="AI73" s="958"/>
      <c r="AJ73" s="958"/>
      <c r="AK73" s="958">
        <v>0</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558</v>
      </c>
      <c r="C74" s="962"/>
      <c r="D74" s="962"/>
      <c r="E74" s="962"/>
      <c r="F74" s="962"/>
      <c r="G74" s="962"/>
      <c r="H74" s="962"/>
      <c r="I74" s="962"/>
      <c r="J74" s="962"/>
      <c r="K74" s="962"/>
      <c r="L74" s="962"/>
      <c r="M74" s="962"/>
      <c r="N74" s="962"/>
      <c r="O74" s="962"/>
      <c r="P74" s="963"/>
      <c r="Q74" s="964">
        <v>726</v>
      </c>
      <c r="R74" s="958"/>
      <c r="S74" s="958"/>
      <c r="T74" s="958"/>
      <c r="U74" s="958"/>
      <c r="V74" s="958">
        <v>692</v>
      </c>
      <c r="W74" s="958"/>
      <c r="X74" s="958"/>
      <c r="Y74" s="958"/>
      <c r="Z74" s="958"/>
      <c r="AA74" s="958">
        <f t="shared" si="0"/>
        <v>34</v>
      </c>
      <c r="AB74" s="958"/>
      <c r="AC74" s="958"/>
      <c r="AD74" s="958"/>
      <c r="AE74" s="958"/>
      <c r="AF74" s="958">
        <v>34</v>
      </c>
      <c r="AG74" s="958"/>
      <c r="AH74" s="958"/>
      <c r="AI74" s="958"/>
      <c r="AJ74" s="958"/>
      <c r="AK74" s="958">
        <v>65</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559</v>
      </c>
      <c r="C75" s="962"/>
      <c r="D75" s="962"/>
      <c r="E75" s="962"/>
      <c r="F75" s="962"/>
      <c r="G75" s="962"/>
      <c r="H75" s="962"/>
      <c r="I75" s="962"/>
      <c r="J75" s="962"/>
      <c r="K75" s="962"/>
      <c r="L75" s="962"/>
      <c r="M75" s="962"/>
      <c r="N75" s="962"/>
      <c r="O75" s="962"/>
      <c r="P75" s="963"/>
      <c r="Q75" s="965">
        <v>120217</v>
      </c>
      <c r="R75" s="966"/>
      <c r="S75" s="966"/>
      <c r="T75" s="966"/>
      <c r="U75" s="967"/>
      <c r="V75" s="968">
        <v>117534</v>
      </c>
      <c r="W75" s="966"/>
      <c r="X75" s="966"/>
      <c r="Y75" s="966"/>
      <c r="Z75" s="967"/>
      <c r="AA75" s="958">
        <f t="shared" si="0"/>
        <v>2683</v>
      </c>
      <c r="AB75" s="958"/>
      <c r="AC75" s="958"/>
      <c r="AD75" s="958"/>
      <c r="AE75" s="958"/>
      <c r="AF75" s="968">
        <v>2682</v>
      </c>
      <c r="AG75" s="966"/>
      <c r="AH75" s="966"/>
      <c r="AI75" s="966"/>
      <c r="AJ75" s="967"/>
      <c r="AK75" s="968">
        <v>452</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2839</v>
      </c>
      <c r="AG88" s="946"/>
      <c r="AH88" s="946"/>
      <c r="AI88" s="946"/>
      <c r="AJ88" s="946"/>
      <c r="AK88" s="950"/>
      <c r="AL88" s="950"/>
      <c r="AM88" s="950"/>
      <c r="AN88" s="950"/>
      <c r="AO88" s="950"/>
      <c r="AP88" s="946">
        <v>3449</v>
      </c>
      <c r="AQ88" s="946"/>
      <c r="AR88" s="946"/>
      <c r="AS88" s="946"/>
      <c r="AT88" s="946"/>
      <c r="AU88" s="946">
        <v>13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v>30</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362078</v>
      </c>
      <c r="AB110" s="876"/>
      <c r="AC110" s="876"/>
      <c r="AD110" s="876"/>
      <c r="AE110" s="877"/>
      <c r="AF110" s="878">
        <v>361677</v>
      </c>
      <c r="AG110" s="876"/>
      <c r="AH110" s="876"/>
      <c r="AI110" s="876"/>
      <c r="AJ110" s="877"/>
      <c r="AK110" s="878">
        <v>371830</v>
      </c>
      <c r="AL110" s="876"/>
      <c r="AM110" s="876"/>
      <c r="AN110" s="876"/>
      <c r="AO110" s="877"/>
      <c r="AP110" s="879">
        <v>31.7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2899769</v>
      </c>
      <c r="BR110" s="829"/>
      <c r="BS110" s="829"/>
      <c r="BT110" s="829"/>
      <c r="BU110" s="829"/>
      <c r="BV110" s="829">
        <v>3031322</v>
      </c>
      <c r="BW110" s="829"/>
      <c r="BX110" s="829"/>
      <c r="BY110" s="829"/>
      <c r="BZ110" s="829"/>
      <c r="CA110" s="829">
        <v>2889403</v>
      </c>
      <c r="CB110" s="829"/>
      <c r="CC110" s="829"/>
      <c r="CD110" s="829"/>
      <c r="CE110" s="829"/>
      <c r="CF110" s="853">
        <v>246.6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518064</v>
      </c>
      <c r="BR112" s="804"/>
      <c r="BS112" s="804"/>
      <c r="BT112" s="804"/>
      <c r="BU112" s="804"/>
      <c r="BV112" s="804">
        <v>555849</v>
      </c>
      <c r="BW112" s="804"/>
      <c r="BX112" s="804"/>
      <c r="BY112" s="804"/>
      <c r="BZ112" s="804"/>
      <c r="CA112" s="804">
        <v>705659</v>
      </c>
      <c r="CB112" s="804"/>
      <c r="CC112" s="804"/>
      <c r="CD112" s="804"/>
      <c r="CE112" s="804"/>
      <c r="CF112" s="862">
        <v>60.2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39931</v>
      </c>
      <c r="AB113" s="906"/>
      <c r="AC113" s="906"/>
      <c r="AD113" s="906"/>
      <c r="AE113" s="907"/>
      <c r="AF113" s="908">
        <v>41633</v>
      </c>
      <c r="AG113" s="906"/>
      <c r="AH113" s="906"/>
      <c r="AI113" s="906"/>
      <c r="AJ113" s="907"/>
      <c r="AK113" s="908">
        <v>51282</v>
      </c>
      <c r="AL113" s="906"/>
      <c r="AM113" s="906"/>
      <c r="AN113" s="906"/>
      <c r="AO113" s="907"/>
      <c r="AP113" s="909">
        <v>4.4000000000000004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11727</v>
      </c>
      <c r="BR113" s="804"/>
      <c r="BS113" s="804"/>
      <c r="BT113" s="804"/>
      <c r="BU113" s="804"/>
      <c r="BV113" s="804">
        <v>12890</v>
      </c>
      <c r="BW113" s="804"/>
      <c r="BX113" s="804"/>
      <c r="BY113" s="804"/>
      <c r="BZ113" s="804"/>
      <c r="CA113" s="804">
        <v>13318</v>
      </c>
      <c r="CB113" s="804"/>
      <c r="CC113" s="804"/>
      <c r="CD113" s="804"/>
      <c r="CE113" s="804"/>
      <c r="CF113" s="862">
        <v>1.1000000000000001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v>910</v>
      </c>
      <c r="AL114" s="767"/>
      <c r="AM114" s="767"/>
      <c r="AN114" s="767"/>
      <c r="AO114" s="768"/>
      <c r="AP114" s="811">
        <v>0.1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353231</v>
      </c>
      <c r="BR114" s="804"/>
      <c r="BS114" s="804"/>
      <c r="BT114" s="804"/>
      <c r="BU114" s="804"/>
      <c r="BV114" s="804">
        <v>296885</v>
      </c>
      <c r="BW114" s="804"/>
      <c r="BX114" s="804"/>
      <c r="BY114" s="804"/>
      <c r="BZ114" s="804"/>
      <c r="CA114" s="804">
        <v>299243</v>
      </c>
      <c r="CB114" s="804"/>
      <c r="CC114" s="804"/>
      <c r="CD114" s="804"/>
      <c r="CE114" s="804"/>
      <c r="CF114" s="862">
        <v>25.5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v>
      </c>
      <c r="AB116" s="767"/>
      <c r="AC116" s="767"/>
      <c r="AD116" s="767"/>
      <c r="AE116" s="768"/>
      <c r="AF116" s="769">
        <v>1</v>
      </c>
      <c r="AG116" s="767"/>
      <c r="AH116" s="767"/>
      <c r="AI116" s="767"/>
      <c r="AJ116" s="768"/>
      <c r="AK116" s="769">
        <v>77</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402012</v>
      </c>
      <c r="AB117" s="890"/>
      <c r="AC117" s="890"/>
      <c r="AD117" s="890"/>
      <c r="AE117" s="891"/>
      <c r="AF117" s="892">
        <v>403311</v>
      </c>
      <c r="AG117" s="890"/>
      <c r="AH117" s="890"/>
      <c r="AI117" s="890"/>
      <c r="AJ117" s="891"/>
      <c r="AK117" s="892">
        <v>424099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3782791</v>
      </c>
      <c r="BR119" s="832"/>
      <c r="BS119" s="832"/>
      <c r="BT119" s="832"/>
      <c r="BU119" s="832"/>
      <c r="BV119" s="832">
        <v>3896946</v>
      </c>
      <c r="BW119" s="832"/>
      <c r="BX119" s="832"/>
      <c r="BY119" s="832"/>
      <c r="BZ119" s="832"/>
      <c r="CA119" s="832">
        <v>3907623</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2617883</v>
      </c>
      <c r="BR120" s="829"/>
      <c r="BS120" s="829"/>
      <c r="BT120" s="829"/>
      <c r="BU120" s="829"/>
      <c r="BV120" s="829">
        <v>2664395</v>
      </c>
      <c r="BW120" s="829"/>
      <c r="BX120" s="829"/>
      <c r="BY120" s="829"/>
      <c r="BZ120" s="829"/>
      <c r="CA120" s="829">
        <v>2717573</v>
      </c>
      <c r="CB120" s="829"/>
      <c r="CC120" s="829"/>
      <c r="CD120" s="829"/>
      <c r="CE120" s="829"/>
      <c r="CF120" s="853">
        <v>232</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382550</v>
      </c>
      <c r="DR120" s="829"/>
      <c r="DS120" s="829"/>
      <c r="DT120" s="829"/>
      <c r="DU120" s="829"/>
      <c r="DV120" s="830">
        <v>32.700000000000003</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201177</v>
      </c>
      <c r="BR121" s="804"/>
      <c r="BS121" s="804"/>
      <c r="BT121" s="804"/>
      <c r="BU121" s="804"/>
      <c r="BV121" s="804">
        <v>302755</v>
      </c>
      <c r="BW121" s="804"/>
      <c r="BX121" s="804"/>
      <c r="BY121" s="804"/>
      <c r="BZ121" s="804"/>
      <c r="CA121" s="804">
        <v>290117</v>
      </c>
      <c r="CB121" s="804"/>
      <c r="CC121" s="804"/>
      <c r="CD121" s="804"/>
      <c r="CE121" s="804"/>
      <c r="CF121" s="862">
        <v>24.8</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315552</v>
      </c>
      <c r="DR121" s="804"/>
      <c r="DS121" s="804"/>
      <c r="DT121" s="804"/>
      <c r="DU121" s="804"/>
      <c r="DV121" s="781">
        <v>26.9</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2550310</v>
      </c>
      <c r="BR122" s="832"/>
      <c r="BS122" s="832"/>
      <c r="BT122" s="832"/>
      <c r="BU122" s="832"/>
      <c r="BV122" s="832">
        <v>2497604</v>
      </c>
      <c r="BW122" s="832"/>
      <c r="BX122" s="832"/>
      <c r="BY122" s="832"/>
      <c r="BZ122" s="832"/>
      <c r="CA122" s="832">
        <v>2362464</v>
      </c>
      <c r="CB122" s="832"/>
      <c r="CC122" s="832"/>
      <c r="CD122" s="832"/>
      <c r="CE122" s="832"/>
      <c r="CF122" s="833">
        <v>201.7</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v>3015</v>
      </c>
      <c r="DH122" s="804"/>
      <c r="DI122" s="804"/>
      <c r="DJ122" s="804"/>
      <c r="DK122" s="804"/>
      <c r="DL122" s="804">
        <v>7577</v>
      </c>
      <c r="DM122" s="804"/>
      <c r="DN122" s="804"/>
      <c r="DO122" s="804"/>
      <c r="DP122" s="804"/>
      <c r="DQ122" s="804">
        <v>7557</v>
      </c>
      <c r="DR122" s="804"/>
      <c r="DS122" s="804"/>
      <c r="DT122" s="804"/>
      <c r="DU122" s="804"/>
      <c r="DV122" s="781">
        <v>0.6</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5369370</v>
      </c>
      <c r="BR123" s="820"/>
      <c r="BS123" s="820"/>
      <c r="BT123" s="820"/>
      <c r="BU123" s="820"/>
      <c r="BV123" s="820">
        <v>5464754</v>
      </c>
      <c r="BW123" s="820"/>
      <c r="BX123" s="820"/>
      <c r="BY123" s="820"/>
      <c r="BZ123" s="820"/>
      <c r="CA123" s="820">
        <v>5370154</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515049</v>
      </c>
      <c r="DH124" s="751"/>
      <c r="DI124" s="751"/>
      <c r="DJ124" s="751"/>
      <c r="DK124" s="752"/>
      <c r="DL124" s="753">
        <v>548272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368</v>
      </c>
      <c r="AB128" s="788"/>
      <c r="AC128" s="788"/>
      <c r="AD128" s="788"/>
      <c r="AE128" s="789"/>
      <c r="AF128" s="790">
        <v>368</v>
      </c>
      <c r="AG128" s="788"/>
      <c r="AH128" s="788"/>
      <c r="AI128" s="788"/>
      <c r="AJ128" s="789"/>
      <c r="AK128" s="790">
        <v>368</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1449678</v>
      </c>
      <c r="AB129" s="767"/>
      <c r="AC129" s="767"/>
      <c r="AD129" s="767"/>
      <c r="AE129" s="768"/>
      <c r="AF129" s="769">
        <v>1426398</v>
      </c>
      <c r="AG129" s="767"/>
      <c r="AH129" s="767"/>
      <c r="AI129" s="767"/>
      <c r="AJ129" s="768"/>
      <c r="AK129" s="769">
        <v>1466086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294242</v>
      </c>
      <c r="AB130" s="767"/>
      <c r="AC130" s="767"/>
      <c r="AD130" s="767"/>
      <c r="AE130" s="768"/>
      <c r="AF130" s="769">
        <v>288836</v>
      </c>
      <c r="AG130" s="767"/>
      <c r="AH130" s="767"/>
      <c r="AI130" s="767"/>
      <c r="AJ130" s="768"/>
      <c r="AK130" s="769">
        <v>294546</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1155436</v>
      </c>
      <c r="AB131" s="751"/>
      <c r="AC131" s="751"/>
      <c r="AD131" s="751"/>
      <c r="AE131" s="752"/>
      <c r="AF131" s="753">
        <v>1137562</v>
      </c>
      <c r="AG131" s="751"/>
      <c r="AH131" s="751"/>
      <c r="AI131" s="751"/>
      <c r="AJ131" s="752"/>
      <c r="AK131" s="753">
        <v>1171540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9.2953655590000004</v>
      </c>
      <c r="AB132" s="732"/>
      <c r="AC132" s="732"/>
      <c r="AD132" s="732"/>
      <c r="AE132" s="733"/>
      <c r="AF132" s="734">
        <v>10.03083788</v>
      </c>
      <c r="AG132" s="732"/>
      <c r="AH132" s="732"/>
      <c r="AI132" s="732"/>
      <c r="AJ132" s="733"/>
      <c r="AK132" s="734">
        <v>11.026938899999999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9.8000000000000007</v>
      </c>
      <c r="AB133" s="711"/>
      <c r="AC133" s="711"/>
      <c r="AD133" s="711"/>
      <c r="AE133" s="712"/>
      <c r="AF133" s="710">
        <v>9.6</v>
      </c>
      <c r="AG133" s="711"/>
      <c r="AH133" s="711"/>
      <c r="AI133" s="711"/>
      <c r="AJ133" s="712"/>
      <c r="AK133" s="710">
        <v>10.1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uux8uh3uXf1s/kJGEwzj6ma++Q2/Z+BPELnqdXQxOKR+x1hbzTrJ8QWrJWHqmxF1m1Sn/UbC5VJsfhZXI/S3A==" saltValue="Ul1WH35R912Zyk9roizx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qFNFq3jN7YsmU43t8U0879GCuQaeYwEhtEYFnASJqDDVZ1isbDlSNNVg8/Pu0m/i1lbTq5411yu6eE6msA7CQ==" saltValue="bZ3vwj4tT2v1HbgQKbAnY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70" zoomScaleNormal="100" zoomScaleSheetLayoutView="70"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dHJ2NHe2Mlke6Vb+lPyBgN28vH8l1NfJnKTwT28qtnXQmTu9Kzh3Uuj1VULHT+JbUnUFX7rXUO2pUUUE+QL+Q==" saltValue="1fRQLgYno4GoziJ+M4Wkmw=="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393888</v>
      </c>
      <c r="AP9" s="262">
        <v>261026</v>
      </c>
      <c r="AQ9" s="263">
        <v>239935</v>
      </c>
      <c r="AR9" s="264">
        <v>8.8000000000000007</v>
      </c>
    </row>
    <row r="10" spans="1:46" ht="13.5" customHeight="1" x14ac:dyDescent="0.2">
      <c r="A10" s="247"/>
      <c r="AK10" s="1117" t="s">
        <v>484</v>
      </c>
      <c r="AL10" s="1118"/>
      <c r="AM10" s="1118"/>
      <c r="AN10" s="1119"/>
      <c r="AO10" s="265">
        <v>2311</v>
      </c>
      <c r="AP10" s="265">
        <v>1531</v>
      </c>
      <c r="AQ10" s="266">
        <v>33021</v>
      </c>
      <c r="AR10" s="267">
        <v>-95.4</v>
      </c>
    </row>
    <row r="11" spans="1:46" ht="13.5" customHeight="1" x14ac:dyDescent="0.2">
      <c r="A11" s="247"/>
      <c r="AK11" s="1117" t="s">
        <v>485</v>
      </c>
      <c r="AL11" s="1118"/>
      <c r="AM11" s="1118"/>
      <c r="AN11" s="1119"/>
      <c r="AO11" s="265">
        <v>18289</v>
      </c>
      <c r="AP11" s="265">
        <v>12120</v>
      </c>
      <c r="AQ11" s="266">
        <v>2306</v>
      </c>
      <c r="AR11" s="267">
        <v>425.6</v>
      </c>
    </row>
    <row r="12" spans="1:46" ht="13.5" customHeight="1" x14ac:dyDescent="0.2">
      <c r="A12" s="247"/>
      <c r="AK12" s="1117" t="s">
        <v>486</v>
      </c>
      <c r="AL12" s="1118"/>
      <c r="AM12" s="1118"/>
      <c r="AN12" s="1119"/>
      <c r="AO12" s="265" t="s">
        <v>487</v>
      </c>
      <c r="AP12" s="265" t="s">
        <v>487</v>
      </c>
      <c r="AQ12" s="266" t="s">
        <v>487</v>
      </c>
      <c r="AR12" s="267" t="s">
        <v>487</v>
      </c>
    </row>
    <row r="13" spans="1:46" ht="13.5" customHeight="1" x14ac:dyDescent="0.2">
      <c r="A13" s="247"/>
      <c r="AK13" s="1117" t="s">
        <v>488</v>
      </c>
      <c r="AL13" s="1118"/>
      <c r="AM13" s="1118"/>
      <c r="AN13" s="1119"/>
      <c r="AO13" s="265" t="s">
        <v>487</v>
      </c>
      <c r="AP13" s="265" t="s">
        <v>487</v>
      </c>
      <c r="AQ13" s="266">
        <v>7428</v>
      </c>
      <c r="AR13" s="267" t="s">
        <v>487</v>
      </c>
    </row>
    <row r="14" spans="1:46" ht="13.5" customHeight="1" x14ac:dyDescent="0.2">
      <c r="A14" s="247"/>
      <c r="AK14" s="1117" t="s">
        <v>489</v>
      </c>
      <c r="AL14" s="1118"/>
      <c r="AM14" s="1118"/>
      <c r="AN14" s="1119"/>
      <c r="AO14" s="265" t="s">
        <v>487</v>
      </c>
      <c r="AP14" s="265" t="s">
        <v>487</v>
      </c>
      <c r="AQ14" s="266">
        <v>4299</v>
      </c>
      <c r="AR14" s="267" t="s">
        <v>487</v>
      </c>
    </row>
    <row r="15" spans="1:46" ht="13.5" customHeight="1" x14ac:dyDescent="0.2">
      <c r="A15" s="247"/>
      <c r="AK15" s="1120" t="s">
        <v>490</v>
      </c>
      <c r="AL15" s="1121"/>
      <c r="AM15" s="1121"/>
      <c r="AN15" s="1122"/>
      <c r="AO15" s="265">
        <v>-29641</v>
      </c>
      <c r="AP15" s="265">
        <v>-19643</v>
      </c>
      <c r="AQ15" s="266">
        <v>-13612</v>
      </c>
      <c r="AR15" s="267">
        <v>44.3</v>
      </c>
    </row>
    <row r="16" spans="1:46" ht="13.2" x14ac:dyDescent="0.2">
      <c r="A16" s="247"/>
      <c r="AK16" s="1120" t="s">
        <v>177</v>
      </c>
      <c r="AL16" s="1121"/>
      <c r="AM16" s="1121"/>
      <c r="AN16" s="1122"/>
      <c r="AO16" s="265">
        <v>384847</v>
      </c>
      <c r="AP16" s="265">
        <v>255034</v>
      </c>
      <c r="AQ16" s="266">
        <v>273378</v>
      </c>
      <c r="AR16" s="267">
        <v>-6.7</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21.87</v>
      </c>
      <c r="AP21" s="278">
        <v>21.68</v>
      </c>
      <c r="AQ21" s="279">
        <v>0.19</v>
      </c>
      <c r="AS21" s="280"/>
      <c r="AT21" s="276"/>
    </row>
    <row r="22" spans="1:46" s="248" customFormat="1" ht="13.2" x14ac:dyDescent="0.2">
      <c r="A22" s="276"/>
      <c r="AK22" s="1123" t="s">
        <v>496</v>
      </c>
      <c r="AL22" s="1124"/>
      <c r="AM22" s="1124"/>
      <c r="AN22" s="1125"/>
      <c r="AO22" s="281">
        <v>95.8</v>
      </c>
      <c r="AP22" s="282">
        <v>95.1</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371830</v>
      </c>
      <c r="AP32" s="291">
        <v>246408</v>
      </c>
      <c r="AQ32" s="292">
        <v>143519</v>
      </c>
      <c r="AR32" s="293">
        <v>71.7</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t="s">
        <v>487</v>
      </c>
      <c r="AR34" s="293" t="s">
        <v>487</v>
      </c>
    </row>
    <row r="35" spans="1:46" ht="27" customHeight="1" x14ac:dyDescent="0.2">
      <c r="A35" s="247"/>
      <c r="AK35" s="1107" t="s">
        <v>503</v>
      </c>
      <c r="AL35" s="1108"/>
      <c r="AM35" s="1108"/>
      <c r="AN35" s="1109"/>
      <c r="AO35" s="291">
        <v>51282</v>
      </c>
      <c r="AP35" s="291">
        <v>33984</v>
      </c>
      <c r="AQ35" s="292">
        <v>32537</v>
      </c>
      <c r="AR35" s="293">
        <v>4.4000000000000004</v>
      </c>
    </row>
    <row r="36" spans="1:46" ht="27" customHeight="1" x14ac:dyDescent="0.2">
      <c r="A36" s="247"/>
      <c r="AK36" s="1107" t="s">
        <v>504</v>
      </c>
      <c r="AL36" s="1108"/>
      <c r="AM36" s="1108"/>
      <c r="AN36" s="1109"/>
      <c r="AO36" s="291">
        <v>910</v>
      </c>
      <c r="AP36" s="291">
        <v>603</v>
      </c>
      <c r="AQ36" s="292">
        <v>3256</v>
      </c>
      <c r="AR36" s="293">
        <v>-81.5</v>
      </c>
    </row>
    <row r="37" spans="1:46" ht="13.5" customHeight="1" x14ac:dyDescent="0.2">
      <c r="A37" s="247"/>
      <c r="AK37" s="1107" t="s">
        <v>505</v>
      </c>
      <c r="AL37" s="1108"/>
      <c r="AM37" s="1108"/>
      <c r="AN37" s="1109"/>
      <c r="AO37" s="291" t="s">
        <v>487</v>
      </c>
      <c r="AP37" s="291" t="s">
        <v>487</v>
      </c>
      <c r="AQ37" s="292">
        <v>244</v>
      </c>
      <c r="AR37" s="293" t="s">
        <v>487</v>
      </c>
    </row>
    <row r="38" spans="1:46" ht="27" customHeight="1" x14ac:dyDescent="0.2">
      <c r="A38" s="247"/>
      <c r="AK38" s="1110" t="s">
        <v>506</v>
      </c>
      <c r="AL38" s="1111"/>
      <c r="AM38" s="1111"/>
      <c r="AN38" s="1112"/>
      <c r="AO38" s="294">
        <v>77</v>
      </c>
      <c r="AP38" s="294">
        <v>51</v>
      </c>
      <c r="AQ38" s="295">
        <v>45</v>
      </c>
      <c r="AR38" s="283">
        <v>13.3</v>
      </c>
      <c r="AS38" s="290"/>
    </row>
    <row r="39" spans="1:46" ht="13.2" x14ac:dyDescent="0.2">
      <c r="A39" s="247"/>
      <c r="AK39" s="1110" t="s">
        <v>507</v>
      </c>
      <c r="AL39" s="1111"/>
      <c r="AM39" s="1111"/>
      <c r="AN39" s="1112"/>
      <c r="AO39" s="291">
        <v>-368</v>
      </c>
      <c r="AP39" s="291">
        <v>-244</v>
      </c>
      <c r="AQ39" s="292">
        <v>-3310</v>
      </c>
      <c r="AR39" s="293">
        <v>-92.6</v>
      </c>
      <c r="AS39" s="290"/>
    </row>
    <row r="40" spans="1:46" ht="27" customHeight="1" x14ac:dyDescent="0.2">
      <c r="A40" s="247"/>
      <c r="AK40" s="1107" t="s">
        <v>508</v>
      </c>
      <c r="AL40" s="1108"/>
      <c r="AM40" s="1108"/>
      <c r="AN40" s="1109"/>
      <c r="AO40" s="291">
        <v>-294546</v>
      </c>
      <c r="AP40" s="291">
        <v>-195193</v>
      </c>
      <c r="AQ40" s="292">
        <v>-131495</v>
      </c>
      <c r="AR40" s="293">
        <v>48.4</v>
      </c>
      <c r="AS40" s="290"/>
    </row>
    <row r="41" spans="1:46" ht="13.2" x14ac:dyDescent="0.2">
      <c r="A41" s="247"/>
      <c r="AK41" s="1113" t="s">
        <v>287</v>
      </c>
      <c r="AL41" s="1114"/>
      <c r="AM41" s="1114"/>
      <c r="AN41" s="1115"/>
      <c r="AO41" s="291">
        <v>129185</v>
      </c>
      <c r="AP41" s="291">
        <v>85610</v>
      </c>
      <c r="AQ41" s="292">
        <v>44796</v>
      </c>
      <c r="AR41" s="293">
        <v>91.1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210847</v>
      </c>
      <c r="AN51" s="313">
        <v>129116</v>
      </c>
      <c r="AO51" s="314">
        <v>24.7</v>
      </c>
      <c r="AP51" s="315">
        <v>263613</v>
      </c>
      <c r="AQ51" s="316">
        <v>-0.2</v>
      </c>
      <c r="AR51" s="317">
        <v>24.9</v>
      </c>
    </row>
    <row r="52" spans="1:44" ht="13.2" x14ac:dyDescent="0.2">
      <c r="A52" s="247"/>
      <c r="AK52" s="318"/>
      <c r="AL52" s="319" t="s">
        <v>518</v>
      </c>
      <c r="AM52" s="320">
        <v>163314</v>
      </c>
      <c r="AN52" s="321">
        <v>100009</v>
      </c>
      <c r="AO52" s="322">
        <v>37.299999999999997</v>
      </c>
      <c r="AP52" s="323">
        <v>128823</v>
      </c>
      <c r="AQ52" s="324">
        <v>-3.8</v>
      </c>
      <c r="AR52" s="325">
        <v>41.1</v>
      </c>
    </row>
    <row r="53" spans="1:44" ht="13.2" x14ac:dyDescent="0.2">
      <c r="A53" s="247"/>
      <c r="AK53" s="303" t="s">
        <v>519</v>
      </c>
      <c r="AL53" s="304"/>
      <c r="AM53" s="312">
        <v>232837</v>
      </c>
      <c r="AN53" s="313">
        <v>145341</v>
      </c>
      <c r="AO53" s="314">
        <v>12.6</v>
      </c>
      <c r="AP53" s="315">
        <v>330026</v>
      </c>
      <c r="AQ53" s="316">
        <v>25.2</v>
      </c>
      <c r="AR53" s="317">
        <v>-12.6</v>
      </c>
    </row>
    <row r="54" spans="1:44" ht="13.2" x14ac:dyDescent="0.2">
      <c r="A54" s="247"/>
      <c r="AK54" s="318"/>
      <c r="AL54" s="319" t="s">
        <v>518</v>
      </c>
      <c r="AM54" s="320">
        <v>179343</v>
      </c>
      <c r="AN54" s="321">
        <v>111949</v>
      </c>
      <c r="AO54" s="322">
        <v>11.9</v>
      </c>
      <c r="AP54" s="323">
        <v>141075</v>
      </c>
      <c r="AQ54" s="324">
        <v>9.5</v>
      </c>
      <c r="AR54" s="325">
        <v>2.4</v>
      </c>
    </row>
    <row r="55" spans="1:44" ht="13.2" x14ac:dyDescent="0.2">
      <c r="A55" s="247"/>
      <c r="AK55" s="303" t="s">
        <v>520</v>
      </c>
      <c r="AL55" s="304"/>
      <c r="AM55" s="312">
        <v>468610</v>
      </c>
      <c r="AN55" s="313">
        <v>300970</v>
      </c>
      <c r="AO55" s="314">
        <v>107.1</v>
      </c>
      <c r="AP55" s="315">
        <v>278179</v>
      </c>
      <c r="AQ55" s="316">
        <v>-15.7</v>
      </c>
      <c r="AR55" s="317">
        <v>122.8</v>
      </c>
    </row>
    <row r="56" spans="1:44" ht="13.2" x14ac:dyDescent="0.2">
      <c r="A56" s="247"/>
      <c r="AK56" s="318"/>
      <c r="AL56" s="319" t="s">
        <v>518</v>
      </c>
      <c r="AM56" s="320">
        <v>408958</v>
      </c>
      <c r="AN56" s="321">
        <v>262658</v>
      </c>
      <c r="AO56" s="322">
        <v>134.6</v>
      </c>
      <c r="AP56" s="323">
        <v>122182</v>
      </c>
      <c r="AQ56" s="324">
        <v>-13.4</v>
      </c>
      <c r="AR56" s="325">
        <v>148</v>
      </c>
    </row>
    <row r="57" spans="1:44" ht="13.2" x14ac:dyDescent="0.2">
      <c r="A57" s="247"/>
      <c r="AK57" s="303" t="s">
        <v>521</v>
      </c>
      <c r="AL57" s="304"/>
      <c r="AM57" s="312">
        <v>702894</v>
      </c>
      <c r="AN57" s="313">
        <v>454948</v>
      </c>
      <c r="AO57" s="314">
        <v>51.2</v>
      </c>
      <c r="AP57" s="315">
        <v>283153</v>
      </c>
      <c r="AQ57" s="316">
        <v>1.8</v>
      </c>
      <c r="AR57" s="317">
        <v>49.4</v>
      </c>
    </row>
    <row r="58" spans="1:44" ht="13.2" x14ac:dyDescent="0.2">
      <c r="A58" s="247"/>
      <c r="AK58" s="318"/>
      <c r="AL58" s="319" t="s">
        <v>518</v>
      </c>
      <c r="AM58" s="320">
        <v>580938</v>
      </c>
      <c r="AN58" s="321">
        <v>376012</v>
      </c>
      <c r="AO58" s="322">
        <v>43.2</v>
      </c>
      <c r="AP58" s="323">
        <v>127593</v>
      </c>
      <c r="AQ58" s="324">
        <v>4.4000000000000004</v>
      </c>
      <c r="AR58" s="325">
        <v>38.799999999999997</v>
      </c>
    </row>
    <row r="59" spans="1:44" ht="13.2" x14ac:dyDescent="0.2">
      <c r="A59" s="247"/>
      <c r="AK59" s="303" t="s">
        <v>522</v>
      </c>
      <c r="AL59" s="304"/>
      <c r="AM59" s="312">
        <v>270549</v>
      </c>
      <c r="AN59" s="313">
        <v>179290</v>
      </c>
      <c r="AO59" s="314">
        <v>-60.6</v>
      </c>
      <c r="AP59" s="315">
        <v>262169</v>
      </c>
      <c r="AQ59" s="316">
        <v>-7.4</v>
      </c>
      <c r="AR59" s="317">
        <v>-53.2</v>
      </c>
    </row>
    <row r="60" spans="1:44" ht="13.2" x14ac:dyDescent="0.2">
      <c r="A60" s="247"/>
      <c r="AK60" s="318"/>
      <c r="AL60" s="319" t="s">
        <v>518</v>
      </c>
      <c r="AM60" s="320">
        <v>186856</v>
      </c>
      <c r="AN60" s="321">
        <v>123828</v>
      </c>
      <c r="AO60" s="322">
        <v>-67.099999999999994</v>
      </c>
      <c r="AP60" s="323">
        <v>152658</v>
      </c>
      <c r="AQ60" s="324">
        <v>19.600000000000001</v>
      </c>
      <c r="AR60" s="325">
        <v>-86.7</v>
      </c>
    </row>
    <row r="61" spans="1:44" ht="13.2" x14ac:dyDescent="0.2">
      <c r="A61" s="247"/>
      <c r="AK61" s="303" t="s">
        <v>523</v>
      </c>
      <c r="AL61" s="326"/>
      <c r="AM61" s="312">
        <v>377147</v>
      </c>
      <c r="AN61" s="313">
        <v>241933</v>
      </c>
      <c r="AO61" s="314">
        <v>27</v>
      </c>
      <c r="AP61" s="315">
        <v>283428</v>
      </c>
      <c r="AQ61" s="327">
        <v>0.7</v>
      </c>
      <c r="AR61" s="317">
        <v>26.3</v>
      </c>
    </row>
    <row r="62" spans="1:44" ht="13.2" x14ac:dyDescent="0.2">
      <c r="A62" s="247"/>
      <c r="AK62" s="318"/>
      <c r="AL62" s="319" t="s">
        <v>518</v>
      </c>
      <c r="AM62" s="320">
        <v>303882</v>
      </c>
      <c r="AN62" s="321">
        <v>194891</v>
      </c>
      <c r="AO62" s="322">
        <v>32</v>
      </c>
      <c r="AP62" s="323">
        <v>134466</v>
      </c>
      <c r="AQ62" s="324">
        <v>3.3</v>
      </c>
      <c r="AR62" s="325">
        <v>28.7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B02JRTS4T1il9e4oFtildnnmlCR5QcjPTVP0V80uK7QHivkgOaTrjdrwS0N1Bs08GKCbi0bIRA5t/irFR9H2Bw==" saltValue="f5guL56awivhU7bMlOUt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80"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wooEvwxcetyHbh4yPnKksmjAWnx38L/KeyhfQ4T8V0YwHno4IDVnbmti3hJzwsp5pkhUSJinZKBgqorj6vH7xA==" saltValue="6YBGBKvL44DRYVrQosCj3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VIztnowJC1H5eZcotBRtfJgkUcrceGInx94LYky9wnZzfP5QOq01JpvTdlzHpkOWHtaFkF61SlCy2vOafY6LLQ==" saltValue="1SeS/e/pyuLf3mrttQx/U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44.47</v>
      </c>
      <c r="G47" s="12">
        <v>40.14</v>
      </c>
      <c r="H47" s="12">
        <v>43.46</v>
      </c>
      <c r="I47" s="12">
        <v>46.95</v>
      </c>
      <c r="J47" s="13">
        <v>47.49</v>
      </c>
    </row>
    <row r="48" spans="2:10" ht="57.75" customHeight="1" x14ac:dyDescent="0.2">
      <c r="B48" s="14"/>
      <c r="C48" s="1128" t="s">
        <v>4</v>
      </c>
      <c r="D48" s="1128"/>
      <c r="E48" s="1129"/>
      <c r="F48" s="15">
        <v>10.62</v>
      </c>
      <c r="G48" s="16">
        <v>5.64</v>
      </c>
      <c r="H48" s="16">
        <v>5.88</v>
      </c>
      <c r="I48" s="16">
        <v>3.72</v>
      </c>
      <c r="J48" s="17">
        <v>8.43</v>
      </c>
    </row>
    <row r="49" spans="2:10" ht="57.75" customHeight="1" thickBot="1" x14ac:dyDescent="0.25">
      <c r="B49" s="18"/>
      <c r="C49" s="1130" t="s">
        <v>5</v>
      </c>
      <c r="D49" s="1130"/>
      <c r="E49" s="1131"/>
      <c r="F49" s="19">
        <v>3.85</v>
      </c>
      <c r="G49" s="20" t="s">
        <v>530</v>
      </c>
      <c r="H49" s="20">
        <v>2.14</v>
      </c>
      <c r="I49" s="20">
        <v>0.52</v>
      </c>
      <c r="J49" s="21">
        <v>6.63</v>
      </c>
    </row>
    <row r="50" spans="2:10" ht="13.2" x14ac:dyDescent="0.2"/>
  </sheetData>
  <sheetProtection algorithmName="SHA-512" hashValue="ruYS5lv9j0IZ9AwXdbXI/26kow+82bHRYhMXXGTZWnTlQYPX23rx3Uf5QxnTYaYCrRsxX//ohqNUcAlmFhPvSA==" saltValue="vyFq/7PD3kGwo2/HQCBaj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2026-03-23T23:55:55Z</cp:lastPrinted>
  <dcterms:created xsi:type="dcterms:W3CDTF">2026-02-26T09:43:53Z</dcterms:created>
  <dcterms:modified xsi:type="dcterms:W3CDTF">2026-03-30T13:23:11Z</dcterms:modified>
  <cp:category/>
</cp:coreProperties>
</file>