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22_忍野村【】\"/>
    </mc:Choice>
  </mc:AlternateContent>
  <xr:revisionPtr revIDLastSave="0" documentId="13_ncr:1_{18A46ED9-3002-4009-A8BE-947D1BF97C2B}"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AA8" i="12" l="1"/>
  <c r="AA30" i="12"/>
  <c r="AA31" i="12"/>
  <c r="AA32" i="12"/>
  <c r="AA33" i="12"/>
  <c r="AA29" i="12"/>
  <c r="AA28" i="12"/>
  <c r="AA7"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alcChain>
</file>

<file path=xl/sharedStrings.xml><?xml version="1.0" encoding="utf-8"?>
<sst xmlns="http://schemas.openxmlformats.org/spreadsheetml/2006/main" count="1126" uniqueCount="562">
  <si>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</si>
  <si>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</si>
  <si>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</si>
  <si>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</si>
  <si>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</si>
  <si>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</si>
  <si>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</si>
  <si>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</si>
  <si>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</si>
  <si>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</si>
  <si>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</si>
  <si>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</si>
  <si>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</si>
  <si>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</si>
  <si>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</si>
  <si>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</si>
  <si>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</si>
  <si>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</si>
  <si>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</si>
  <si>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</si>
  <si>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</si>
  <si>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</si>
  <si>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</si>
  <si>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</si>
  <si>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</si>
  <si>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</si>
  <si>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</si>
  <si>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</si>
  <si>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</si>
  <si>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</si>
  <si>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</si>
  <si>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</si>
  <si>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</si>
  <si>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</si>
  <si>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</si>
  <si>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</si>
  <si>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</si>
  <si>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</si>
  <si>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</si>
  <si>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</si>
  <si>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</si>
  <si>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</si>
  <si>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</si>
  <si>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</si>
  <si>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</si>
  <si>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</si>
  <si>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</si>
  <si>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</si>
  <si>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</si>
  <si>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</si>
  <si>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</si>
  <si>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</si>
  <si>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</si>
  <si>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</si>
  <si>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</si>
  <si>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</si>
  <si>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</si>
  <si>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</si>
  <si>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</si>
  <si>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</si>
  <si>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</si>
  <si>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</si>
  <si>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</si>
  <si>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</si>
  <si>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</si>
  <si>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</si>
  <si>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</si>
  <si>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</si>
  <si>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</si>
  <si>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</si>
  <si>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</si>
  <si>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</si>
  <si>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</si>
  <si>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</si>
  <si>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</si>
  <si>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</si>
  <si>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</si>
  <si>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</si>
  <si>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</si>
  <si>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</si>
  <si>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</si>
  <si>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</si>
  <si>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</si>
  <si>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</si>
  <si>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</si>
  <si>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</si>
  <si>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</si>
  <si>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</si>
  <si>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</si>
  <si>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</si>
  <si>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</si>
  <si>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</si>
  <si>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</si>
  <si>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</si>
  <si>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忍野村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</si>
  <si>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</si>
  <si>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</si>
  <si>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</si>
  <si>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</si>
  <si>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</si>
  <si>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</si>
  <si>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</si>
  <si>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</si>
  <si>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</si>
  <si>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</si>
  <si>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</si>
  <si>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</si>
  <si>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</si>
  <si>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</si>
  <si>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</si>
  <si>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</si>
  <si>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</si>
  <si>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</si>
  <si>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</si>
  <si>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</si>
  <si>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</si>
  <si>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</si>
  <si>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</si>
  <si>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</si>
  <si>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</si>
  <si>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</si>
  <si>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</si>
  <si>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</si>
  <si>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</si>
  <si>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</si>
  <si>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</si>
  <si>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</si>
  <si>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</si>
  <si>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</si>
  <si>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</si>
  <si>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</si>
  <si>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</si>
  <si>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</si>
  <si>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</si>
  <si>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</si>
  <si>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</si>
  <si>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</si>
  <si>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</si>
  <si>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</si>
  <si>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</si>
  <si>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</si>
  <si>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</si>
  <si>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</si>
  <si>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</si>
  <si>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</si>
  <si>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</si>
  <si>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</si>
  <si>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</si>
  <si>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</si>
  <si>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</si>
  <si>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</si>
  <si>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</si>
  <si>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</si>
  <si>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</si>
  <si>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</si>
  <si>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</si>
  <si>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</si>
  <si>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</si>
  <si>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</si>
  <si>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</si>
  <si>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</si>
  <si>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</si>
  <si>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</si>
  <si>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</si>
  <si>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</si>
  <si>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</si>
  <si>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</si>
  <si>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</si>
  <si>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</si>
  <si>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</si>
  <si>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</si>
  <si>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</si>
  <si>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</si>
  <si>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</si>
  <si>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</si>
  <si>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</si>
  <si>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</si>
  <si>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</si>
  <si>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</si>
  <si>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</si>
  <si>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</si>
  <si>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</si>
  <si>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</si>
  <si>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</si>
  <si>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</si>
  <si>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</si>
  <si>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</si>
  <si>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</si>
  <si>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</si>
  <si>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</si>
  <si>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</si>
  <si>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</si>
  <si>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</si>
  <si>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</si>
  <si>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</si>
  <si>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</si>
  <si>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</si>
  <si>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</si>
  <si>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</si>
  <si>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</si>
  <si>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</si>
  <si>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</si>
  <si>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</si>
  <si>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</si>
  <si>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山梨県忍野村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</si>
  <si>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</si>
  <si>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</si>
  <si>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</si>
  <si>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</si>
  <si>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</si>
  <si>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</si>
  <si>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</si>
  <si>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</si>
  <si>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</si>
  <si>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</si>
  <si>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</si>
  <si>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</si>
  <si>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</si>
  <si>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</si>
  <si>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</si>
  <si>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</si>
  <si>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</si>
  <si>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</si>
  <si>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</si>
  <si>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</si>
  <si>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</si>
  <si>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</si>
  <si>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</si>
  <si>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</si>
  <si>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</si>
  <si>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</si>
  <si>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</si>
  <si>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</si>
  <si>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</si>
  <si>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</si>
  <si>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</si>
  <si>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</si>
  <si>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</si>
  <si>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</si>
  <si>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</si>
  <si>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</si>
  <si>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</si>
  <si>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</si>
  <si>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</si>
  <si>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</si>
  <si>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</si>
  <si>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</si>
  <si>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</si>
  <si>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</si>
  <si>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</si>
  <si>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</si>
  <si>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</si>
  <si>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</si>
  <si>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</si>
  <si>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</si>
  <si>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</si>
  <si>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</si>
  <si>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</si>
  <si>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</si>
  <si>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</si>
  <si>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</si>
  <si>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</si>
  <si>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</si>
  <si>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</si>
  <si>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</si>
  <si>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</si>
  <si>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</si>
  <si>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</si>
  <si>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</si>
  <si>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</si>
  <si>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</si>
  <si>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</si>
  <si>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</si>
  <si>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</si>
  <si>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</si>
  <si>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</si>
  <si>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</si>
  <si>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</si>
  <si>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</si>
  <si>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</si>
  <si>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</si>
  <si>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</si>
  <si>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</si>
  <si>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</si>
  <si>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</si>
  <si>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</si>
  <si>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</si>
  <si>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</si>
  <si>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</si>
  <si>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</si>
  <si>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</si>
  <si>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</si>
  <si>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</si>
  <si>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</si>
  <si>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</si>
  <si>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</si>
  <si>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</si>
  <si>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</si>
  <si>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</si>
  <si>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</si>
  <si>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</si>
  <si>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</si>
  <si>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</si>
  <si>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</si>
  <si>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</si>
  <si>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</si>
  <si>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</si>
  <si>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</si>
  <si>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</si>
  <si>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</si>
  <si>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</si>
  <si>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</si>
  <si>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</si>
  <si>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</si>
  <si>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</si>
  <si>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</si>
  <si>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</si>
  <si>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</si>
  <si>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</si>
  <si>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</si>
  <si>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</si>
  <si>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</si>
  <si>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</si>
  <si>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</si>
  <si>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</si>
  <si>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</si>
  <si>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</si>
  <si>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</si>
  <si>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</si>
  <si>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</si>
  <si>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</si>
  <si>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</si>
  <si>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</si>
  <si>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</si>
  <si>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</si>
  <si>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</si>
  <si>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</si>
  <si>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</si>
  <si>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</si>
  <si>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</si>
  <si>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</si>
  <si>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</si>
  <si>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</si>
  <si>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</si>
  <si>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</si>
  <si>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</si>
  <si>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</si>
  <si>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</si>
  <si>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</si>
  <si>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</si>
  <si>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</si>
  <si>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</si>
  <si>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</si>
  <si>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</si>
  <si>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</si>
  <si>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山梨県忍野村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</si>
  <si>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</si>
  <si>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</si>
  <si>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</si>
  <si>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</si>
  <si>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</si>
  <si>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</si>
  <si>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</si>
  <si>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</si>
  <si>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</si>
  <si>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</si>
  <si>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</si>
  <si>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</si>
  <si>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</si>
  <si>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</si>
  <si>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</si>
  <si>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</si>
  <si>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</si>
  <si>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</si>
  <si>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</si>
  <si>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</si>
  <si>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人づくり資金貸付事業特別会計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</si>
  <si>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</si>
  <si>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</si>
  <si>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</si>
  <si>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</si>
  <si>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</si>
  <si>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</si>
  <si>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</si>
  <si>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</si>
  <si>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</si>
  <si>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</si>
  <si>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</si>
  <si>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</si>
  <si>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</si>
  <si>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</si>
  <si>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</si>
  <si>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</si>
  <si>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介護予防支援事業特別会計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</si>
  <si>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</si>
  <si>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</si>
  <si>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</si>
  <si>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</si>
  <si>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</si>
  <si>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</si>
  <si>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</si>
  <si>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</si>
  <si>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</si>
  <si>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</si>
  <si>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</si>
  <si>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</si>
  <si>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</si>
  <si>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</si>
  <si>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</si>
  <si>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</si>
  <si>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</si>
  <si>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</si>
  <si>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</si>
  <si>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</si>
  <si>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</si>
  <si>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</si>
  <si>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</si>
  <si>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</si>
  <si>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</si>
  <si>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</si>
  <si>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</si>
  <si>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</si>
  <si>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</si>
  <si>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</si>
  <si>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</si>
  <si>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</si>
  <si>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</si>
  <si>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</si>
  <si>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</si>
  <si>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</si>
  <si>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</si>
  <si>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</si>
  <si>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</si>
  <si>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</si>
  <si>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</si>
  <si>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</si>
  <si>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</si>
  <si>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</si>
  <si>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</si>
  <si>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</si>
  <si>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</si>
  <si>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</si>
  <si>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</si>
  <si>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</si>
  <si>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</si>
  <si>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</si>
  <si>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</si>
  <si>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</si>
  <si>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</si>
  <si>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</si>
  <si>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</si>
  <si>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</si>
  <si>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</si>
  <si>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</si>
  <si>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</si>
  <si>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</si>
  <si>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</si>
  <si>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</si>
  <si>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</si>
  <si>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</si>
  <si>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</si>
  <si>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</si>
  <si>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</si>
  <si>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</si>
  <si>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</si>
  <si>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</si>
  <si>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</si>
  <si>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</si>
  <si>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</si>
  <si>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</si>
  <si>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</si>
  <si>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</si>
  <si>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</si>
  <si>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</si>
  <si>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</si>
  <si>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</si>
  <si>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</si>
  <si>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</si>
  <si>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</si>
  <si>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</si>
  <si>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</si>
  <si>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</si>
  <si>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</si>
  <si>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</si>
  <si>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</si>
  <si>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</si>
  <si>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</si>
  <si>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</si>
  <si>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</si>
  <si>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</si>
  <si>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</si>
  <si>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</si>
  <si>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</si>
  <si>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</si>
  <si>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</si>
  <si>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</si>
  <si>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</si>
  <si>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</si>
  <si>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</si>
  <si>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</si>
  <si>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</si>
  <si>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</si>
  <si>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</si>
  <si>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</si>
  <si>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</si>
  <si>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</si>
  <si>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</si>
  <si>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</si>
  <si>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</si>
  <si>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</si>
  <si>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</si>
  <si>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</si>
  <si>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</si>
  <si>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</si>
  <si>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</si>
  <si>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</si>
  <si>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</si>
  <si>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</si>
  <si>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</si>
  <si>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</si>
  <si>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</si>
  <si>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</si>
  <si>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</si>
  <si>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</si>
  <si>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</si>
  <si>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</si>
  <si>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</si>
  <si>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</si>
  <si>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</si>
  <si>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</si>
  <si>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</si>
  <si>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</si>
  <si>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2.87</t>
  </si>
  <si>
    <t>▲ 9.28</t>
  </si>
  <si>
    <t>▲ 10.40</t>
  </si>
  <si>
    <t>▲ 3.45</t>
  </si>
  <si>
    <t>▲ 23.73</t>
  </si>
  <si>
    <t>一般会計</t>
  </si>
  <si>
    <t>水道事業会計</t>
  </si>
  <si>
    <t>下水道事業会計</t>
  </si>
  <si>
    <t>介護保険特別会計</t>
  </si>
  <si>
    <t>国民健康保険特別会計</t>
  </si>
  <si>
    <t>介護予防支援事業特別会計</t>
  </si>
  <si>
    <t>人づくり資金貸付事業特別会計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</si>
  <si>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</si>
  <si>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</si>
  <si>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</si>
  <si>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</si>
  <si>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</si>
  <si>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</si>
  <si>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</si>
  <si>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</si>
  <si>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phoneticPr fontId="5"/>
  </si>
  <si>
    <t>ふるさと納税基金</t>
    <phoneticPr fontId="5"/>
  </si>
  <si>
    <t>地域活性化基金</t>
    <phoneticPr fontId="5"/>
  </si>
  <si>
    <t>特定防衛施設周辺整備基金</t>
    <phoneticPr fontId="5"/>
  </si>
  <si>
    <t>教育施設整備基金</t>
    <phoneticPr fontId="5"/>
  </si>
  <si>
    <t>山梨県市町村総合事務組合</t>
    <phoneticPr fontId="2"/>
  </si>
  <si>
    <t>山梨県後期高齢者医療広域連合</t>
    <phoneticPr fontId="2"/>
  </si>
  <si>
    <t>富士五湖広域行政事務組合</t>
    <phoneticPr fontId="2"/>
  </si>
  <si>
    <t>富士・東部広域環境事務組合</t>
    <phoneticPr fontId="2"/>
  </si>
  <si>
    <t>富士吉田市外二ヶ村恩賜県有財産保護組合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</si>
</sst>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F601-4B3D-A072-F56C64BFC4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91863</c:v>
                </c:pt>
                <c:pt idx="1">
                  <c:v>88239</c:v>
                </c:pt>
                <c:pt idx="2">
                  <c:v>117155</c:v>
                </c:pt>
                <c:pt idx="3">
                  <c:v>168458</c:v>
                </c:pt>
                <c:pt idx="4">
                  <c:v>202469</c:v>
                </c:pt>
              </c:numCache>
            </c:numRef>
          </c:val>
          <c:smooth val="0"/>
          <c:extLst>
            <c:ext xmlns:c16="http://schemas.microsoft.com/office/drawing/2014/chart" uri="{C3380CC4-5D6E-409C-BE32-E72D297353CC}">
              <c16:uniqueId val="{00000001-F601-4B3D-A072-F56C64BFC4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2.84</c:v>
                </c:pt>
                <c:pt idx="1">
                  <c:v>16.309999999999999</c:v>
                </c:pt>
                <c:pt idx="2">
                  <c:v>12.74</c:v>
                </c:pt>
                <c:pt idx="3">
                  <c:v>15.21</c:v>
                </c:pt>
                <c:pt idx="4">
                  <c:v>6.22</c:v>
                </c:pt>
              </c:numCache>
            </c:numRef>
          </c:val>
          <c:extLst>
            <c:ext xmlns:c16="http://schemas.microsoft.com/office/drawing/2014/chart" uri="{C3380CC4-5D6E-409C-BE32-E72D297353CC}">
              <c16:uniqueId val="{00000000-1C80-4DD0-85A8-13E7C49EDE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90.15</c:v>
                </c:pt>
                <c:pt idx="1">
                  <c:v>77.010000000000005</c:v>
                </c:pt>
                <c:pt idx="2">
                  <c:v>71.64</c:v>
                </c:pt>
                <c:pt idx="3">
                  <c:v>50.58</c:v>
                </c:pt>
                <c:pt idx="4">
                  <c:v>53.75</c:v>
                </c:pt>
              </c:numCache>
            </c:numRef>
          </c:val>
          <c:extLst>
            <c:ext xmlns:c16="http://schemas.microsoft.com/office/drawing/2014/chart" uri="{C3380CC4-5D6E-409C-BE32-E72D297353CC}">
              <c16:uniqueId val="{00000001-1C80-4DD0-85A8-13E7C49EDE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-2.87</c:v>
                </c:pt>
                <c:pt idx="1">
                  <c:v>-9.2799999999999994</c:v>
                </c:pt>
                <c:pt idx="2">
                  <c:v>-10.4</c:v>
                </c:pt>
                <c:pt idx="3">
                  <c:v>-3.45</c:v>
                </c:pt>
                <c:pt idx="4">
                  <c:v>-23.73</c:v>
                </c:pt>
              </c:numCache>
            </c:numRef>
          </c:val>
          <c:smooth val="0"/>
          <c:extLst>
            <c:ext xmlns:c16="http://schemas.microsoft.com/office/drawing/2014/chart" uri="{C3380CC4-5D6E-409C-BE32-E72D297353CC}">
              <c16:uniqueId val="{00000002-1C80-4DD0-85A8-13E7C49EDE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c:v>
                </c:pt>
                <c:pt idx="8">
                  <c:v>0</c:v>
                </c:pt>
                <c:pt idx="9">
                  <c:v>0</c:v>
                </c:pt>
              </c:numCache>
            </c:numRef>
          </c:val>
          <c:extLst>
            <c:ext xmlns:c16="http://schemas.microsoft.com/office/drawing/2014/chart" uri="{C3380CC4-5D6E-409C-BE32-E72D297353CC}">
              <c16:uniqueId val="{00000000-CE04-4A2A-8AA2-F9B9DD793B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04-4A2A-8AA2-F9B9DD793B5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E04-4A2A-8AA2-F9B9DD793B55}"/>
            </c:ext>
          </c:extLst>
        </c:ser>
        <c:ser>
          <c:idx val="3"/>
          <c:order val="3"/>
          <c:tx>
            <c:strRef>
              <c:f>データシート!$A$30</c:f>
              <c:strCache>
                <c:ptCount val="1"/>
                <c:pt idx="0">
                  <c:v>人づくり資金貸付事業特別会計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0.05</c:v>
                </c:pt>
                <c:pt idx="4">
                  <c:v>#N/A</c:v>
                </c:pt>
                <c:pt idx="5">
                  <c:v>7.0000000000000007E-2</c:v>
                </c:pt>
                <c:pt idx="6">
                  <c:v>#N/A</c:v>
                </c:pt>
                <c:pt idx="7">
                  <c:v>0.01</c:v>
                </c:pt>
                <c:pt idx="8">
                  <c:v>#N/A</c:v>
                </c:pt>
                <c:pt idx="9">
                  <c:v>0</c:v>
                </c:pt>
              </c:numCache>
            </c:numRef>
          </c:val>
          <c:extLst>
            <c:ext xmlns:c16="http://schemas.microsoft.com/office/drawing/2014/chart" uri="{C3380CC4-5D6E-409C-BE32-E72D297353CC}">
              <c16:uniqueId val="{00000003-CE04-4A2A-8AA2-F9B9DD793B55}"/>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4-CE04-4A2A-8AA2-F9B9DD793B5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0.67</c:v>
                </c:pt>
                <c:pt idx="4">
                  <c:v>#N/A</c:v>
                </c:pt>
                <c:pt idx="5">
                  <c:v>0.28000000000000003</c:v>
                </c:pt>
                <c:pt idx="6">
                  <c:v>#N/A</c:v>
                </c:pt>
                <c:pt idx="7">
                  <c:v>0.15</c:v>
                </c:pt>
                <c:pt idx="8">
                  <c:v>#N/A</c:v>
                </c:pt>
                <c:pt idx="9">
                  <c:v>0.23</c:v>
                </c:pt>
              </c:numCache>
            </c:numRef>
          </c:val>
          <c:extLst>
            <c:ext xmlns:c16="http://schemas.microsoft.com/office/drawing/2014/chart" uri="{C3380CC4-5D6E-409C-BE32-E72D297353CC}">
              <c16:uniqueId val="{00000005-CE04-4A2A-8AA2-F9B9DD793B5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0.87</c:v>
                </c:pt>
                <c:pt idx="2">
                  <c:v>#N/A</c:v>
                </c:pt>
                <c:pt idx="3">
                  <c:v>0.76</c:v>
                </c:pt>
                <c:pt idx="4">
                  <c:v>#N/A</c:v>
                </c:pt>
                <c:pt idx="5">
                  <c:v>0.44</c:v>
                </c:pt>
                <c:pt idx="6">
                  <c:v>#N/A</c:v>
                </c:pt>
                <c:pt idx="7">
                  <c:v>0.85</c:v>
                </c:pt>
                <c:pt idx="8">
                  <c:v>#N/A</c:v>
                </c:pt>
                <c:pt idx="9">
                  <c:v>0.6</c:v>
                </c:pt>
              </c:numCache>
            </c:numRef>
          </c:val>
          <c:extLst>
            <c:ext xmlns:c16="http://schemas.microsoft.com/office/drawing/2014/chart" uri="{C3380CC4-5D6E-409C-BE32-E72D297353CC}">
              <c16:uniqueId val="{00000006-CE04-4A2A-8AA2-F9B9DD793B5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7-CE04-4A2A-8AA2-F9B9DD793B5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7.24</c:v>
                </c:pt>
                <c:pt idx="2">
                  <c:v>#N/A</c:v>
                </c:pt>
                <c:pt idx="3">
                  <c:v>6.9</c:v>
                </c:pt>
                <c:pt idx="4">
                  <c:v>#N/A</c:v>
                </c:pt>
                <c:pt idx="5">
                  <c:v>6.7</c:v>
                </c:pt>
                <c:pt idx="6">
                  <c:v>#N/A</c:v>
                </c:pt>
                <c:pt idx="7">
                  <c:v>4.8</c:v>
                </c:pt>
                <c:pt idx="8">
                  <c:v>#N/A</c:v>
                </c:pt>
                <c:pt idx="9">
                  <c:v>6.05</c:v>
                </c:pt>
              </c:numCache>
            </c:numRef>
          </c:val>
          <c:extLst>
            <c:ext xmlns:c16="http://schemas.microsoft.com/office/drawing/2014/chart" uri="{C3380CC4-5D6E-409C-BE32-E72D297353CC}">
              <c16:uniqueId val="{00000008-CE04-4A2A-8AA2-F9B9DD793B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2.75</c:v>
                </c:pt>
                <c:pt idx="2">
                  <c:v>#N/A</c:v>
                </c:pt>
                <c:pt idx="3">
                  <c:v>16.25</c:v>
                </c:pt>
                <c:pt idx="4">
                  <c:v>#N/A</c:v>
                </c:pt>
                <c:pt idx="5">
                  <c:v>12.66</c:v>
                </c:pt>
                <c:pt idx="6">
                  <c:v>#N/A</c:v>
                </c:pt>
                <c:pt idx="7">
                  <c:v>15.19</c:v>
                </c:pt>
                <c:pt idx="8">
                  <c:v>#N/A</c:v>
                </c:pt>
                <c:pt idx="9">
                  <c:v>6.22</c:v>
                </c:pt>
              </c:numCache>
            </c:numRef>
          </c:val>
          <c:extLst>
            <c:ext xmlns:c16="http://schemas.microsoft.com/office/drawing/2014/chart" uri="{C3380CC4-5D6E-409C-BE32-E72D297353CC}">
              <c16:uniqueId val="{00000009-CE04-4A2A-8AA2-F9B9DD793B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197</c:v>
                </c:pt>
                <c:pt idx="5">
                  <c:v>182</c:v>
                </c:pt>
                <c:pt idx="8">
                  <c:v>169</c:v>
                </c:pt>
                <c:pt idx="11">
                  <c:v>153</c:v>
                </c:pt>
                <c:pt idx="14">
                  <c:v>132</c:v>
                </c:pt>
              </c:numCache>
            </c:numRef>
          </c:val>
          <c:extLst>
            <c:ext xmlns:c16="http://schemas.microsoft.com/office/drawing/2014/chart" uri="{C3380CC4-5D6E-409C-BE32-E72D297353CC}">
              <c16:uniqueId val="{00000000-AFAB-41AB-AA3D-5B330DC6A7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AB-41AB-AA3D-5B330DC6A7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AB-41AB-AA3D-5B330DC6A7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8</c:v>
                </c:pt>
                <c:pt idx="6">
                  <c:v>8</c:v>
                </c:pt>
                <c:pt idx="9">
                  <c:v>8</c:v>
                </c:pt>
                <c:pt idx="12">
                  <c:v>15</c:v>
                </c:pt>
              </c:numCache>
            </c:numRef>
          </c:val>
          <c:extLst>
            <c:ext xmlns:c16="http://schemas.microsoft.com/office/drawing/2014/chart" uri="{C3380CC4-5D6E-409C-BE32-E72D297353CC}">
              <c16:uniqueId val="{00000003-AFAB-41AB-AA3D-5B330DC6A7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c:v>
                </c:pt>
                <c:pt idx="3">
                  <c:v>54</c:v>
                </c:pt>
                <c:pt idx="6">
                  <c:v>49</c:v>
                </c:pt>
                <c:pt idx="9">
                  <c:v>39</c:v>
                </c:pt>
                <c:pt idx="12">
                  <c:v>36</c:v>
                </c:pt>
              </c:numCache>
            </c:numRef>
          </c:val>
          <c:extLst>
            <c:ext xmlns:c16="http://schemas.microsoft.com/office/drawing/2014/chart" uri="{C3380CC4-5D6E-409C-BE32-E72D297353CC}">
              <c16:uniqueId val="{00000004-AFAB-41AB-AA3D-5B330DC6A7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AB-41AB-AA3D-5B330DC6A7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AB-41AB-AA3D-5B330DC6A7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c:v>
                </c:pt>
                <c:pt idx="3">
                  <c:v>9</c:v>
                </c:pt>
                <c:pt idx="6">
                  <c:v>9</c:v>
                </c:pt>
                <c:pt idx="9">
                  <c:v>6</c:v>
                </c:pt>
                <c:pt idx="12">
                  <c:v>18</c:v>
                </c:pt>
              </c:numCache>
            </c:numRef>
          </c:val>
          <c:extLst>
            <c:ext xmlns:c16="http://schemas.microsoft.com/office/drawing/2014/chart" uri="{C3380CC4-5D6E-409C-BE32-E72D297353CC}">
              <c16:uniqueId val="{00000007-AFAB-41AB-AA3D-5B330DC6A7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-109</c:v>
                </c:pt>
                <c:pt idx="2">
                  <c:v>#N/A</c:v>
                </c:pt>
                <c:pt idx="3">
                  <c:v>#N/A</c:v>
                </c:pt>
                <c:pt idx="4">
                  <c:v>-111</c:v>
                </c:pt>
                <c:pt idx="5">
                  <c:v>#N/A</c:v>
                </c:pt>
                <c:pt idx="6">
                  <c:v>#N/A</c:v>
                </c:pt>
                <c:pt idx="7">
                  <c:v>-103</c:v>
                </c:pt>
                <c:pt idx="8">
                  <c:v>#N/A</c:v>
                </c:pt>
                <c:pt idx="9">
                  <c:v>#N/A</c:v>
                </c:pt>
                <c:pt idx="10">
                  <c:v>-100</c:v>
                </c:pt>
                <c:pt idx="11">
                  <c:v>#N/A</c:v>
                </c:pt>
                <c:pt idx="12">
                  <c:v>#N/A</c:v>
                </c:pt>
                <c:pt idx="13">
                  <c:v>-63</c:v>
                </c:pt>
                <c:pt idx="14">
                  <c:v>#N/A</c:v>
                </c:pt>
              </c:numCache>
            </c:numRef>
          </c:val>
          <c:smooth val="0"/>
          <c:extLst>
            <c:ext xmlns:c16="http://schemas.microsoft.com/office/drawing/2014/chart" uri="{C3380CC4-5D6E-409C-BE32-E72D297353CC}">
              <c16:uniqueId val="{00000008-AFAB-41AB-AA3D-5B330DC6A7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1176</c:v>
                </c:pt>
                <c:pt idx="5">
                  <c:v>1309</c:v>
                </c:pt>
                <c:pt idx="8">
                  <c:v>932</c:v>
                </c:pt>
                <c:pt idx="11">
                  <c:v>957</c:v>
                </c:pt>
                <c:pt idx="14">
                  <c:v>1107</c:v>
                </c:pt>
              </c:numCache>
            </c:numRef>
          </c:val>
          <c:extLst>
            <c:ext xmlns:c16="http://schemas.microsoft.com/office/drawing/2014/chart" uri="{C3380CC4-5D6E-409C-BE32-E72D297353CC}">
              <c16:uniqueId val="{00000000-DFB2-4C53-B841-27E5C4F00A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FB2-4C53-B841-27E5C4F00A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5394</c:v>
                </c:pt>
                <c:pt idx="5">
                  <c:v>4877</c:v>
                </c:pt>
                <c:pt idx="8">
                  <c:v>4743</c:v>
                </c:pt>
                <c:pt idx="11">
                  <c:v>4347</c:v>
                </c:pt>
                <c:pt idx="14">
                  <c:v>4525</c:v>
                </c:pt>
              </c:numCache>
            </c:numRef>
          </c:val>
          <c:extLst>
            <c:ext xmlns:c16="http://schemas.microsoft.com/office/drawing/2014/chart" uri="{C3380CC4-5D6E-409C-BE32-E72D297353CC}">
              <c16:uniqueId val="{00000002-DFB2-4C53-B841-27E5C4F00A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B2-4C53-B841-27E5C4F00A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B2-4C53-B841-27E5C4F00A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B2-4C53-B841-27E5C4F00A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B2-4C53-B841-27E5C4F00A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c:v>
                </c:pt>
                <c:pt idx="3">
                  <c:v>61</c:v>
                </c:pt>
                <c:pt idx="6">
                  <c:v>115</c:v>
                </c:pt>
                <c:pt idx="9">
                  <c:v>112</c:v>
                </c:pt>
                <c:pt idx="12">
                  <c:v>143</c:v>
                </c:pt>
              </c:numCache>
            </c:numRef>
          </c:val>
          <c:extLst>
            <c:ext xmlns:c16="http://schemas.microsoft.com/office/drawing/2014/chart" uri="{C3380CC4-5D6E-409C-BE32-E72D297353CC}">
              <c16:uniqueId val="{00000007-DFB2-4C53-B841-27E5C4F00A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293</c:v>
                </c:pt>
                <c:pt idx="3">
                  <c:v>246</c:v>
                </c:pt>
                <c:pt idx="6">
                  <c:v>203</c:v>
                </c:pt>
                <c:pt idx="9">
                  <c:v>220</c:v>
                </c:pt>
                <c:pt idx="12">
                  <c:v>204</c:v>
                </c:pt>
              </c:numCache>
            </c:numRef>
          </c:val>
          <c:extLst>
            <c:ext xmlns:c16="http://schemas.microsoft.com/office/drawing/2014/chart" uri="{C3380CC4-5D6E-409C-BE32-E72D297353CC}">
              <c16:uniqueId val="{00000008-DFB2-4C53-B841-27E5C4F00A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B2-4C53-B841-27E5C4F00A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c:v>
                </c:pt>
                <c:pt idx="3">
                  <c:v>42</c:v>
                </c:pt>
                <c:pt idx="6">
                  <c:v>330</c:v>
                </c:pt>
                <c:pt idx="9">
                  <c:v>1101</c:v>
                </c:pt>
                <c:pt idx="12">
                  <c:v>1820</c:v>
                </c:pt>
              </c:numCache>
            </c:numRef>
          </c:val>
          <c:extLst>
            <c:ext xmlns:c16="http://schemas.microsoft.com/office/drawing/2014/chart" uri="{C3380CC4-5D6E-409C-BE32-E72D297353CC}">
              <c16:uniqueId val="{0000000A-DFB2-4C53-B841-27E5C4F00A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B2-4C53-B841-27E5C4F00A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2167</c:v>
                </c:pt>
                <c:pt idx="1">
                  <c:v>2010</c:v>
                </c:pt>
                <c:pt idx="2">
                  <c:v>2066</c:v>
                </c:pt>
              </c:numCache>
            </c:numRef>
          </c:val>
          <c:extLst>
            <c:ext xmlns:c16="http://schemas.microsoft.com/office/drawing/2014/chart" uri="{C3380CC4-5D6E-409C-BE32-E72D297353CC}">
              <c16:uniqueId val="{00000000-6081-4476-8145-3B66D9605D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183</c:v>
                </c:pt>
                <c:pt idx="1">
                  <c:v>183</c:v>
                </c:pt>
                <c:pt idx="2">
                  <c:v>183</c:v>
                </c:pt>
              </c:numCache>
            </c:numRef>
          </c:val>
          <c:extLst>
            <c:ext xmlns:c16="http://schemas.microsoft.com/office/drawing/2014/chart" uri="{C3380CC4-5D6E-409C-BE32-E72D297353CC}">
              <c16:uniqueId val="{00000001-6081-4476-8145-3B66D9605D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2165</c:v>
                </c:pt>
                <c:pt idx="1">
                  <c:v>2111</c:v>
                </c:pt>
                <c:pt idx="2">
                  <c:v>2020</c:v>
                </c:pt>
              </c:numCache>
            </c:numRef>
          </c:val>
          <c:extLst>
            <c:ext xmlns:c16="http://schemas.microsoft.com/office/drawing/2014/chart" uri="{C3380CC4-5D6E-409C-BE32-E72D297353CC}">
              <c16:uniqueId val="{00000002-6081-4476-8145-3B66D9605D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一般会計における元利償還金や公営企業債の元利償還金に対する繰入金等、元利償還金等は年々減少していたが、令和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年度から小学校建設工事に伴う起債を行っているので年々増加していく。</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事業の緊急度や住民ニーズを的確に把握し、最小限度の地方債発行にとどめる必要がある。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充当可能財源等については</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億円となり、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前と比較して８億円減少している。財政調整基金は例年取崩しを余儀なくされており、今後も地方税収は横ばいの見通しで、劇的な増収は見込めないことから、歳出の抜本的見直しを図り、基金取崩しの抑制に努めていく。　　　</a:t>
          </a:r>
          <a:endParaRPr lang="ja-JP" altLang="ja-JP" sz="1400">
            <a:effectLst/>
          </a:endParaRPr>
        </a:p>
        <a:p>
          <a:r>
            <a:rPr kumimoji="1" lang="ja-JP" altLang="ja-JP" sz="1100">
              <a:solidFill>
                <a:schemeClr val="dk1"/>
              </a:solidFill>
              <a:effectLst/>
              <a:latin typeface="+mn-lt"/>
              <a:ea typeface="+mn-ea"/>
              <a:cs typeface="+mn-cs"/>
            </a:rPr>
            <a:t>　また、公共施設やインフラ施設の老朽化に伴う更新や長寿命化等に備えて、引き続き高い水準を維持していくよう努める。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山梨県忍野村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物価高騰の影響による商品券配布事業等を実施するための財源措置として、財政調整基金を取り崩した。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その他特定目的基金のうち、ふるさと納税基金の増加に伴う積立てを行った。</a:t>
          </a: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地方税収の減収が見込まれるため、財政調整基金については決算剰余金の積み立てや補助事業の有効活用等で残高を維持していくよう努める。	</a:t>
          </a:r>
          <a:endParaRPr lang="ja-JP" altLang="ja-JP" sz="1400">
            <a:effectLst/>
          </a:endParaRPr>
        </a:p>
        <a:p>
          <a:r>
            <a:rPr kumimoji="1" lang="ja-JP" altLang="ja-JP" sz="1100">
              <a:solidFill>
                <a:schemeClr val="dk1"/>
              </a:solidFill>
              <a:effectLst/>
              <a:latin typeface="+mn-lt"/>
              <a:ea typeface="+mn-ea"/>
              <a:cs typeface="+mn-cs"/>
            </a:rPr>
            <a:t>　その他特定目的基金については、小学校建設事業の財源として取り崩す見込みであるため、大幅に残高は低下していく見込みである。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公共施設整備基金については、老朽化の進行する公共施設の更新や長寿命化に充てる予定である。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教育施設整備基金は小学校建設事業の財源に充てている。</a:t>
          </a:r>
          <a:endParaRPr lang="ja-JP" altLang="ja-JP" sz="1400">
            <a:effectLst/>
          </a:endParaRPr>
        </a:p>
        <a:p>
          <a:r>
            <a:rPr kumimoji="1" lang="ja-JP" altLang="ja-JP" sz="1100">
              <a:solidFill>
                <a:schemeClr val="dk1"/>
              </a:solidFill>
              <a:effectLst/>
              <a:latin typeface="+mn-lt"/>
              <a:ea typeface="+mn-ea"/>
              <a:cs typeface="+mn-cs"/>
            </a:rPr>
            <a:t>　特定防衛施設周辺整備基金は、子ども医療費助成や住環境整備補助等の財源に毎年充当していく。</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教育施設整備基金は小学校建設事業に充てており、今後の進捗状況により減少していく。</a:t>
          </a:r>
          <a:endParaRPr lang="ja-JP" altLang="ja-JP" sz="1400">
            <a:effectLst/>
          </a:endParaRPr>
        </a:p>
        <a:p>
          <a:r>
            <a:rPr kumimoji="1" lang="ja-JP" altLang="ja-JP" sz="1100">
              <a:solidFill>
                <a:schemeClr val="dk1"/>
              </a:solidFill>
              <a:effectLst/>
              <a:latin typeface="+mn-lt"/>
              <a:ea typeface="+mn-ea"/>
              <a:cs typeface="+mn-cs"/>
            </a:rPr>
            <a:t>　ふるさと納税は積立額が取崩額を上回ったため増額となっている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基金全体における今後の方針にも記載のとおり、事業の優先順位や住民ニーズを的確に把握しながら、計画的な積み立てと事業への充当を行う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物価高騰の影響による商品券配布事業等を実施するための財源措置として、財政調整基金を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億円取り崩した。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基金全体における今後の方針にも記載のとおり、中長期的には地方税収の減収が見込まれるため、決算剰余金の積み立てや補助事業の有効活用等で残高を維持していくよう努める。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小学校建設による起債を起こしているが償還据置期間ため財源として充てていないので同額を維持している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財政状況をみて判断するが当面は現状を維持していく。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9,737
9,372
25.05
7,491,503
6,897,403
239,162
3,844,361
1,820,384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前年度より税収が減したことにとり単年度でみる</a:t>
          </a:r>
          <a:r>
            <a:rPr kumimoji="1" lang="ja-JP" altLang="ja-JP" sz="1100">
              <a:solidFill>
                <a:schemeClr val="dk1"/>
              </a:solidFill>
              <a:effectLst/>
              <a:latin typeface="+mn-lt"/>
              <a:ea typeface="+mn-ea"/>
              <a:cs typeface="+mn-cs"/>
            </a:rPr>
            <a:t>財政力指数</a:t>
          </a:r>
          <a:r>
            <a:rPr kumimoji="1" lang="ja-JP" altLang="en-US" sz="1100">
              <a:solidFill>
                <a:schemeClr val="dk1"/>
              </a:solidFill>
              <a:effectLst/>
              <a:latin typeface="+mn-lt"/>
              <a:ea typeface="+mn-ea"/>
              <a:cs typeface="+mn-cs"/>
            </a:rPr>
            <a:t>は下がっているが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３ヶ年平均で見ると前年度比から</a:t>
          </a:r>
          <a:r>
            <a:rPr kumimoji="1" lang="en-US" altLang="ja-JP" sz="1100">
              <a:solidFill>
                <a:schemeClr val="dk1"/>
              </a:solidFill>
              <a:effectLst/>
              <a:latin typeface="+mn-lt"/>
              <a:ea typeface="+mn-ea"/>
              <a:cs typeface="+mn-cs"/>
            </a:rPr>
            <a:t>0.06</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基準財政需要額の義務的経費等が年々増加している。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税収の</a:t>
          </a:r>
          <a:r>
            <a:rPr kumimoji="1" lang="ja-JP" altLang="en-US" sz="1100">
              <a:solidFill>
                <a:schemeClr val="dk1"/>
              </a:solidFill>
              <a:effectLst/>
              <a:latin typeface="+mn-lt"/>
              <a:ea typeface="+mn-ea"/>
              <a:cs typeface="+mn-cs"/>
            </a:rPr>
            <a:t>減収</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基準財政収入額は前年より下げている。</a:t>
          </a:r>
          <a:r>
            <a:rPr kumimoji="1" lang="ja-JP" altLang="ja-JP" sz="1100">
              <a:solidFill>
                <a:schemeClr val="dk1"/>
              </a:solidFill>
              <a:effectLst/>
              <a:latin typeface="+mn-lt"/>
              <a:ea typeface="+mn-ea"/>
              <a:cs typeface="+mn-cs"/>
            </a:rPr>
            <a:t>今後これまでのような水準となることは考えにくく、税収の状況によっては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を下回ることも十分あり得ることから、税の徴収強化に努めるとともに、経常経費の削減及び投資的経費を抑制するなど財政基盤の強化に努める。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10281</xdr:rowOff>
    </xdr:from>
    <xdr:to>
      <xdr:col>23</xdr:col>
      <xdr:colOff>133350</xdr:colOff>
      <xdr:row>38</xdr:row>
      <xdr:rowOff>79224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52538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79224</xdr:rowOff>
    </xdr:from>
    <xdr:to>
      <xdr:col>19</xdr:col>
      <xdr:colOff>133350</xdr:colOff>
      <xdr:row>38</xdr:row>
      <xdr:rowOff>125185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5943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124278</xdr:rowOff>
    </xdr:from>
    <xdr:to>
      <xdr:col>15</xdr:col>
      <xdr:colOff>82550</xdr:colOff>
      <xdr:row>38</xdr:row>
      <xdr:rowOff>125185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679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169333</xdr:rowOff>
    </xdr:from>
    <xdr:to>
      <xdr:col>11</xdr:col>
      <xdr:colOff>31750</xdr:colOff>
      <xdr:row>37</xdr:row>
      <xdr:rowOff>124278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34153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130931</xdr:rowOff>
    </xdr:from>
    <xdr:to>
      <xdr:col>23</xdr:col>
      <xdr:colOff>184150</xdr:colOff>
      <xdr:row>38</xdr:row>
      <xdr:rowOff>61081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147458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28424</xdr:rowOff>
    </xdr:from>
    <xdr:to>
      <xdr:col>19</xdr:col>
      <xdr:colOff>184150</xdr:colOff>
      <xdr:row>38</xdr:row>
      <xdr:rowOff>130024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140201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3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74385</xdr:rowOff>
    </xdr:from>
    <xdr:to>
      <xdr:col>15</xdr:col>
      <xdr:colOff>133350</xdr:colOff>
      <xdr:row>39</xdr:row>
      <xdr:rowOff>4535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14713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73478</xdr:rowOff>
    </xdr:from>
    <xdr:to>
      <xdr:col>11</xdr:col>
      <xdr:colOff>82550</xdr:colOff>
      <xdr:row>38</xdr:row>
      <xdr:rowOff>3628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13805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118533</xdr:rowOff>
    </xdr:from>
    <xdr:to>
      <xdr:col>7</xdr:col>
      <xdr:colOff>31750</xdr:colOff>
      <xdr:row>37</xdr:row>
      <xdr:rowOff>48683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58860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税収の減により前年度から</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上回る</a:t>
          </a:r>
          <a:r>
            <a:rPr kumimoji="1" lang="ja-JP" altLang="ja-JP" sz="1100">
              <a:solidFill>
                <a:schemeClr val="dk1"/>
              </a:solidFill>
              <a:effectLst/>
              <a:latin typeface="+mn-lt"/>
              <a:ea typeface="+mn-ea"/>
              <a:cs typeface="+mn-cs"/>
            </a:rPr>
            <a:t>比率となっている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これは法人村民税が前年より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億円減少したことが大きな要因であるが、経常経費等歳出総額も増加しており、財政構造の弾力性を保つためにも、引き続き構成比率の</a:t>
          </a:r>
          <a:r>
            <a:rPr lang="ja-JP" altLang="ja-JP" sz="1100" b="0" i="0" baseline="0">
              <a:solidFill>
                <a:schemeClr val="dk1"/>
              </a:solidFill>
              <a:effectLst/>
              <a:latin typeface="+mn-lt"/>
              <a:ea typeface="+mn-ea"/>
              <a:cs typeface="+mn-cs"/>
            </a:rPr>
            <a:t>経常的経費</a:t>
          </a:r>
          <a:r>
            <a:rPr kumimoji="1" lang="ja-JP" altLang="ja-JP" sz="1100">
              <a:solidFill>
                <a:schemeClr val="dk1"/>
              </a:solidFill>
              <a:effectLst/>
              <a:latin typeface="+mn-lt"/>
              <a:ea typeface="+mn-ea"/>
              <a:cs typeface="+mn-cs"/>
            </a:rPr>
            <a:t>の見直しを図っていく。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85725</xdr:rowOff>
    </xdr:from>
    <xdr:to>
      <xdr:col>23</xdr:col>
      <xdr:colOff>133350</xdr:colOff>
      <xdr:row>61</xdr:row>
      <xdr:rowOff>111337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72725"/>
          <a:ext cx="8382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126471</xdr:rowOff>
    </xdr:from>
    <xdr:to>
      <xdr:col>19</xdr:col>
      <xdr:colOff>133350</xdr:colOff>
      <xdr:row>60</xdr:row>
      <xdr:rowOff>85725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42021"/>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126471</xdr:rowOff>
    </xdr:from>
    <xdr:to>
      <xdr:col>15</xdr:col>
      <xdr:colOff>82550</xdr:colOff>
      <xdr:row>60</xdr:row>
      <xdr:rowOff>57573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42021"/>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122449</xdr:rowOff>
    </xdr:from>
    <xdr:to>
      <xdr:col>11</xdr:col>
      <xdr:colOff>31750</xdr:colOff>
      <xdr:row>60</xdr:row>
      <xdr:rowOff>57573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37999"/>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60537</xdr:rowOff>
    </xdr:from>
    <xdr:to>
      <xdr:col>23</xdr:col>
      <xdr:colOff>184150</xdr:colOff>
      <xdr:row>61</xdr:row>
      <xdr:rowOff>162137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32614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34925</xdr:rowOff>
    </xdr:from>
    <xdr:to>
      <xdr:col>19</xdr:col>
      <xdr:colOff>184150</xdr:colOff>
      <xdr:row>60</xdr:row>
      <xdr:rowOff>136525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146702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75671</xdr:rowOff>
    </xdr:from>
    <xdr:to>
      <xdr:col>15</xdr:col>
      <xdr:colOff>133350</xdr:colOff>
      <xdr:row>60</xdr:row>
      <xdr:rowOff>5821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15998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71649</xdr:rowOff>
    </xdr:from>
    <xdr:to>
      <xdr:col>7</xdr:col>
      <xdr:colOff>31750</xdr:colOff>
      <xdr:row>60</xdr:row>
      <xdr:rowOff>1799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18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11976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5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人当たりの人件費及び物件費等の金額は、類似団体平均よりやや少ない金額で推移している。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会計任用職員の増加に伴う人件費増や、ふるさと納税関連の業務委託費やシステム関連費により増加している。物件費も高止まり傾向が続いていることから、業務委託の見直しや広域的なシステムの共同調達などを積極的に推進し、コストの削減を図っていく方針である。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112964</xdr:rowOff>
    </xdr:from>
    <xdr:to>
      <xdr:col>23</xdr:col>
      <xdr:colOff>133350</xdr:colOff>
      <xdr:row>81</xdr:row>
      <xdr:rowOff>134733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0414"/>
          <a:ext cx="838200" cy="2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119509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06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112176</xdr:rowOff>
    </xdr:from>
    <xdr:to>
      <xdr:col>19</xdr:col>
      <xdr:colOff>133350</xdr:colOff>
      <xdr:row>81</xdr:row>
      <xdr:rowOff>112964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99626"/>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99733</xdr:rowOff>
    </xdr:from>
    <xdr:to>
      <xdr:col>15</xdr:col>
      <xdr:colOff>82550</xdr:colOff>
      <xdr:row>81</xdr:row>
      <xdr:rowOff>112176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7183"/>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77029</xdr:rowOff>
    </xdr:from>
    <xdr:to>
      <xdr:col>11</xdr:col>
      <xdr:colOff>31750</xdr:colOff>
      <xdr:row>81</xdr:row>
      <xdr:rowOff>99733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4479"/>
          <a:ext cx="889000" cy="2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83933</xdr:rowOff>
    </xdr:from>
    <xdr:to>
      <xdr:col>23</xdr:col>
      <xdr:colOff>184150</xdr:colOff>
      <xdr:row>82</xdr:row>
      <xdr:rowOff>14083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62164</xdr:rowOff>
    </xdr:from>
    <xdr:to>
      <xdr:col>19</xdr:col>
      <xdr:colOff>184150</xdr:colOff>
      <xdr:row>81</xdr:row>
      <xdr:rowOff>163764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2491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8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61376</xdr:rowOff>
    </xdr:from>
    <xdr:to>
      <xdr:col>15</xdr:col>
      <xdr:colOff>133350</xdr:colOff>
      <xdr:row>81</xdr:row>
      <xdr:rowOff>162976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48933</xdr:rowOff>
    </xdr:from>
    <xdr:to>
      <xdr:col>11</xdr:col>
      <xdr:colOff>82550</xdr:colOff>
      <xdr:row>81</xdr:row>
      <xdr:rowOff>150533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160710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26229</xdr:rowOff>
    </xdr:from>
    <xdr:to>
      <xdr:col>7</xdr:col>
      <xdr:colOff>31750</xdr:colOff>
      <xdr:row>81</xdr:row>
      <xdr:rowOff>127829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138006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役職の基準見直しを</a:t>
          </a:r>
          <a:r>
            <a:rPr kumimoji="1" lang="ja-JP" altLang="en-US" sz="1100">
              <a:solidFill>
                <a:schemeClr val="dk1"/>
              </a:solidFill>
              <a:effectLst/>
              <a:latin typeface="+mn-lt"/>
              <a:ea typeface="+mn-ea"/>
              <a:cs typeface="+mn-cs"/>
            </a:rPr>
            <a:t>行ったため指数が大きく上昇している。令和６年度においては前年度から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年間において類似団体平均を大きく下回る水準を推移している</a:t>
          </a:r>
          <a:r>
            <a:rPr kumimoji="1" lang="ja-JP" altLang="en-US" sz="1100">
              <a:solidFill>
                <a:schemeClr val="dk1"/>
              </a:solidFill>
              <a:effectLst/>
              <a:latin typeface="+mn-lt"/>
              <a:ea typeface="+mn-ea"/>
              <a:cs typeface="+mn-cs"/>
            </a:rPr>
            <a:t>。</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今後も定員の適正化とあわせて継続して給与の適正化に努める。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66322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832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167922</xdr:rowOff>
    </xdr:from>
    <xdr:to>
      <xdr:col>77</xdr:col>
      <xdr:colOff>44450</xdr:colOff>
      <xdr:row>83</xdr:row>
      <xdr:rowOff>66322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5537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167922</xdr:rowOff>
    </xdr:from>
    <xdr:to>
      <xdr:col>72</xdr:col>
      <xdr:colOff>203200</xdr:colOff>
      <xdr:row>82</xdr:row>
      <xdr:rowOff>36689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0553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36689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821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117122</xdr:rowOff>
    </xdr:from>
    <xdr:to>
      <xdr:col>73</xdr:col>
      <xdr:colOff>44450</xdr:colOff>
      <xdr:row>82</xdr:row>
      <xdr:rowOff>47272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57449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157339</xdr:rowOff>
    </xdr:from>
    <xdr:to>
      <xdr:col>68</xdr:col>
      <xdr:colOff>203200</xdr:colOff>
      <xdr:row>82</xdr:row>
      <xdr:rowOff>87489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97666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忍野村定員適正化計画に基づき、原則定年退職者数と同数程度の新規採用を行うことにより、職員数の抑制を図っている。人口自体は微増しているため、事務の効率化や民間委託の活用を図りつつ、人口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人当たりの職員数も同等の水準を維持していくよう努める。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103346</xdr:rowOff>
    </xdr:from>
    <xdr:to>
      <xdr:col>81</xdr:col>
      <xdr:colOff>44450</xdr:colOff>
      <xdr:row>59</xdr:row>
      <xdr:rowOff>141954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188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94900</xdr:rowOff>
    </xdr:from>
    <xdr:to>
      <xdr:col>77</xdr:col>
      <xdr:colOff>44450</xdr:colOff>
      <xdr:row>59</xdr:row>
      <xdr:rowOff>103346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10450"/>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94900</xdr:rowOff>
    </xdr:from>
    <xdr:to>
      <xdr:col>72</xdr:col>
      <xdr:colOff>203200</xdr:colOff>
      <xdr:row>59</xdr:row>
      <xdr:rowOff>109982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10450"/>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109982</xdr:rowOff>
    </xdr:from>
    <xdr:to>
      <xdr:col>68</xdr:col>
      <xdr:colOff>152400</xdr:colOff>
      <xdr:row>59</xdr:row>
      <xdr:rowOff>114808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255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91154</xdr:rowOff>
    </xdr:from>
    <xdr:to>
      <xdr:col>81</xdr:col>
      <xdr:colOff>95250</xdr:colOff>
      <xdr:row>60</xdr:row>
      <xdr:rowOff>21304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107681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52546</xdr:rowOff>
    </xdr:from>
    <xdr:to>
      <xdr:col>77</xdr:col>
      <xdr:colOff>95250</xdr:colOff>
      <xdr:row>59</xdr:row>
      <xdr:rowOff>154146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164323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36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44100</xdr:rowOff>
    </xdr:from>
    <xdr:to>
      <xdr:col>73</xdr:col>
      <xdr:colOff>44450</xdr:colOff>
      <xdr:row>59</xdr:row>
      <xdr:rowOff>145700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155877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59182</xdr:rowOff>
    </xdr:from>
    <xdr:to>
      <xdr:col>68</xdr:col>
      <xdr:colOff>203200</xdr:colOff>
      <xdr:row>59</xdr:row>
      <xdr:rowOff>160782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170959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64008</xdr:rowOff>
    </xdr:from>
    <xdr:to>
      <xdr:col>64</xdr:col>
      <xdr:colOff>152400</xdr:colOff>
      <xdr:row>59</xdr:row>
      <xdr:rowOff>165608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小学校建設にかかる起債を行っているが実質公債費比率は△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と低い水準を保っている。しかし、令和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年度から小学校建設に伴う起債を発行することから、実質公債費率は</a:t>
          </a:r>
          <a:r>
            <a:rPr kumimoji="1" lang="ja-JP" altLang="en-US" sz="1100">
              <a:solidFill>
                <a:schemeClr val="dk1"/>
              </a:solidFill>
              <a:effectLst/>
              <a:latin typeface="+mn-lt"/>
              <a:ea typeface="+mn-ea"/>
              <a:cs typeface="+mn-cs"/>
            </a:rPr>
            <a:t>完成する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年度にかけて上昇していくものと思われる。</a:t>
          </a:r>
          <a:endParaRPr lang="ja-JP" altLang="ja-JP" sz="1400">
            <a:effectLst/>
          </a:endParaRPr>
        </a:p>
        <a:p>
          <a:r>
            <a:rPr kumimoji="1" lang="ja-JP" altLang="ja-JP" sz="1100">
              <a:solidFill>
                <a:schemeClr val="dk1"/>
              </a:solidFill>
              <a:effectLst/>
              <a:latin typeface="+mn-lt"/>
              <a:ea typeface="+mn-ea"/>
              <a:cs typeface="+mn-cs"/>
            </a:rPr>
            <a:t>　事業の緊急度や住民ニーズを的確に把握し、地方債発行を最小限にとどめた財政運営に努める。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69342</xdr:rowOff>
    </xdr:from>
    <xdr:to>
      <xdr:col>81</xdr:col>
      <xdr:colOff>44450</xdr:colOff>
      <xdr:row>38</xdr:row>
      <xdr:rowOff>103124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58444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69342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5699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74168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5699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74168</xdr:rowOff>
    </xdr:from>
    <xdr:to>
      <xdr:col>68</xdr:col>
      <xdr:colOff>152400</xdr:colOff>
      <xdr:row>38</xdr:row>
      <xdr:rowOff>107950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5892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52324</xdr:rowOff>
    </xdr:from>
    <xdr:to>
      <xdr:col>81</xdr:col>
      <xdr:colOff>95250</xdr:colOff>
      <xdr:row>38</xdr:row>
      <xdr:rowOff>153924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68851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18542</xdr:rowOff>
    </xdr:from>
    <xdr:to>
      <xdr:col>77</xdr:col>
      <xdr:colOff>95250</xdr:colOff>
      <xdr:row>38</xdr:row>
      <xdr:rowOff>120142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130319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30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23368</xdr:rowOff>
    </xdr:from>
    <xdr:to>
      <xdr:col>68</xdr:col>
      <xdr:colOff>203200</xdr:colOff>
      <xdr:row>38</xdr:row>
      <xdr:rowOff>124968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135145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小学校建設にかかる起債を行っているが将来負担比率は良好な水準を保っている。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今後も事業の緊急度や住民ニーズを的確に把握し、地方債発行を最小限にとどめた財政運営に努める。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9,737
9,372
25.05
7,491,503
6,897,403
239,162
3,844,361
1,820,384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人件費に係るものは、令和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年度において</a:t>
          </a:r>
          <a:r>
            <a:rPr lang="en-US" altLang="ja-JP" sz="1100" b="0" i="0" baseline="0">
              <a:solidFill>
                <a:schemeClr val="dk1"/>
              </a:solidFill>
              <a:effectLst/>
              <a:latin typeface="+mn-lt"/>
              <a:ea typeface="+mn-ea"/>
              <a:cs typeface="+mn-cs"/>
            </a:rPr>
            <a:t>33.2</a:t>
          </a:r>
          <a:r>
            <a:rPr lang="ja-JP" altLang="ja-JP" sz="1100" b="0" i="0" baseline="0">
              <a:solidFill>
                <a:schemeClr val="dk1"/>
              </a:solidFill>
              <a:effectLst/>
              <a:latin typeface="+mn-lt"/>
              <a:ea typeface="+mn-ea"/>
              <a:cs typeface="+mn-cs"/>
            </a:rPr>
            <a:t>％と類似団体平均と比べて高い水準にある。</a:t>
          </a:r>
          <a:endParaRPr lang="ja-JP" altLang="ja-JP" sz="1400">
            <a:effectLst/>
          </a:endParaRPr>
        </a:p>
        <a:p>
          <a:r>
            <a:rPr kumimoji="1" lang="ja-JP" altLang="ja-JP" sz="1100">
              <a:solidFill>
                <a:schemeClr val="dk1"/>
              </a:solidFill>
              <a:effectLst/>
              <a:latin typeface="+mn-lt"/>
              <a:ea typeface="+mn-ea"/>
              <a:cs typeface="+mn-cs"/>
            </a:rPr>
            <a:t>　特に直営で運営している保育所や幼稚園、小中学校における会計年度任用職員数が多く、経常収支比率に占める割合も高くなったが、公共施設等総合管理計画により施設の統廃合や複合など効率化を図っ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39</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5796"/>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0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51054</xdr:rowOff>
    </xdr:from>
    <xdr:to>
      <xdr:col>24</xdr:col>
      <xdr:colOff>76200</xdr:colOff>
      <xdr:row>39</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システム関連業務、清掃業務の委託費及びふるさと納税事業関連経費の割合が高いため</a:t>
          </a:r>
          <a:r>
            <a:rPr kumimoji="1" lang="en-US" altLang="ja-JP" sz="1100">
              <a:solidFill>
                <a:schemeClr val="dk1"/>
              </a:solidFill>
              <a:effectLst/>
              <a:latin typeface="+mn-lt"/>
              <a:ea typeface="+mn-ea"/>
              <a:cs typeface="+mn-cs"/>
            </a:rPr>
            <a:t>27.9</a:t>
          </a:r>
          <a:r>
            <a:rPr kumimoji="1" lang="ja-JP" altLang="ja-JP" sz="1100">
              <a:solidFill>
                <a:schemeClr val="dk1"/>
              </a:solidFill>
              <a:effectLst/>
              <a:latin typeface="+mn-lt"/>
              <a:ea typeface="+mn-ea"/>
              <a:cs typeface="+mn-cs"/>
            </a:rPr>
            <a:t>％と類似団体を大きく上回っている。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ふるさと納税の増加とともに委託料も増加している。</a:t>
          </a:r>
          <a:r>
            <a:rPr kumimoji="1" lang="ja-JP" altLang="ja-JP" sz="1100">
              <a:solidFill>
                <a:schemeClr val="dk1"/>
              </a:solidFill>
              <a:effectLst/>
              <a:latin typeface="+mn-lt"/>
              <a:ea typeface="+mn-ea"/>
              <a:cs typeface="+mn-cs"/>
            </a:rPr>
            <a:t>業務委託の見直しや、業務効率を上げるためのシステム導入経費やそれらの運用保守・支援等の業務委託費が増大しており、システムの共同調達などコスト削減に向けた取り組みを推進する必要がある。また、公共施設等総合管理計画により施設の統廃合や複合など効率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41275</xdr:rowOff>
    </xdr:from>
    <xdr:to>
      <xdr:col>82</xdr:col>
      <xdr:colOff>107950</xdr:colOff>
      <xdr:row>20</xdr:row>
      <xdr:rowOff>6985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29882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35560</xdr:rowOff>
    </xdr:from>
    <xdr:to>
      <xdr:col>78</xdr:col>
      <xdr:colOff>69850</xdr:colOff>
      <xdr:row>19</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2931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35560</xdr:rowOff>
    </xdr:from>
    <xdr:to>
      <xdr:col>73</xdr:col>
      <xdr:colOff>180975</xdr:colOff>
      <xdr:row>19</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329311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132715</xdr:rowOff>
    </xdr:from>
    <xdr:to>
      <xdr:col>69</xdr:col>
      <xdr:colOff>92075</xdr:colOff>
      <xdr:row>19</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321881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127635</xdr:rowOff>
    </xdr:from>
    <xdr:to>
      <xdr:col>82</xdr:col>
      <xdr:colOff>158750</xdr:colOff>
      <xdr:row>20</xdr:row>
      <xdr:rowOff>57785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3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36212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2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161925</xdr:rowOff>
    </xdr:from>
    <xdr:to>
      <xdr:col>78</xdr:col>
      <xdr:colOff>120650</xdr:colOff>
      <xdr:row>19</xdr:row>
      <xdr:rowOff>92075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76852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33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156210</xdr:rowOff>
    </xdr:from>
    <xdr:to>
      <xdr:col>74</xdr:col>
      <xdr:colOff>31750</xdr:colOff>
      <xdr:row>19</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2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71137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32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99060</xdr:rowOff>
    </xdr:from>
    <xdr:to>
      <xdr:col>69</xdr:col>
      <xdr:colOff>142875</xdr:colOff>
      <xdr:row>20</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3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13987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44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81915</xdr:rowOff>
    </xdr:from>
    <xdr:to>
      <xdr:col>65</xdr:col>
      <xdr:colOff>53975</xdr:colOff>
      <xdr:row>19</xdr:row>
      <xdr:rowOff>12065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1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168292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2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ここ数年間、経常収支比率のうち扶助費の占める比率は、</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％増加して</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平均を上回っている</a:t>
          </a:r>
          <a:r>
            <a:rPr kumimoji="1" lang="ja-JP" altLang="ja-JP" sz="1100">
              <a:solidFill>
                <a:schemeClr val="dk1"/>
              </a:solidFill>
              <a:effectLst/>
              <a:latin typeface="+mn-lt"/>
              <a:ea typeface="+mn-ea"/>
              <a:cs typeface="+mn-cs"/>
            </a:rPr>
            <a:t>。</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今後、少子高齢化により社会福祉費などにおける扶助費は増加していくものと推察されるため、計画的な基金造成及び繰入れ等を行いながら、必要に応じて医療費等の助成制度の見直しを図る。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472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他会計への繰出金や出資金が主な内訳であるが、</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％と類似団体平均を大きく下回る比率で推移しており、今後も維持していくよう努める。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104140</xdr:rowOff>
    </xdr:from>
    <xdr:to>
      <xdr:col>82</xdr:col>
      <xdr:colOff>107950</xdr:colOff>
      <xdr:row>53</xdr:row>
      <xdr:rowOff>97282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01954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131572</xdr:rowOff>
    </xdr:from>
    <xdr:to>
      <xdr:col>78</xdr:col>
      <xdr:colOff>69850</xdr:colOff>
      <xdr:row>53</xdr:row>
      <xdr:rowOff>97282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0469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131572</xdr:rowOff>
    </xdr:from>
    <xdr:to>
      <xdr:col>73</xdr:col>
      <xdr:colOff>180975</xdr:colOff>
      <xdr:row>52</xdr:row>
      <xdr:rowOff>168148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046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168148</xdr:rowOff>
    </xdr:from>
    <xdr:to>
      <xdr:col>69</xdr:col>
      <xdr:colOff>92075</xdr:colOff>
      <xdr:row>53</xdr:row>
      <xdr:rowOff>14986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0835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53340</xdr:rowOff>
    </xdr:from>
    <xdr:to>
      <xdr:col>82</xdr:col>
      <xdr:colOff>158750</xdr:colOff>
      <xdr:row>52</xdr:row>
      <xdr:rowOff>154940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133367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46482</xdr:rowOff>
    </xdr:from>
    <xdr:to>
      <xdr:col>78</xdr:col>
      <xdr:colOff>120650</xdr:colOff>
      <xdr:row>53</xdr:row>
      <xdr:rowOff>148082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158259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890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80772</xdr:rowOff>
    </xdr:from>
    <xdr:to>
      <xdr:col>74</xdr:col>
      <xdr:colOff>31750</xdr:colOff>
      <xdr:row>53</xdr:row>
      <xdr:rowOff>10922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899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21099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87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117348</xdr:rowOff>
    </xdr:from>
    <xdr:to>
      <xdr:col>69</xdr:col>
      <xdr:colOff>142875</xdr:colOff>
      <xdr:row>53</xdr:row>
      <xdr:rowOff>47498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03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57675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80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135636</xdr:rowOff>
    </xdr:from>
    <xdr:to>
      <xdr:col>65</xdr:col>
      <xdr:colOff>53975</xdr:colOff>
      <xdr:row>53</xdr:row>
      <xdr:rowOff>65786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0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75963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881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経常収支比率に占める補助費等の割合は類似団体平均に近い数値で推移しているが、令和５年度は新ごみ処理施設運営費負担金が増加したこと</a:t>
          </a:r>
          <a:r>
            <a:rPr kumimoji="1" lang="ja-JP" altLang="en-US" sz="1100" b="0" i="0" baseline="0">
              <a:solidFill>
                <a:schemeClr val="dk1"/>
              </a:solidFill>
              <a:effectLst/>
              <a:latin typeface="+mn-lt"/>
              <a:ea typeface="+mn-ea"/>
              <a:cs typeface="+mn-cs"/>
            </a:rPr>
            <a:t>などにより前年度から</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％増加した。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一部事務組合への負担金など義務的経費の割合が高いため大幅な削減は難しいが、村独自の各種助成制度は住民ニーズや事業効果を検証しながら見直しを進めていく。</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90424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415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38</xdr:row>
      <xdr:rowOff>26416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54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81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303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年々起債を起こすことにより</a:t>
          </a:r>
          <a:r>
            <a:rPr kumimoji="1" lang="ja-JP" altLang="ja-JP" sz="1100">
              <a:solidFill>
                <a:schemeClr val="dk1"/>
              </a:solidFill>
              <a:effectLst/>
              <a:latin typeface="+mn-lt"/>
              <a:ea typeface="+mn-ea"/>
              <a:cs typeface="+mn-cs"/>
            </a:rPr>
            <a:t>経常収支比率における公債費の比率</a:t>
          </a:r>
          <a:r>
            <a:rPr kumimoji="1" lang="ja-JP" altLang="en-US" sz="1100">
              <a:solidFill>
                <a:schemeClr val="dk1"/>
              </a:solidFill>
              <a:effectLst/>
              <a:latin typeface="+mn-lt"/>
              <a:ea typeface="+mn-ea"/>
              <a:cs typeface="+mn-cs"/>
            </a:rPr>
            <a:t>は増加していく。</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％と低い水準を維持しているが、令和４年度から小学校建設に伴う起債を発行しているため、今後公債費の比率が増加していく</a:t>
          </a:r>
          <a:r>
            <a:rPr lang="ja-JP" altLang="ja-JP" sz="1100" b="0" i="0" baseline="0">
              <a:solidFill>
                <a:schemeClr val="dk1"/>
              </a:solidFill>
              <a:effectLst/>
              <a:latin typeface="+mn-lt"/>
              <a:ea typeface="+mn-ea"/>
              <a:cs typeface="+mn-cs"/>
            </a:rPr>
            <a:t>が、地方債の新規発行を伴う普通建設事業を抑制する必要がある。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xdr:rowOff>
    </xdr:from>
    <xdr:to>
      <xdr:col>24</xdr:col>
      <xdr:colOff>25400</xdr:colOff>
      <xdr:row>73</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517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xdr:rowOff>
    </xdr:from>
    <xdr:to>
      <xdr:col>19</xdr:col>
      <xdr:colOff>187325</xdr:colOff>
      <xdr:row>73</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517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1270</xdr:rowOff>
    </xdr:from>
    <xdr:to>
      <xdr:col>15</xdr:col>
      <xdr:colOff>98425</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517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1270</xdr:rowOff>
    </xdr:from>
    <xdr:to>
      <xdr:col>11</xdr:col>
      <xdr:colOff>9525</xdr:colOff>
      <xdr:row>73</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517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133350</xdr:rowOff>
    </xdr:from>
    <xdr:to>
      <xdr:col>24</xdr:col>
      <xdr:colOff>76200</xdr:colOff>
      <xdr:row>73</xdr:row>
      <xdr:rowOff>63500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41927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3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121920</xdr:rowOff>
    </xdr:from>
    <xdr:to>
      <xdr:col>20</xdr:col>
      <xdr:colOff>38100</xdr:colOff>
      <xdr:row>73</xdr:row>
      <xdr:rowOff>52070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62247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121920</xdr:rowOff>
    </xdr:from>
    <xdr:to>
      <xdr:col>15</xdr:col>
      <xdr:colOff>149225</xdr:colOff>
      <xdr:row>73</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62247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121920</xdr:rowOff>
    </xdr:from>
    <xdr:to>
      <xdr:col>11</xdr:col>
      <xdr:colOff>60325</xdr:colOff>
      <xdr:row>73</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62247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125730</xdr:rowOff>
    </xdr:from>
    <xdr:to>
      <xdr:col>6</xdr:col>
      <xdr:colOff>171450</xdr:colOff>
      <xdr:row>73</xdr:row>
      <xdr:rowOff>55880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66057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年度以外は類似団体平均を上回っているが、地方税収の変動によるところが要因である。税収が社会情勢や景気の動向に左右されやすいため、今後も持続的な経費削減に努めていく。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77</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015468"/>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xdr:rowOff>
    </xdr:from>
    <xdr:to>
      <xdr:col>78</xdr:col>
      <xdr:colOff>69850</xdr:colOff>
      <xdr:row>75</xdr:row>
      <xdr:rowOff>156718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66878"/>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xdr:rowOff>
    </xdr:from>
    <xdr:to>
      <xdr:col>73</xdr:col>
      <xdr:colOff>180975</xdr:colOff>
      <xdr:row>75</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866878"/>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124714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286002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151637</xdr:rowOff>
    </xdr:from>
    <xdr:to>
      <xdr:col>82</xdr:col>
      <xdr:colOff>158750</xdr:colOff>
      <xdr:row>77</xdr:row>
      <xdr:rowOff>81787</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1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123714</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1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20845</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51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128778</xdr:rowOff>
    </xdr:from>
    <xdr:to>
      <xdr:col>74</xdr:col>
      <xdr:colOff>31750</xdr:colOff>
      <xdr:row>75</xdr:row>
      <xdr:rowOff>58928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43705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0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160290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123365</xdr:rowOff>
    </xdr:from>
    <xdr:to>
      <xdr:col>29</xdr:col>
      <xdr:colOff>127000</xdr:colOff>
      <xdr:row>19</xdr:row>
      <xdr:rowOff>53429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7090"/>
          <a:ext cx="647700" cy="101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53429</xdr:rowOff>
    </xdr:from>
    <xdr:to>
      <xdr:col>26</xdr:col>
      <xdr:colOff>50800</xdr:colOff>
      <xdr:row>19</xdr:row>
      <xdr:rowOff>136594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8604"/>
          <a:ext cx="698500" cy="8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135732</xdr:rowOff>
    </xdr:from>
    <xdr:to>
      <xdr:col>22</xdr:col>
      <xdr:colOff>114300</xdr:colOff>
      <xdr:row>19</xdr:row>
      <xdr:rowOff>136594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0907"/>
          <a:ext cx="698500" cy="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135732</xdr:rowOff>
    </xdr:from>
    <xdr:to>
      <xdr:col>18</xdr:col>
      <xdr:colOff>177800</xdr:colOff>
      <xdr:row>19</xdr:row>
      <xdr:rowOff>142674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0907"/>
          <a:ext cx="698500" cy="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72565</xdr:rowOff>
    </xdr:from>
    <xdr:to>
      <xdr:col>29</xdr:col>
      <xdr:colOff>177800</xdr:colOff>
      <xdr:row>19</xdr:row>
      <xdr:rowOff>2715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6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44642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7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2629</xdr:rowOff>
    </xdr:from>
    <xdr:to>
      <xdr:col>26</xdr:col>
      <xdr:colOff>101600</xdr:colOff>
      <xdr:row>19</xdr:row>
      <xdr:rowOff>104229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7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89006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4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85794</xdr:rowOff>
    </xdr:from>
    <xdr:to>
      <xdr:col>22</xdr:col>
      <xdr:colOff>165100</xdr:colOff>
      <xdr:row>20</xdr:row>
      <xdr:rowOff>15944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84932</xdr:rowOff>
    </xdr:from>
    <xdr:to>
      <xdr:col>19</xdr:col>
      <xdr:colOff>38100</xdr:colOff>
      <xdr:row>20</xdr:row>
      <xdr:rowOff>15082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0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171309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6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91874</xdr:rowOff>
    </xdr:from>
    <xdr:to>
      <xdr:col>15</xdr:col>
      <xdr:colOff>101600</xdr:colOff>
      <xdr:row>20</xdr:row>
      <xdr:rowOff>22024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7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6801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100452</xdr:rowOff>
    </xdr:from>
    <xdr:to>
      <xdr:col>29</xdr:col>
      <xdr:colOff>127000</xdr:colOff>
      <xdr:row>37</xdr:row>
      <xdr:rowOff>128090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25152"/>
          <a:ext cx="647700" cy="27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128090</xdr:rowOff>
    </xdr:from>
    <xdr:to>
      <xdr:col>26</xdr:col>
      <xdr:colOff>50800</xdr:colOff>
      <xdr:row>37</xdr:row>
      <xdr:rowOff>130841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52790"/>
          <a:ext cx="698500" cy="2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130841</xdr:rowOff>
    </xdr:from>
    <xdr:to>
      <xdr:col>22</xdr:col>
      <xdr:colOff>114300</xdr:colOff>
      <xdr:row>37</xdr:row>
      <xdr:rowOff>138133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55541"/>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137653</xdr:rowOff>
    </xdr:from>
    <xdr:to>
      <xdr:col>18</xdr:col>
      <xdr:colOff>177800</xdr:colOff>
      <xdr:row>37</xdr:row>
      <xdr:rowOff>138133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62353"/>
          <a:ext cx="698500" cy="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49652</xdr:rowOff>
    </xdr:from>
    <xdr:to>
      <xdr:col>29</xdr:col>
      <xdr:colOff>177800</xdr:colOff>
      <xdr:row>37</xdr:row>
      <xdr:rowOff>151252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7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21729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4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77290</xdr:rowOff>
    </xdr:from>
    <xdr:to>
      <xdr:col>26</xdr:col>
      <xdr:colOff>101600</xdr:colOff>
      <xdr:row>37</xdr:row>
      <xdr:rowOff>178890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0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163667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88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80041</xdr:rowOff>
    </xdr:from>
    <xdr:to>
      <xdr:col>22</xdr:col>
      <xdr:colOff>165100</xdr:colOff>
      <xdr:row>37</xdr:row>
      <xdr:rowOff>181641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0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166418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9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87333</xdr:rowOff>
    </xdr:from>
    <xdr:to>
      <xdr:col>19</xdr:col>
      <xdr:colOff>38100</xdr:colOff>
      <xdr:row>37</xdr:row>
      <xdr:rowOff>188933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12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173710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9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86853</xdr:rowOff>
    </xdr:from>
    <xdr:to>
      <xdr:col>15</xdr:col>
      <xdr:colOff>101600</xdr:colOff>
      <xdr:row>37</xdr:row>
      <xdr:rowOff>188453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1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173230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9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9,737
9,372
25.05
7,491,503
6,897,403
239,162
3,844,361
1,820,384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42476</xdr:rowOff>
    </xdr:from>
    <xdr:to>
      <xdr:col>24</xdr:col>
      <xdr:colOff>63500</xdr:colOff>
      <xdr:row>38</xdr:row>
      <xdr:rowOff>151778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57576"/>
          <a:ext cx="838200" cy="10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151778</xdr:rowOff>
    </xdr:from>
    <xdr:to>
      <xdr:col>19</xdr:col>
      <xdr:colOff>177800</xdr:colOff>
      <xdr:row>39</xdr:row>
      <xdr:rowOff>29721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66878"/>
          <a:ext cx="889000" cy="4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162872</xdr:rowOff>
    </xdr:from>
    <xdr:to>
      <xdr:col>15</xdr:col>
      <xdr:colOff>50800</xdr:colOff>
      <xdr:row>39</xdr:row>
      <xdr:rowOff>29721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77972"/>
          <a:ext cx="889000" cy="3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162872</xdr:rowOff>
    </xdr:from>
    <xdr:to>
      <xdr:col>10</xdr:col>
      <xdr:colOff>114300</xdr:colOff>
      <xdr:row>39</xdr:row>
      <xdr:rowOff>24692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77972"/>
          <a:ext cx="8890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163126</xdr:rowOff>
    </xdr:from>
    <xdr:to>
      <xdr:col>24</xdr:col>
      <xdr:colOff>114300</xdr:colOff>
      <xdr:row>38</xdr:row>
      <xdr:rowOff>93276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141553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8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100978</xdr:rowOff>
    </xdr:from>
    <xdr:to>
      <xdr:col>20</xdr:col>
      <xdr:colOff>38100</xdr:colOff>
      <xdr:row>39</xdr:row>
      <xdr:rowOff>31128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22255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70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150371</xdr:rowOff>
    </xdr:from>
    <xdr:to>
      <xdr:col>15</xdr:col>
      <xdr:colOff>101600</xdr:colOff>
      <xdr:row>39</xdr:row>
      <xdr:rowOff>80521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6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71648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75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112072</xdr:rowOff>
    </xdr:from>
    <xdr:to>
      <xdr:col>10</xdr:col>
      <xdr:colOff>165100</xdr:colOff>
      <xdr:row>39</xdr:row>
      <xdr:rowOff>42222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33349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71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145342</xdr:rowOff>
    </xdr:from>
    <xdr:to>
      <xdr:col>6</xdr:col>
      <xdr:colOff>38100</xdr:colOff>
      <xdr:row>39</xdr:row>
      <xdr:rowOff>75492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6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66619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75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98697</xdr:rowOff>
    </xdr:from>
    <xdr:to>
      <xdr:col>24</xdr:col>
      <xdr:colOff>63500</xdr:colOff>
      <xdr:row>58</xdr:row>
      <xdr:rowOff>110001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2797"/>
          <a:ext cx="8382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104608</xdr:rowOff>
    </xdr:from>
    <xdr:to>
      <xdr:col>19</xdr:col>
      <xdr:colOff>177800</xdr:colOff>
      <xdr:row>58</xdr:row>
      <xdr:rowOff>110001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8708"/>
          <a:ext cx="889000" cy="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104608</xdr:rowOff>
    </xdr:from>
    <xdr:to>
      <xdr:col>15</xdr:col>
      <xdr:colOff>50800</xdr:colOff>
      <xdr:row>58</xdr:row>
      <xdr:rowOff>116336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8708"/>
          <a:ext cx="8890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116336</xdr:rowOff>
    </xdr:from>
    <xdr:to>
      <xdr:col>10</xdr:col>
      <xdr:colOff>114300</xdr:colOff>
      <xdr:row>58</xdr:row>
      <xdr:rowOff>136634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436"/>
          <a:ext cx="889000" cy="2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47897</xdr:rowOff>
    </xdr:from>
    <xdr:to>
      <xdr:col>24</xdr:col>
      <xdr:colOff>114300</xdr:colOff>
      <xdr:row>58</xdr:row>
      <xdr:rowOff>149497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59201</xdr:rowOff>
    </xdr:from>
    <xdr:to>
      <xdr:col>20</xdr:col>
      <xdr:colOff>38100</xdr:colOff>
      <xdr:row>58</xdr:row>
      <xdr:rowOff>160801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151928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53808</xdr:rowOff>
    </xdr:from>
    <xdr:to>
      <xdr:col>15</xdr:col>
      <xdr:colOff>101600</xdr:colOff>
      <xdr:row>58</xdr:row>
      <xdr:rowOff>155408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485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65536</xdr:rowOff>
    </xdr:from>
    <xdr:to>
      <xdr:col>10</xdr:col>
      <xdr:colOff>165100</xdr:colOff>
      <xdr:row>58</xdr:row>
      <xdr:rowOff>167136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12213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85834</xdr:rowOff>
    </xdr:from>
    <xdr:to>
      <xdr:col>6</xdr:col>
      <xdr:colOff>38100</xdr:colOff>
      <xdr:row>59</xdr:row>
      <xdr:rowOff>15984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7111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2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147053</xdr:rowOff>
    </xdr:from>
    <xdr:to>
      <xdr:col>24</xdr:col>
      <xdr:colOff>63500</xdr:colOff>
      <xdr:row>78</xdr:row>
      <xdr:rowOff>165036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20153"/>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147053</xdr:rowOff>
    </xdr:from>
    <xdr:to>
      <xdr:col>19</xdr:col>
      <xdr:colOff>177800</xdr:colOff>
      <xdr:row>78</xdr:row>
      <xdr:rowOff>168605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0153"/>
          <a:ext cx="8890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168605</xdr:rowOff>
    </xdr:from>
    <xdr:to>
      <xdr:col>15</xdr:col>
      <xdr:colOff>50800</xdr:colOff>
      <xdr:row>79</xdr:row>
      <xdr:rowOff>11557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170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4674</xdr:rowOff>
    </xdr:from>
    <xdr:to>
      <xdr:col>10</xdr:col>
      <xdr:colOff>114300</xdr:colOff>
      <xdr:row>79</xdr:row>
      <xdr:rowOff>11557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49224"/>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114236</xdr:rowOff>
    </xdr:from>
    <xdr:to>
      <xdr:col>24</xdr:col>
      <xdr:colOff>114300</xdr:colOff>
      <xdr:row>79</xdr:row>
      <xdr:rowOff>44386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29163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96253</xdr:rowOff>
    </xdr:from>
    <xdr:to>
      <xdr:col>20</xdr:col>
      <xdr:colOff>38100</xdr:colOff>
      <xdr:row>79</xdr:row>
      <xdr:rowOff>26403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17530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117805</xdr:rowOff>
    </xdr:from>
    <xdr:to>
      <xdr:col>15</xdr:col>
      <xdr:colOff>101600</xdr:colOff>
      <xdr:row>79</xdr:row>
      <xdr:rowOff>47955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39082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132207</xdr:rowOff>
    </xdr:from>
    <xdr:to>
      <xdr:col>10</xdr:col>
      <xdr:colOff>165100</xdr:colOff>
      <xdr:row>79</xdr:row>
      <xdr:rowOff>62357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53484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125324</xdr:rowOff>
    </xdr:from>
    <xdr:to>
      <xdr:col>6</xdr:col>
      <xdr:colOff>38100</xdr:colOff>
      <xdr:row>79</xdr:row>
      <xdr:rowOff>55474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46601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164629</xdr:rowOff>
    </xdr:from>
    <xdr:to>
      <xdr:col>24</xdr:col>
      <xdr:colOff>63500</xdr:colOff>
      <xdr:row>98</xdr:row>
      <xdr:rowOff>72884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95279"/>
          <a:ext cx="838200" cy="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72884</xdr:rowOff>
    </xdr:from>
    <xdr:to>
      <xdr:col>19</xdr:col>
      <xdr:colOff>177800</xdr:colOff>
      <xdr:row>98</xdr:row>
      <xdr:rowOff>98041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74984"/>
          <a:ext cx="889000" cy="2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8713</xdr:rowOff>
    </xdr:from>
    <xdr:to>
      <xdr:col>15</xdr:col>
      <xdr:colOff>50800</xdr:colOff>
      <xdr:row>98</xdr:row>
      <xdr:rowOff>98041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10813"/>
          <a:ext cx="889000" cy="8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8713</xdr:rowOff>
    </xdr:from>
    <xdr:to>
      <xdr:col>10</xdr:col>
      <xdr:colOff>114300</xdr:colOff>
      <xdr:row>98</xdr:row>
      <xdr:rowOff>146242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10813"/>
          <a:ext cx="889000" cy="1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113829</xdr:rowOff>
    </xdr:from>
    <xdr:to>
      <xdr:col>24</xdr:col>
      <xdr:colOff>114300</xdr:colOff>
      <xdr:row>98</xdr:row>
      <xdr:rowOff>43979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28756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5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22084</xdr:rowOff>
    </xdr:from>
    <xdr:to>
      <xdr:col>20</xdr:col>
      <xdr:colOff>38100</xdr:colOff>
      <xdr:row>98</xdr:row>
      <xdr:rowOff>123684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114811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47241</xdr:rowOff>
    </xdr:from>
    <xdr:to>
      <xdr:col>15</xdr:col>
      <xdr:colOff>101600</xdr:colOff>
      <xdr:row>98</xdr:row>
      <xdr:rowOff>148841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4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139968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4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129363</xdr:rowOff>
    </xdr:from>
    <xdr:to>
      <xdr:col>10</xdr:col>
      <xdr:colOff>165100</xdr:colOff>
      <xdr:row>98</xdr:row>
      <xdr:rowOff>59513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50640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5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95442</xdr:rowOff>
    </xdr:from>
    <xdr:to>
      <xdr:col>6</xdr:col>
      <xdr:colOff>38100</xdr:colOff>
      <xdr:row>99</xdr:row>
      <xdr:rowOff>25592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16719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91340</xdr:rowOff>
    </xdr:from>
    <xdr:to>
      <xdr:col>55</xdr:col>
      <xdr:colOff>0</xdr:colOff>
      <xdr:row>36</xdr:row>
      <xdr:rowOff>158102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63540"/>
          <a:ext cx="838200" cy="6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158102</xdr:rowOff>
    </xdr:from>
    <xdr:to>
      <xdr:col>50</xdr:col>
      <xdr:colOff>114300</xdr:colOff>
      <xdr:row>37</xdr:row>
      <xdr:rowOff>9329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0302"/>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31496</xdr:rowOff>
    </xdr:from>
    <xdr:to>
      <xdr:col>45</xdr:col>
      <xdr:colOff>177800</xdr:colOff>
      <xdr:row>37</xdr:row>
      <xdr:rowOff>9329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03696"/>
          <a:ext cx="889000" cy="1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24855</xdr:rowOff>
    </xdr:from>
    <xdr:to>
      <xdr:col>41</xdr:col>
      <xdr:colOff>50800</xdr:colOff>
      <xdr:row>36</xdr:row>
      <xdr:rowOff>31496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25605"/>
          <a:ext cx="889000" cy="17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40540</xdr:rowOff>
    </xdr:from>
    <xdr:to>
      <xdr:col>55</xdr:col>
      <xdr:colOff>50800</xdr:colOff>
      <xdr:row>36</xdr:row>
      <xdr:rowOff>142140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18967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107302</xdr:rowOff>
    </xdr:from>
    <xdr:to>
      <xdr:col>50</xdr:col>
      <xdr:colOff>165100</xdr:colOff>
      <xdr:row>37</xdr:row>
      <xdr:rowOff>37452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28579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129979</xdr:rowOff>
    </xdr:from>
    <xdr:to>
      <xdr:col>46</xdr:col>
      <xdr:colOff>38100</xdr:colOff>
      <xdr:row>37</xdr:row>
      <xdr:rowOff>60129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51256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9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152146</xdr:rowOff>
    </xdr:from>
    <xdr:to>
      <xdr:col>41</xdr:col>
      <xdr:colOff>101600</xdr:colOff>
      <xdr:row>36</xdr:row>
      <xdr:rowOff>82296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98823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2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145505</xdr:rowOff>
    </xdr:from>
    <xdr:to>
      <xdr:col>36</xdr:col>
      <xdr:colOff>165100</xdr:colOff>
      <xdr:row>35</xdr:row>
      <xdr:rowOff>75655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66782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49926</xdr:rowOff>
    </xdr:from>
    <xdr:to>
      <xdr:col>55</xdr:col>
      <xdr:colOff>0</xdr:colOff>
      <xdr:row>58</xdr:row>
      <xdr:rowOff>86950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94026"/>
          <a:ext cx="8382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86950</xdr:rowOff>
    </xdr:from>
    <xdr:to>
      <xdr:col>50</xdr:col>
      <xdr:colOff>114300</xdr:colOff>
      <xdr:row>58</xdr:row>
      <xdr:rowOff>142797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31050"/>
          <a:ext cx="889000" cy="5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142797</xdr:rowOff>
    </xdr:from>
    <xdr:to>
      <xdr:col>45</xdr:col>
      <xdr:colOff>177800</xdr:colOff>
      <xdr:row>59</xdr:row>
      <xdr:rowOff>2824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86897"/>
          <a:ext cx="889000" cy="3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170329</xdr:rowOff>
    </xdr:from>
    <xdr:to>
      <xdr:col>41</xdr:col>
      <xdr:colOff>50800</xdr:colOff>
      <xdr:row>59</xdr:row>
      <xdr:rowOff>2824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14429"/>
          <a:ext cx="8890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170576</xdr:rowOff>
    </xdr:from>
    <xdr:to>
      <xdr:col>55</xdr:col>
      <xdr:colOff>50800</xdr:colOff>
      <xdr:row>58</xdr:row>
      <xdr:rowOff>100726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22003</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9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36150</xdr:rowOff>
    </xdr:from>
    <xdr:to>
      <xdr:col>50</xdr:col>
      <xdr:colOff>165100</xdr:colOff>
      <xdr:row>58</xdr:row>
      <xdr:rowOff>137750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154277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5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91997</xdr:rowOff>
    </xdr:from>
    <xdr:to>
      <xdr:col>46</xdr:col>
      <xdr:colOff>38100</xdr:colOff>
      <xdr:row>59</xdr:row>
      <xdr:rowOff>22147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38674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1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123474</xdr:rowOff>
    </xdr:from>
    <xdr:to>
      <xdr:col>41</xdr:col>
      <xdr:colOff>101600</xdr:colOff>
      <xdr:row>59</xdr:row>
      <xdr:rowOff>53624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6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44751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6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119529</xdr:rowOff>
    </xdr:from>
    <xdr:to>
      <xdr:col>36</xdr:col>
      <xdr:colOff>165100</xdr:colOff>
      <xdr:row>59</xdr:row>
      <xdr:rowOff>49679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6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40806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20868</xdr:rowOff>
    </xdr:from>
    <xdr:to>
      <xdr:col>55</xdr:col>
      <xdr:colOff>0</xdr:colOff>
      <xdr:row>77</xdr:row>
      <xdr:rowOff>44100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22518"/>
          <a:ext cx="838200" cy="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44100</xdr:rowOff>
    </xdr:from>
    <xdr:to>
      <xdr:col>50</xdr:col>
      <xdr:colOff>114300</xdr:colOff>
      <xdr:row>78</xdr:row>
      <xdr:rowOff>126434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45750"/>
          <a:ext cx="889000" cy="25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126434</xdr:rowOff>
    </xdr:from>
    <xdr:to>
      <xdr:col>45</xdr:col>
      <xdr:colOff>177800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99534"/>
          <a:ext cx="889000" cy="1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141518</xdr:rowOff>
    </xdr:from>
    <xdr:to>
      <xdr:col>55</xdr:col>
      <xdr:colOff>50800</xdr:colOff>
      <xdr:row>77</xdr:row>
      <xdr:rowOff>71668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164395</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2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164750</xdr:rowOff>
    </xdr:from>
    <xdr:to>
      <xdr:col>50</xdr:col>
      <xdr:colOff>165100</xdr:colOff>
      <xdr:row>77</xdr:row>
      <xdr:rowOff>94900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111427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97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75634</xdr:rowOff>
    </xdr:from>
    <xdr:to>
      <xdr:col>46</xdr:col>
      <xdr:colOff>38100</xdr:colOff>
      <xdr:row>79</xdr:row>
      <xdr:rowOff>5784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168361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87455</xdr:rowOff>
    </xdr:from>
    <xdr:to>
      <xdr:col>55</xdr:col>
      <xdr:colOff>0</xdr:colOff>
      <xdr:row>98</xdr:row>
      <xdr:rowOff>117726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89555"/>
          <a:ext cx="838200" cy="3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21180</xdr:rowOff>
    </xdr:from>
    <xdr:to>
      <xdr:col>50</xdr:col>
      <xdr:colOff>114300</xdr:colOff>
      <xdr:row>98</xdr:row>
      <xdr:rowOff>117726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23280"/>
          <a:ext cx="8890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21180</xdr:rowOff>
    </xdr:from>
    <xdr:to>
      <xdr:col>45</xdr:col>
      <xdr:colOff>177800</xdr:colOff>
      <xdr:row>98</xdr:row>
      <xdr:rowOff>50104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23280"/>
          <a:ext cx="889000" cy="2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48495</xdr:rowOff>
    </xdr:from>
    <xdr:to>
      <xdr:col>41</xdr:col>
      <xdr:colOff>50800</xdr:colOff>
      <xdr:row>98</xdr:row>
      <xdr:rowOff>50104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5059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36655</xdr:rowOff>
    </xdr:from>
    <xdr:to>
      <xdr:col>55</xdr:col>
      <xdr:colOff>50800</xdr:colOff>
      <xdr:row>98</xdr:row>
      <xdr:rowOff>138255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66926</xdr:rowOff>
    </xdr:from>
    <xdr:to>
      <xdr:col>50</xdr:col>
      <xdr:colOff>165100</xdr:colOff>
      <xdr:row>98</xdr:row>
      <xdr:rowOff>168526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159653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141830</xdr:rowOff>
    </xdr:from>
    <xdr:to>
      <xdr:col>46</xdr:col>
      <xdr:colOff>38100</xdr:colOff>
      <xdr:row>98</xdr:row>
      <xdr:rowOff>71980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88507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4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170754</xdr:rowOff>
    </xdr:from>
    <xdr:to>
      <xdr:col>41</xdr:col>
      <xdr:colOff>101600</xdr:colOff>
      <xdr:row>98</xdr:row>
      <xdr:rowOff>100904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117431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7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169145</xdr:rowOff>
    </xdr:from>
    <xdr:to>
      <xdr:col>36</xdr:col>
      <xdr:colOff>165100</xdr:colOff>
      <xdr:row>98</xdr:row>
      <xdr:rowOff>99295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115822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7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14639</xdr:rowOff>
    </xdr:from>
    <xdr:to>
      <xdr:col>85</xdr:col>
      <xdr:colOff>127000</xdr:colOff>
      <xdr:row>78</xdr:row>
      <xdr:rowOff>21692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87739"/>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20365</xdr:rowOff>
    </xdr:from>
    <xdr:to>
      <xdr:col>81</xdr:col>
      <xdr:colOff>50800</xdr:colOff>
      <xdr:row>78</xdr:row>
      <xdr:rowOff>21692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9346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20343</xdr:rowOff>
    </xdr:from>
    <xdr:to>
      <xdr:col>76</xdr:col>
      <xdr:colOff>114300</xdr:colOff>
      <xdr:row>78</xdr:row>
      <xdr:rowOff>20365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9344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18599</xdr:rowOff>
    </xdr:from>
    <xdr:to>
      <xdr:col>71</xdr:col>
      <xdr:colOff>177800</xdr:colOff>
      <xdr:row>78</xdr:row>
      <xdr:rowOff>20343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91699"/>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135289</xdr:rowOff>
    </xdr:from>
    <xdr:to>
      <xdr:col>85</xdr:col>
      <xdr:colOff>177800</xdr:colOff>
      <xdr:row>78</xdr:row>
      <xdr:rowOff>65439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50216</xdr:rowOff>
    </xdr:from>
    <xdr:ext cx="469744"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5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142342</xdr:rowOff>
    </xdr:from>
    <xdr:to>
      <xdr:col>81</xdr:col>
      <xdr:colOff>101600</xdr:colOff>
      <xdr:row>78</xdr:row>
      <xdr:rowOff>72492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63619</xdr:rowOff>
    </xdr:from>
    <xdr:ext cx="378565"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2017" y="13436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141015</xdr:rowOff>
    </xdr:from>
    <xdr:to>
      <xdr:col>76</xdr:col>
      <xdr:colOff>165100</xdr:colOff>
      <xdr:row>78</xdr:row>
      <xdr:rowOff>71165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62292</xdr:rowOff>
    </xdr:from>
    <xdr:ext cx="378565"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3017" y="1343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140993</xdr:rowOff>
    </xdr:from>
    <xdr:to>
      <xdr:col>72</xdr:col>
      <xdr:colOff>38100</xdr:colOff>
      <xdr:row>78</xdr:row>
      <xdr:rowOff>71143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62270</xdr:rowOff>
    </xdr:from>
    <xdr:ext cx="378565"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4017" y="13435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139249</xdr:rowOff>
    </xdr:from>
    <xdr:to>
      <xdr:col>67</xdr:col>
      <xdr:colOff>101600</xdr:colOff>
      <xdr:row>78</xdr:row>
      <xdr:rowOff>69399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60526</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79428" y="134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71645</xdr:rowOff>
    </xdr:from>
    <xdr:to>
      <xdr:col>85</xdr:col>
      <xdr:colOff>127000</xdr:colOff>
      <xdr:row>99</xdr:row>
      <xdr:rowOff>73783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45195"/>
          <a:ext cx="8382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69317</xdr:rowOff>
    </xdr:from>
    <xdr:to>
      <xdr:col>81</xdr:col>
      <xdr:colOff>50800</xdr:colOff>
      <xdr:row>99</xdr:row>
      <xdr:rowOff>73783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42867"/>
          <a:ext cx="889000" cy="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68270</xdr:rowOff>
    </xdr:from>
    <xdr:to>
      <xdr:col>76</xdr:col>
      <xdr:colOff>114300</xdr:colOff>
      <xdr:row>99</xdr:row>
      <xdr:rowOff>69317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41820"/>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66711</xdr:rowOff>
    </xdr:from>
    <xdr:to>
      <xdr:col>71</xdr:col>
      <xdr:colOff>177800</xdr:colOff>
      <xdr:row>99</xdr:row>
      <xdr:rowOff>68270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40261"/>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20845</xdr:rowOff>
    </xdr:from>
    <xdr:to>
      <xdr:col>85</xdr:col>
      <xdr:colOff>177800</xdr:colOff>
      <xdr:row>99</xdr:row>
      <xdr:rowOff>122445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9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22983</xdr:rowOff>
    </xdr:from>
    <xdr:to>
      <xdr:col>81</xdr:col>
      <xdr:colOff>101600</xdr:colOff>
      <xdr:row>99</xdr:row>
      <xdr:rowOff>124583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115710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18517</xdr:rowOff>
    </xdr:from>
    <xdr:to>
      <xdr:col>76</xdr:col>
      <xdr:colOff>165100</xdr:colOff>
      <xdr:row>99</xdr:row>
      <xdr:rowOff>120117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111244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17470</xdr:rowOff>
    </xdr:from>
    <xdr:to>
      <xdr:col>72</xdr:col>
      <xdr:colOff>38100</xdr:colOff>
      <xdr:row>99</xdr:row>
      <xdr:rowOff>119070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110197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15911</xdr:rowOff>
    </xdr:from>
    <xdr:to>
      <xdr:col>67</xdr:col>
      <xdr:colOff>101600</xdr:colOff>
      <xdr:row>99</xdr:row>
      <xdr:rowOff>117511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8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108638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57372</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43922"/>
          <a:ext cx="8890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57372</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43922"/>
          <a:ext cx="8890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150673</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65773"/>
          <a:ext cx="889000" cy="11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6572</xdr:rowOff>
    </xdr:from>
    <xdr:to>
      <xdr:col>107</xdr:col>
      <xdr:colOff>101600</xdr:colOff>
      <xdr:row>39</xdr:row>
      <xdr:rowOff>108172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99299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99873</xdr:rowOff>
    </xdr:from>
    <xdr:to>
      <xdr:col>98</xdr:col>
      <xdr:colOff>38100</xdr:colOff>
      <xdr:row>39</xdr:row>
      <xdr:rowOff>30023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46550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34868</xdr:rowOff>
    </xdr:from>
    <xdr:to>
      <xdr:col>116</xdr:col>
      <xdr:colOff>63500</xdr:colOff>
      <xdr:row>59</xdr:row>
      <xdr:rowOff>37040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041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37040</xdr:rowOff>
    </xdr:from>
    <xdr:to>
      <xdr:col>111</xdr:col>
      <xdr:colOff>177800</xdr:colOff>
      <xdr:row>59</xdr:row>
      <xdr:rowOff>39192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2590"/>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34487</xdr:rowOff>
    </xdr:from>
    <xdr:to>
      <xdr:col>107</xdr:col>
      <xdr:colOff>50800</xdr:colOff>
      <xdr:row>59</xdr:row>
      <xdr:rowOff>39192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0037"/>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34487</xdr:rowOff>
    </xdr:from>
    <xdr:to>
      <xdr:col>102</xdr:col>
      <xdr:colOff>114300</xdr:colOff>
      <xdr:row>59</xdr:row>
      <xdr:rowOff>35592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0037"/>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155518</xdr:rowOff>
    </xdr:from>
    <xdr:to>
      <xdr:col>116</xdr:col>
      <xdr:colOff>114300</xdr:colOff>
      <xdr:row>59</xdr:row>
      <xdr:rowOff>85668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157690</xdr:rowOff>
    </xdr:from>
    <xdr:to>
      <xdr:col>112</xdr:col>
      <xdr:colOff>38100</xdr:colOff>
      <xdr:row>59</xdr:row>
      <xdr:rowOff>87840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78967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4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159842</xdr:rowOff>
    </xdr:from>
    <xdr:to>
      <xdr:col>107</xdr:col>
      <xdr:colOff>101600</xdr:colOff>
      <xdr:row>59</xdr:row>
      <xdr:rowOff>89992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81119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155137</xdr:rowOff>
    </xdr:from>
    <xdr:to>
      <xdr:col>102</xdr:col>
      <xdr:colOff>165100</xdr:colOff>
      <xdr:row>59</xdr:row>
      <xdr:rowOff>85287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76414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1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156242</xdr:rowOff>
    </xdr:from>
    <xdr:to>
      <xdr:col>98</xdr:col>
      <xdr:colOff>38100</xdr:colOff>
      <xdr:row>59</xdr:row>
      <xdr:rowOff>86392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77519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15570</xdr:rowOff>
    </xdr:from>
    <xdr:to>
      <xdr:col>116</xdr:col>
      <xdr:colOff>63500</xdr:colOff>
      <xdr:row>79</xdr:row>
      <xdr:rowOff>102634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217220"/>
          <a:ext cx="838200" cy="4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15570</xdr:rowOff>
    </xdr:from>
    <xdr:to>
      <xdr:col>111</xdr:col>
      <xdr:colOff>177800</xdr:colOff>
      <xdr:row>77</xdr:row>
      <xdr:rowOff>47166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17220"/>
          <a:ext cx="889000" cy="3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47166</xdr:rowOff>
    </xdr:from>
    <xdr:to>
      <xdr:col>107</xdr:col>
      <xdr:colOff>50800</xdr:colOff>
      <xdr:row>77</xdr:row>
      <xdr:rowOff>112170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48816"/>
          <a:ext cx="889000" cy="6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103891</xdr:rowOff>
    </xdr:from>
    <xdr:to>
      <xdr:col>102</xdr:col>
      <xdr:colOff>114300</xdr:colOff>
      <xdr:row>77</xdr:row>
      <xdr:rowOff>112170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305541"/>
          <a:ext cx="889000" cy="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51834</xdr:rowOff>
    </xdr:from>
    <xdr:to>
      <xdr:col>116</xdr:col>
      <xdr:colOff>114300</xdr:colOff>
      <xdr:row>79</xdr:row>
      <xdr:rowOff>153434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59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138211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5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136220</xdr:rowOff>
    </xdr:from>
    <xdr:to>
      <xdr:col>112</xdr:col>
      <xdr:colOff>38100</xdr:colOff>
      <xdr:row>77</xdr:row>
      <xdr:rowOff>66370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57497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167816</xdr:rowOff>
    </xdr:from>
    <xdr:to>
      <xdr:col>107</xdr:col>
      <xdr:colOff>101600</xdr:colOff>
      <xdr:row>77</xdr:row>
      <xdr:rowOff>97966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89093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61370</xdr:rowOff>
    </xdr:from>
    <xdr:to>
      <xdr:col>102</xdr:col>
      <xdr:colOff>165100</xdr:colOff>
      <xdr:row>77</xdr:row>
      <xdr:rowOff>162970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154097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53091</xdr:rowOff>
    </xdr:from>
    <xdr:to>
      <xdr:col>98</xdr:col>
      <xdr:colOff>38100</xdr:colOff>
      <xdr:row>77</xdr:row>
      <xdr:rowOff>154691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145818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4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708,370</a:t>
          </a:r>
          <a:r>
            <a:rPr kumimoji="1" lang="ja-JP" altLang="ja-JP" sz="1100">
              <a:solidFill>
                <a:schemeClr val="dk1"/>
              </a:solidFill>
              <a:effectLst/>
              <a:latin typeface="+mn-lt"/>
              <a:ea typeface="+mn-ea"/>
              <a:cs typeface="+mn-cs"/>
            </a:rPr>
            <a:t>円となっており、小学校建設工事により</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増加している。主な構成項目となっているのは、人件費、物件費、補助費等、普通建設事業費である。</a:t>
          </a:r>
          <a:endParaRPr lang="ja-JP" altLang="ja-JP" sz="1400">
            <a:effectLst/>
          </a:endParaRPr>
        </a:p>
        <a:p>
          <a:r>
            <a:rPr kumimoji="1" lang="ja-JP" altLang="ja-JP" sz="1100">
              <a:solidFill>
                <a:schemeClr val="dk1"/>
              </a:solidFill>
              <a:effectLst/>
              <a:latin typeface="+mn-lt"/>
              <a:ea typeface="+mn-ea"/>
              <a:cs typeface="+mn-cs"/>
            </a:rPr>
            <a:t>・人件費は会計年度職員の増加により前年度比から</a:t>
          </a:r>
          <a:r>
            <a:rPr kumimoji="1" lang="en-US" altLang="ja-JP" sz="1100">
              <a:solidFill>
                <a:schemeClr val="dk1"/>
              </a:solidFill>
              <a:effectLst/>
              <a:latin typeface="+mn-lt"/>
              <a:ea typeface="+mn-ea"/>
              <a:cs typeface="+mn-cs"/>
            </a:rPr>
            <a:t>14,344</a:t>
          </a:r>
          <a:r>
            <a:rPr kumimoji="1" lang="ja-JP" altLang="ja-JP" sz="1100">
              <a:solidFill>
                <a:schemeClr val="dk1"/>
              </a:solidFill>
              <a:effectLst/>
              <a:latin typeface="+mn-lt"/>
              <a:ea typeface="+mn-ea"/>
              <a:cs typeface="+mn-cs"/>
            </a:rPr>
            <a:t>円増加して</a:t>
          </a:r>
          <a:r>
            <a:rPr kumimoji="1" lang="en-US" altLang="ja-JP" sz="1100">
              <a:solidFill>
                <a:schemeClr val="dk1"/>
              </a:solidFill>
              <a:effectLst/>
              <a:latin typeface="+mn-lt"/>
              <a:ea typeface="+mn-ea"/>
              <a:cs typeface="+mn-cs"/>
            </a:rPr>
            <a:t>122,759</a:t>
          </a:r>
          <a:r>
            <a:rPr kumimoji="1" lang="ja-JP" altLang="ja-JP" sz="1100">
              <a:solidFill>
                <a:schemeClr val="dk1"/>
              </a:solidFill>
              <a:effectLst/>
              <a:latin typeface="+mn-lt"/>
              <a:ea typeface="+mn-ea"/>
              <a:cs typeface="+mn-cs"/>
            </a:rPr>
            <a:t>円となっている。全国及び山梨県平均よりは高いものの、類似団体平均と比較し低い水準で推移している。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年度は類似団体</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8,552</a:t>
          </a:r>
          <a:r>
            <a:rPr kumimoji="1" lang="ja-JP" altLang="ja-JP" sz="1100">
              <a:solidFill>
                <a:schemeClr val="dk1"/>
              </a:solidFill>
              <a:effectLst/>
              <a:latin typeface="+mn-lt"/>
              <a:ea typeface="+mn-ea"/>
              <a:cs typeface="+mn-cs"/>
            </a:rPr>
            <a:t>円低くなって</a:t>
          </a:r>
          <a:r>
            <a:rPr kumimoji="1" lang="ja-JP" altLang="en-US" sz="1100">
              <a:solidFill>
                <a:schemeClr val="dk1"/>
              </a:solidFill>
              <a:effectLst/>
              <a:latin typeface="+mn-lt"/>
              <a:ea typeface="+mn-ea"/>
              <a:cs typeface="+mn-cs"/>
            </a:rPr>
            <a:t>いるが、前年度から</a:t>
          </a:r>
          <a:r>
            <a:rPr kumimoji="1" lang="en-US" altLang="ja-JP" sz="1100">
              <a:solidFill>
                <a:schemeClr val="dk1"/>
              </a:solidFill>
              <a:effectLst/>
              <a:latin typeface="+mn-lt"/>
              <a:ea typeface="+mn-ea"/>
              <a:cs typeface="+mn-cs"/>
            </a:rPr>
            <a:t>14,835</a:t>
          </a:r>
          <a:r>
            <a:rPr kumimoji="1" lang="ja-JP" altLang="ja-JP" sz="1100">
              <a:solidFill>
                <a:schemeClr val="dk1"/>
              </a:solidFill>
              <a:effectLst/>
              <a:latin typeface="+mn-lt"/>
              <a:ea typeface="+mn-ea"/>
              <a:cs typeface="+mn-cs"/>
            </a:rPr>
            <a:t>円ほど</a:t>
          </a:r>
          <a:r>
            <a:rPr kumimoji="1" lang="ja-JP" altLang="en-US" sz="1100">
              <a:solidFill>
                <a:schemeClr val="dk1"/>
              </a:solidFill>
              <a:effectLst/>
              <a:latin typeface="+mn-lt"/>
              <a:ea typeface="+mn-ea"/>
              <a:cs typeface="+mn-cs"/>
            </a:rPr>
            <a:t>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・補助費等は引き続き、物価高騰対策事業等の助成事業により例年に比べ高い水準となっている。村独自の助成制度における費用対効果や妥当性を検証し見直しを図っていく。</a:t>
          </a:r>
          <a:endParaRPr lang="ja-JP" altLang="ja-JP" sz="1400">
            <a:effectLst/>
          </a:endParaRPr>
        </a:p>
        <a:p>
          <a:r>
            <a:rPr kumimoji="1" lang="ja-JP" altLang="ja-JP" sz="1100">
              <a:solidFill>
                <a:schemeClr val="dk1"/>
              </a:solidFill>
              <a:effectLst/>
              <a:latin typeface="+mn-lt"/>
              <a:ea typeface="+mn-ea"/>
              <a:cs typeface="+mn-cs"/>
            </a:rPr>
            <a:t>・普通建設事業費については、令和４年度から着工した小学校建設事業の影響で類似団体の平均を上回った。今後も公共施設の老朽化は進み、公共施設等総合管理計画や個別施設計画に基づく施設の統廃合や複合化などが急務となっている。</a:t>
          </a:r>
          <a:endParaRPr lang="ja-JP" altLang="ja-JP" sz="1400">
            <a:effectLst/>
          </a:endParaRPr>
        </a:p>
        <a:p>
          <a:r>
            <a:rPr kumimoji="1" lang="ja-JP" altLang="ja-JP" sz="1100">
              <a:solidFill>
                <a:schemeClr val="dk1"/>
              </a:solidFill>
              <a:effectLst/>
              <a:latin typeface="+mn-lt"/>
              <a:ea typeface="+mn-ea"/>
              <a:cs typeface="+mn-cs"/>
            </a:rPr>
            <a:t>・全体を通して、現在のところは類似団体と比較すると総じて低い水準にあるが、地方税収の減収と公共施設の老朽化対策による歳出増が今後予想されるため、全体事業費を引き続き抑制し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9,737
9,372
25.05
7,491,503
6,897,403
239,162
3,844,361
1,820,384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28067</xdr:rowOff>
    </xdr:from>
    <xdr:to>
      <xdr:col>24</xdr:col>
      <xdr:colOff>63500</xdr:colOff>
      <xdr:row>39</xdr:row>
      <xdr:rowOff>55245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714617"/>
          <a:ext cx="8382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28067</xdr:rowOff>
    </xdr:from>
    <xdr:to>
      <xdr:col>19</xdr:col>
      <xdr:colOff>177800</xdr:colOff>
      <xdr:row>39</xdr:row>
      <xdr:rowOff>116713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14617"/>
          <a:ext cx="889000" cy="8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94361</xdr:rowOff>
    </xdr:from>
    <xdr:to>
      <xdr:col>15</xdr:col>
      <xdr:colOff>50800</xdr:colOff>
      <xdr:row>39</xdr:row>
      <xdr:rowOff>116713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80911"/>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68580</xdr:rowOff>
    </xdr:from>
    <xdr:to>
      <xdr:col>10</xdr:col>
      <xdr:colOff>114300</xdr:colOff>
      <xdr:row>39</xdr:row>
      <xdr:rowOff>94361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55130"/>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xdr:rowOff>
    </xdr:from>
    <xdr:to>
      <xdr:col>24</xdr:col>
      <xdr:colOff>114300</xdr:colOff>
      <xdr:row>39</xdr:row>
      <xdr:rowOff>106045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90822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6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148717</xdr:rowOff>
    </xdr:from>
    <xdr:to>
      <xdr:col>20</xdr:col>
      <xdr:colOff>38100</xdr:colOff>
      <xdr:row>39</xdr:row>
      <xdr:rowOff>78867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69994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65913</xdr:rowOff>
    </xdr:from>
    <xdr:to>
      <xdr:col>15</xdr:col>
      <xdr:colOff>101600</xdr:colOff>
      <xdr:row>39</xdr:row>
      <xdr:rowOff>167513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7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158640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84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43561</xdr:rowOff>
    </xdr:from>
    <xdr:to>
      <xdr:col>10</xdr:col>
      <xdr:colOff>165100</xdr:colOff>
      <xdr:row>39</xdr:row>
      <xdr:rowOff>145161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136288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2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17780</xdr:rowOff>
    </xdr:from>
    <xdr:to>
      <xdr:col>6</xdr:col>
      <xdr:colOff>38100</xdr:colOff>
      <xdr:row>39</xdr:row>
      <xdr:rowOff>119380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110507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70986</xdr:rowOff>
    </xdr:from>
    <xdr:to>
      <xdr:col>24</xdr:col>
      <xdr:colOff>63500</xdr:colOff>
      <xdr:row>58</xdr:row>
      <xdr:rowOff>82480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5086"/>
          <a:ext cx="8382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45107</xdr:rowOff>
    </xdr:from>
    <xdr:to>
      <xdr:col>19</xdr:col>
      <xdr:colOff>177800</xdr:colOff>
      <xdr:row>58</xdr:row>
      <xdr:rowOff>82480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89207"/>
          <a:ext cx="889000" cy="3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45107</xdr:rowOff>
    </xdr:from>
    <xdr:to>
      <xdr:col>15</xdr:col>
      <xdr:colOff>50800</xdr:colOff>
      <xdr:row>58</xdr:row>
      <xdr:rowOff>61182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89207"/>
          <a:ext cx="889000" cy="1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43583</xdr:rowOff>
    </xdr:from>
    <xdr:to>
      <xdr:col>10</xdr:col>
      <xdr:colOff>114300</xdr:colOff>
      <xdr:row>58</xdr:row>
      <xdr:rowOff>61182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7683"/>
          <a:ext cx="889000" cy="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20186</xdr:rowOff>
    </xdr:from>
    <xdr:to>
      <xdr:col>24</xdr:col>
      <xdr:colOff>114300</xdr:colOff>
      <xdr:row>58</xdr:row>
      <xdr:rowOff>121786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31680</xdr:rowOff>
    </xdr:from>
    <xdr:to>
      <xdr:col>20</xdr:col>
      <xdr:colOff>38100</xdr:colOff>
      <xdr:row>58</xdr:row>
      <xdr:rowOff>133280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124407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165757</xdr:rowOff>
    </xdr:from>
    <xdr:to>
      <xdr:col>15</xdr:col>
      <xdr:colOff>101600</xdr:colOff>
      <xdr:row>58</xdr:row>
      <xdr:rowOff>95907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3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112434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10382</xdr:rowOff>
    </xdr:from>
    <xdr:to>
      <xdr:col>10</xdr:col>
      <xdr:colOff>165100</xdr:colOff>
      <xdr:row>58</xdr:row>
      <xdr:rowOff>111982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103109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164233</xdr:rowOff>
    </xdr:from>
    <xdr:to>
      <xdr:col>6</xdr:col>
      <xdr:colOff>38100</xdr:colOff>
      <xdr:row>58</xdr:row>
      <xdr:rowOff>94383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85510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98437</xdr:rowOff>
    </xdr:from>
    <xdr:to>
      <xdr:col>24</xdr:col>
      <xdr:colOff>62865</xdr:colOff>
      <xdr:row>77</xdr:row>
      <xdr:rowOff>129271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42837"/>
          <a:ext cx="1270" cy="88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133098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129271</xdr:rowOff>
    </xdr:from>
    <xdr:to>
      <xdr:col>24</xdr:col>
      <xdr:colOff>152400</xdr:colOff>
      <xdr:row>77</xdr:row>
      <xdr:rowOff>129271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45114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98437</xdr:rowOff>
    </xdr:from>
    <xdr:to>
      <xdr:col>24</xdr:col>
      <xdr:colOff>152400</xdr:colOff>
      <xdr:row>72</xdr:row>
      <xdr:rowOff>98437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4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129271</xdr:rowOff>
    </xdr:from>
    <xdr:to>
      <xdr:col>24</xdr:col>
      <xdr:colOff>63500</xdr:colOff>
      <xdr:row>78</xdr:row>
      <xdr:rowOff>25733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30921"/>
          <a:ext cx="838200" cy="6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162713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50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139836</xdr:rowOff>
    </xdr:from>
    <xdr:to>
      <xdr:col>24</xdr:col>
      <xdr:colOff>114300</xdr:colOff>
      <xdr:row>76</xdr:row>
      <xdr:rowOff>69986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9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25733</xdr:rowOff>
    </xdr:from>
    <xdr:to>
      <xdr:col>19</xdr:col>
      <xdr:colOff>177800</xdr:colOff>
      <xdr:row>78</xdr:row>
      <xdr:rowOff>89641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98833"/>
          <a:ext cx="889000" cy="6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xdr:rowOff>
    </xdr:from>
    <xdr:to>
      <xdr:col>20</xdr:col>
      <xdr:colOff>38100</xdr:colOff>
      <xdr:row>76</xdr:row>
      <xdr:rowOff>117824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134351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33260</xdr:rowOff>
    </xdr:from>
    <xdr:to>
      <xdr:col>15</xdr:col>
      <xdr:colOff>50800</xdr:colOff>
      <xdr:row>78</xdr:row>
      <xdr:rowOff>89641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406360"/>
          <a:ext cx="889000" cy="5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53183</xdr:rowOff>
    </xdr:from>
    <xdr:to>
      <xdr:col>15</xdr:col>
      <xdr:colOff>101600</xdr:colOff>
      <xdr:row>76</xdr:row>
      <xdr:rowOff>154783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171311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33260</xdr:rowOff>
    </xdr:from>
    <xdr:to>
      <xdr:col>10</xdr:col>
      <xdr:colOff>114300</xdr:colOff>
      <xdr:row>78</xdr:row>
      <xdr:rowOff>99915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06360"/>
          <a:ext cx="889000" cy="6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30012</xdr:rowOff>
    </xdr:from>
    <xdr:to>
      <xdr:col>10</xdr:col>
      <xdr:colOff>165100</xdr:colOff>
      <xdr:row>76</xdr:row>
      <xdr:rowOff>131612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6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148140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122441</xdr:rowOff>
    </xdr:from>
    <xdr:to>
      <xdr:col>6</xdr:col>
      <xdr:colOff>38100</xdr:colOff>
      <xdr:row>77</xdr:row>
      <xdr:rowOff>52591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2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78471</xdr:rowOff>
    </xdr:from>
    <xdr:to>
      <xdr:col>24</xdr:col>
      <xdr:colOff>114300</xdr:colOff>
      <xdr:row>78</xdr:row>
      <xdr:rowOff>8621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8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164848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9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146383</xdr:rowOff>
    </xdr:from>
    <xdr:to>
      <xdr:col>20</xdr:col>
      <xdr:colOff>38100</xdr:colOff>
      <xdr:row>78</xdr:row>
      <xdr:rowOff>76533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4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67660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4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38841</xdr:rowOff>
    </xdr:from>
    <xdr:to>
      <xdr:col>15</xdr:col>
      <xdr:colOff>101600</xdr:colOff>
      <xdr:row>78</xdr:row>
      <xdr:rowOff>140441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131568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50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153910</xdr:rowOff>
    </xdr:from>
    <xdr:to>
      <xdr:col>10</xdr:col>
      <xdr:colOff>165100</xdr:colOff>
      <xdr:row>78</xdr:row>
      <xdr:rowOff>84060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5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75187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4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49115</xdr:rowOff>
    </xdr:from>
    <xdr:to>
      <xdr:col>6</xdr:col>
      <xdr:colOff>38100</xdr:colOff>
      <xdr:row>78</xdr:row>
      <xdr:rowOff>150715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2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141842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1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50834</xdr:rowOff>
    </xdr:from>
    <xdr:to>
      <xdr:col>24</xdr:col>
      <xdr:colOff>63500</xdr:colOff>
      <xdr:row>97</xdr:row>
      <xdr:rowOff>67115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81484"/>
          <a:ext cx="8382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13622</xdr:rowOff>
    </xdr:from>
    <xdr:to>
      <xdr:col>19</xdr:col>
      <xdr:colOff>177800</xdr:colOff>
      <xdr:row>97</xdr:row>
      <xdr:rowOff>67115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44272"/>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13622</xdr:rowOff>
    </xdr:from>
    <xdr:to>
      <xdr:col>15</xdr:col>
      <xdr:colOff>50800</xdr:colOff>
      <xdr:row>97</xdr:row>
      <xdr:rowOff>51350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44272"/>
          <a:ext cx="889000" cy="3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51350</xdr:rowOff>
    </xdr:from>
    <xdr:to>
      <xdr:col>10</xdr:col>
      <xdr:colOff>114300</xdr:colOff>
      <xdr:row>97</xdr:row>
      <xdr:rowOff>90894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82000"/>
          <a:ext cx="889000" cy="3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xdr:rowOff>
    </xdr:from>
    <xdr:to>
      <xdr:col>24</xdr:col>
      <xdr:colOff>114300</xdr:colOff>
      <xdr:row>97</xdr:row>
      <xdr:rowOff>101634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3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149911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16315</xdr:rowOff>
    </xdr:from>
    <xdr:to>
      <xdr:col>20</xdr:col>
      <xdr:colOff>38100</xdr:colOff>
      <xdr:row>97</xdr:row>
      <xdr:rowOff>117915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109042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3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134272</xdr:rowOff>
    </xdr:from>
    <xdr:to>
      <xdr:col>15</xdr:col>
      <xdr:colOff>101600</xdr:colOff>
      <xdr:row>97</xdr:row>
      <xdr:rowOff>64422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55549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550</xdr:rowOff>
    </xdr:from>
    <xdr:to>
      <xdr:col>10</xdr:col>
      <xdr:colOff>165100</xdr:colOff>
      <xdr:row>97</xdr:row>
      <xdr:rowOff>102150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93277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2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40094</xdr:rowOff>
    </xdr:from>
    <xdr:to>
      <xdr:col>6</xdr:col>
      <xdr:colOff>38100</xdr:colOff>
      <xdr:row>97</xdr:row>
      <xdr:rowOff>141694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132821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130914</xdr:rowOff>
    </xdr:from>
    <xdr:to>
      <xdr:col>55</xdr:col>
      <xdr:colOff>0</xdr:colOff>
      <xdr:row>58</xdr:row>
      <xdr:rowOff>139730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75014"/>
          <a:ext cx="8382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139730</xdr:rowOff>
    </xdr:from>
    <xdr:to>
      <xdr:col>50</xdr:col>
      <xdr:colOff>114300</xdr:colOff>
      <xdr:row>58</xdr:row>
      <xdr:rowOff>145338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83830"/>
          <a:ext cx="88900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128239</xdr:rowOff>
    </xdr:from>
    <xdr:to>
      <xdr:col>45</xdr:col>
      <xdr:colOff>177800</xdr:colOff>
      <xdr:row>58</xdr:row>
      <xdr:rowOff>145338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72339"/>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128239</xdr:rowOff>
    </xdr:from>
    <xdr:to>
      <xdr:col>41</xdr:col>
      <xdr:colOff>50800</xdr:colOff>
      <xdr:row>58</xdr:row>
      <xdr:rowOff>149933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72339"/>
          <a:ext cx="889000" cy="2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80114</xdr:rowOff>
    </xdr:from>
    <xdr:to>
      <xdr:col>55</xdr:col>
      <xdr:colOff>50800</xdr:colOff>
      <xdr:row>59</xdr:row>
      <xdr:rowOff>10264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2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166491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3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88930</xdr:rowOff>
    </xdr:from>
    <xdr:to>
      <xdr:col>50</xdr:col>
      <xdr:colOff>165100</xdr:colOff>
      <xdr:row>59</xdr:row>
      <xdr:rowOff>19080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10207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1012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94538</xdr:rowOff>
    </xdr:from>
    <xdr:to>
      <xdr:col>46</xdr:col>
      <xdr:colOff>38100</xdr:colOff>
      <xdr:row>59</xdr:row>
      <xdr:rowOff>24688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15815</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77439</xdr:rowOff>
    </xdr:from>
    <xdr:to>
      <xdr:col>41</xdr:col>
      <xdr:colOff>101600</xdr:colOff>
      <xdr:row>59</xdr:row>
      <xdr:rowOff>7589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170166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1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99133</xdr:rowOff>
    </xdr:from>
    <xdr:to>
      <xdr:col>36</xdr:col>
      <xdr:colOff>165100</xdr:colOff>
      <xdr:row>59</xdr:row>
      <xdr:rowOff>29283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4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20410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13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27898</xdr:rowOff>
    </xdr:from>
    <xdr:to>
      <xdr:col>55</xdr:col>
      <xdr:colOff>0</xdr:colOff>
      <xdr:row>79</xdr:row>
      <xdr:rowOff>50395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72448"/>
          <a:ext cx="838200" cy="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27898</xdr:rowOff>
    </xdr:from>
    <xdr:to>
      <xdr:col>50</xdr:col>
      <xdr:colOff>114300</xdr:colOff>
      <xdr:row>79</xdr:row>
      <xdr:rowOff>60282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72448"/>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34741</xdr:rowOff>
    </xdr:from>
    <xdr:to>
      <xdr:col>45</xdr:col>
      <xdr:colOff>177800</xdr:colOff>
      <xdr:row>79</xdr:row>
      <xdr:rowOff>60282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79291"/>
          <a:ext cx="889000" cy="2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34741</xdr:rowOff>
    </xdr:from>
    <xdr:to>
      <xdr:col>41</xdr:col>
      <xdr:colOff>50800</xdr:colOff>
      <xdr:row>79</xdr:row>
      <xdr:rowOff>40334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79291"/>
          <a:ext cx="889000" cy="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171045</xdr:rowOff>
    </xdr:from>
    <xdr:to>
      <xdr:col>55</xdr:col>
      <xdr:colOff>50800</xdr:colOff>
      <xdr:row>79</xdr:row>
      <xdr:rowOff>101195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148548</xdr:rowOff>
    </xdr:from>
    <xdr:to>
      <xdr:col>50</xdr:col>
      <xdr:colOff>165100</xdr:colOff>
      <xdr:row>79</xdr:row>
      <xdr:rowOff>78698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69825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61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9482</xdr:rowOff>
    </xdr:from>
    <xdr:to>
      <xdr:col>46</xdr:col>
      <xdr:colOff>38100</xdr:colOff>
      <xdr:row>79</xdr:row>
      <xdr:rowOff>111082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5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102209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6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155391</xdr:rowOff>
    </xdr:from>
    <xdr:to>
      <xdr:col>41</xdr:col>
      <xdr:colOff>101600</xdr:colOff>
      <xdr:row>79</xdr:row>
      <xdr:rowOff>85541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76668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62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160984</xdr:rowOff>
    </xdr:from>
    <xdr:to>
      <xdr:col>36</xdr:col>
      <xdr:colOff>165100</xdr:colOff>
      <xdr:row>79</xdr:row>
      <xdr:rowOff>91134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82261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62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128530</xdr:rowOff>
    </xdr:from>
    <xdr:to>
      <xdr:col>55</xdr:col>
      <xdr:colOff>0</xdr:colOff>
      <xdr:row>97</xdr:row>
      <xdr:rowOff>140653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59180"/>
          <a:ext cx="838200" cy="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104453</xdr:rowOff>
    </xdr:from>
    <xdr:to>
      <xdr:col>50</xdr:col>
      <xdr:colOff>114300</xdr:colOff>
      <xdr:row>97</xdr:row>
      <xdr:rowOff>128530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35103"/>
          <a:ext cx="889000" cy="2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94256</xdr:rowOff>
    </xdr:from>
    <xdr:to>
      <xdr:col>45</xdr:col>
      <xdr:colOff>177800</xdr:colOff>
      <xdr:row>97</xdr:row>
      <xdr:rowOff>104453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24906"/>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65853</xdr:rowOff>
    </xdr:from>
    <xdr:to>
      <xdr:col>41</xdr:col>
      <xdr:colOff>50800</xdr:colOff>
      <xdr:row>97</xdr:row>
      <xdr:rowOff>94256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96503"/>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89853</xdr:rowOff>
    </xdr:from>
    <xdr:to>
      <xdr:col>55</xdr:col>
      <xdr:colOff>50800</xdr:colOff>
      <xdr:row>98</xdr:row>
      <xdr:rowOff>20003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4780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77730</xdr:rowOff>
    </xdr:from>
    <xdr:to>
      <xdr:col>50</xdr:col>
      <xdr:colOff>165100</xdr:colOff>
      <xdr:row>98</xdr:row>
      <xdr:rowOff>7880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170457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0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53653</xdr:rowOff>
    </xdr:from>
    <xdr:to>
      <xdr:col>46</xdr:col>
      <xdr:colOff>38100</xdr:colOff>
      <xdr:row>97</xdr:row>
      <xdr:rowOff>155253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146380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43456</xdr:rowOff>
    </xdr:from>
    <xdr:to>
      <xdr:col>41</xdr:col>
      <xdr:colOff>101600</xdr:colOff>
      <xdr:row>97</xdr:row>
      <xdr:rowOff>145056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161583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44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15053</xdr:rowOff>
    </xdr:from>
    <xdr:to>
      <xdr:col>36</xdr:col>
      <xdr:colOff>165100</xdr:colOff>
      <xdr:row>97</xdr:row>
      <xdr:rowOff>116653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4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133180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2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4094</xdr:rowOff>
    </xdr:from>
    <xdr:to>
      <xdr:col>85</xdr:col>
      <xdr:colOff>127000</xdr:colOff>
      <xdr:row>38</xdr:row>
      <xdr:rowOff>16032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19194"/>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16032</xdr:rowOff>
    </xdr:from>
    <xdr:to>
      <xdr:col>81</xdr:col>
      <xdr:colOff>50800</xdr:colOff>
      <xdr:row>38</xdr:row>
      <xdr:rowOff>27736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31132"/>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27736</xdr:rowOff>
    </xdr:from>
    <xdr:to>
      <xdr:col>76</xdr:col>
      <xdr:colOff>114300</xdr:colOff>
      <xdr:row>38</xdr:row>
      <xdr:rowOff>45114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542836"/>
          <a:ext cx="889000" cy="1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33328</xdr:rowOff>
    </xdr:from>
    <xdr:to>
      <xdr:col>71</xdr:col>
      <xdr:colOff>177800</xdr:colOff>
      <xdr:row>38</xdr:row>
      <xdr:rowOff>45114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548428"/>
          <a:ext cx="8890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124744</xdr:rowOff>
    </xdr:from>
    <xdr:to>
      <xdr:col>85</xdr:col>
      <xdr:colOff>177800</xdr:colOff>
      <xdr:row>38</xdr:row>
      <xdr:rowOff>54894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6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47813</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136682</xdr:rowOff>
    </xdr:from>
    <xdr:to>
      <xdr:col>81</xdr:col>
      <xdr:colOff>101600</xdr:colOff>
      <xdr:row>38</xdr:row>
      <xdr:rowOff>66832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57959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148386</xdr:rowOff>
    </xdr:from>
    <xdr:to>
      <xdr:col>76</xdr:col>
      <xdr:colOff>165100</xdr:colOff>
      <xdr:row>38</xdr:row>
      <xdr:rowOff>78536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69663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165764</xdr:rowOff>
    </xdr:from>
    <xdr:to>
      <xdr:col>72</xdr:col>
      <xdr:colOff>38100</xdr:colOff>
      <xdr:row>38</xdr:row>
      <xdr:rowOff>95914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5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87041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6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153978</xdr:rowOff>
    </xdr:from>
    <xdr:to>
      <xdr:col>67</xdr:col>
      <xdr:colOff>101600</xdr:colOff>
      <xdr:row>38</xdr:row>
      <xdr:rowOff>84128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9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75255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9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55383</xdr:rowOff>
    </xdr:from>
    <xdr:to>
      <xdr:col>85</xdr:col>
      <xdr:colOff>127000</xdr:colOff>
      <xdr:row>55</xdr:row>
      <xdr:rowOff>145020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85133"/>
          <a:ext cx="838200" cy="8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145020</xdr:rowOff>
    </xdr:from>
    <xdr:to>
      <xdr:col>81</xdr:col>
      <xdr:colOff>50800</xdr:colOff>
      <xdr:row>58</xdr:row>
      <xdr:rowOff>62264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74770"/>
          <a:ext cx="889000" cy="43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162400</xdr:rowOff>
    </xdr:from>
    <xdr:to>
      <xdr:col>76</xdr:col>
      <xdr:colOff>114300</xdr:colOff>
      <xdr:row>58</xdr:row>
      <xdr:rowOff>62264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935050"/>
          <a:ext cx="889000" cy="7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162400</xdr:rowOff>
    </xdr:from>
    <xdr:to>
      <xdr:col>71</xdr:col>
      <xdr:colOff>177800</xdr:colOff>
      <xdr:row>58</xdr:row>
      <xdr:rowOff>21746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935050"/>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4583</xdr:rowOff>
    </xdr:from>
    <xdr:to>
      <xdr:col>85</xdr:col>
      <xdr:colOff>177800</xdr:colOff>
      <xdr:row>55</xdr:row>
      <xdr:rowOff>106183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27460</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8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94220</xdr:rowOff>
    </xdr:from>
    <xdr:to>
      <xdr:col>81</xdr:col>
      <xdr:colOff>101600</xdr:colOff>
      <xdr:row>56</xdr:row>
      <xdr:rowOff>24370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40897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29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11464</xdr:rowOff>
    </xdr:from>
    <xdr:to>
      <xdr:col>76</xdr:col>
      <xdr:colOff>165100</xdr:colOff>
      <xdr:row>58</xdr:row>
      <xdr:rowOff>113064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104191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4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111600</xdr:rowOff>
    </xdr:from>
    <xdr:to>
      <xdr:col>72</xdr:col>
      <xdr:colOff>38100</xdr:colOff>
      <xdr:row>58</xdr:row>
      <xdr:rowOff>41750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58277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142396</xdr:rowOff>
    </xdr:from>
    <xdr:to>
      <xdr:col>67</xdr:col>
      <xdr:colOff>101600</xdr:colOff>
      <xdr:row>58</xdr:row>
      <xdr:rowOff>72546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63673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0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14639</xdr:rowOff>
    </xdr:from>
    <xdr:to>
      <xdr:col>85</xdr:col>
      <xdr:colOff>127000</xdr:colOff>
      <xdr:row>98</xdr:row>
      <xdr:rowOff>21692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816739"/>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20365</xdr:rowOff>
    </xdr:from>
    <xdr:to>
      <xdr:col>81</xdr:col>
      <xdr:colOff>50800</xdr:colOff>
      <xdr:row>98</xdr:row>
      <xdr:rowOff>21692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82246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20343</xdr:rowOff>
    </xdr:from>
    <xdr:to>
      <xdr:col>76</xdr:col>
      <xdr:colOff>114300</xdr:colOff>
      <xdr:row>98</xdr:row>
      <xdr:rowOff>20365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82244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18599</xdr:rowOff>
    </xdr:from>
    <xdr:to>
      <xdr:col>71</xdr:col>
      <xdr:colOff>177800</xdr:colOff>
      <xdr:row>98</xdr:row>
      <xdr:rowOff>20343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820699"/>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135289</xdr:rowOff>
    </xdr:from>
    <xdr:to>
      <xdr:col>85</xdr:col>
      <xdr:colOff>177800</xdr:colOff>
      <xdr:row>98</xdr:row>
      <xdr:rowOff>65439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7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50216</xdr:rowOff>
    </xdr:from>
    <xdr:ext cx="469744"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68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142342</xdr:rowOff>
    </xdr:from>
    <xdr:to>
      <xdr:col>81</xdr:col>
      <xdr:colOff>101600</xdr:colOff>
      <xdr:row>98</xdr:row>
      <xdr:rowOff>72492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7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63619</xdr:rowOff>
    </xdr:from>
    <xdr:ext cx="378565"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2017" y="16865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141015</xdr:rowOff>
    </xdr:from>
    <xdr:to>
      <xdr:col>76</xdr:col>
      <xdr:colOff>165100</xdr:colOff>
      <xdr:row>98</xdr:row>
      <xdr:rowOff>71165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7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62292</xdr:rowOff>
    </xdr:from>
    <xdr:ext cx="378565"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3017" y="1686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140993</xdr:rowOff>
    </xdr:from>
    <xdr:to>
      <xdr:col>72</xdr:col>
      <xdr:colOff>38100</xdr:colOff>
      <xdr:row>98</xdr:row>
      <xdr:rowOff>71143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7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62270</xdr:rowOff>
    </xdr:from>
    <xdr:ext cx="378565"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4017" y="16864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139249</xdr:rowOff>
    </xdr:from>
    <xdr:to>
      <xdr:col>67</xdr:col>
      <xdr:colOff>101600</xdr:colOff>
      <xdr:row>98</xdr:row>
      <xdr:rowOff>69399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7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60526</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79428" y="1686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・土木費は前年度に引き続き下回った。一方教育費は小学校建設事業に伴い類似団体を大きく上回った。全体的に類似団体平均を下回るといった傾向が続いている。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・教育費は小学校建設事業が始まったことにより</a:t>
          </a:r>
          <a:r>
            <a:rPr kumimoji="1" lang="ja-JP" altLang="en-US" sz="1100">
              <a:solidFill>
                <a:schemeClr val="dk1"/>
              </a:solidFill>
              <a:effectLst/>
              <a:latin typeface="+mn-lt"/>
              <a:ea typeface="+mn-ea"/>
              <a:cs typeface="+mn-cs"/>
            </a:rPr>
            <a:t>増加しており令和６年度は</a:t>
          </a:r>
          <a:r>
            <a:rPr kumimoji="1" lang="en-US" altLang="ja-JP" sz="1100">
              <a:solidFill>
                <a:schemeClr val="dk1"/>
              </a:solidFill>
              <a:effectLst/>
              <a:latin typeface="+mn-lt"/>
              <a:ea typeface="+mn-ea"/>
              <a:cs typeface="+mn-cs"/>
            </a:rPr>
            <a:t>223,319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・総務費はふるさと納税関連経費により前年度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25,142</a:t>
          </a:r>
          <a:r>
            <a:rPr kumimoji="1" lang="ja-JP" altLang="en-US" sz="1100">
              <a:solidFill>
                <a:schemeClr val="dk1"/>
              </a:solidFill>
              <a:effectLst/>
              <a:latin typeface="+mn-lt"/>
              <a:ea typeface="+mn-ea"/>
              <a:cs typeface="+mn-cs"/>
            </a:rPr>
            <a:t>円増加したが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類似団体を下回っている。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・土木費は類似団体平均並みの住民一人当たり</a:t>
          </a:r>
          <a:r>
            <a:rPr kumimoji="1" lang="en-US" altLang="ja-JP" sz="1100">
              <a:solidFill>
                <a:schemeClr val="dk1"/>
              </a:solidFill>
              <a:effectLst/>
              <a:latin typeface="+mn-lt"/>
              <a:ea typeface="+mn-ea"/>
              <a:cs typeface="+mn-cs"/>
            </a:rPr>
            <a:t>74,583</a:t>
          </a:r>
          <a:r>
            <a:rPr kumimoji="1" lang="ja-JP" altLang="ja-JP" sz="1100">
              <a:solidFill>
                <a:schemeClr val="dk1"/>
              </a:solidFill>
              <a:effectLst/>
              <a:latin typeface="+mn-lt"/>
              <a:ea typeface="+mn-ea"/>
              <a:cs typeface="+mn-cs"/>
            </a:rPr>
            <a:t>円となり、類似団体を下回った。</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・類似団体の平均以下の項目が多いが、地方税収減等に備え、事業の見直しや効率化を積極的且つ継続的に図っていく。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税収減により</a:t>
          </a:r>
          <a:r>
            <a:rPr kumimoji="1" lang="ja-JP" altLang="ja-JP" sz="1100">
              <a:solidFill>
                <a:schemeClr val="dk1"/>
              </a:solidFill>
              <a:effectLst/>
              <a:latin typeface="+mn-lt"/>
              <a:ea typeface="+mn-ea"/>
              <a:cs typeface="+mn-cs"/>
            </a:rPr>
            <a:t>前年度に引き続き実質単年度収支は赤字となっており、赤字幅は</a:t>
          </a:r>
          <a:r>
            <a:rPr kumimoji="1" lang="en-US" altLang="ja-JP" sz="1100">
              <a:solidFill>
                <a:schemeClr val="dk1"/>
              </a:solidFill>
              <a:effectLst/>
              <a:latin typeface="+mn-lt"/>
              <a:ea typeface="+mn-ea"/>
              <a:cs typeface="+mn-cs"/>
            </a:rPr>
            <a:t>20.28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拡大</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23.73</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した。財政調整基金の取崩しにより実質収支は黒字となっているが、</a:t>
          </a:r>
          <a:endParaRPr lang="ja-JP" altLang="ja-JP" sz="1400">
            <a:effectLst/>
          </a:endParaRPr>
        </a:p>
        <a:p>
          <a:r>
            <a:rPr kumimoji="1" lang="ja-JP" altLang="ja-JP" sz="1100">
              <a:solidFill>
                <a:schemeClr val="dk1"/>
              </a:solidFill>
              <a:effectLst/>
              <a:latin typeface="+mn-lt"/>
              <a:ea typeface="+mn-ea"/>
              <a:cs typeface="+mn-cs"/>
            </a:rPr>
            <a:t>財政調整基金は例年取崩しを余儀なくされており、対標準財政規模比は</a:t>
          </a:r>
          <a:r>
            <a:rPr kumimoji="1" lang="en-US" altLang="ja-JP" sz="1100">
              <a:solidFill>
                <a:schemeClr val="dk1"/>
              </a:solidFill>
              <a:effectLst/>
              <a:latin typeface="+mn-lt"/>
              <a:ea typeface="+mn-ea"/>
              <a:cs typeface="+mn-cs"/>
            </a:rPr>
            <a:t>53.75</a:t>
          </a:r>
          <a:r>
            <a:rPr kumimoji="1" lang="ja-JP" altLang="ja-JP" sz="1100">
              <a:solidFill>
                <a:schemeClr val="dk1"/>
              </a:solidFill>
              <a:effectLst/>
              <a:latin typeface="+mn-lt"/>
              <a:ea typeface="+mn-ea"/>
              <a:cs typeface="+mn-cs"/>
            </a:rPr>
            <a:t>％に悪化した。今後も地方税収は横ばいの見通しで、劇的な増収は見込めないことから、歳出の抜本的見直しを図り、財政調整基金取崩しの抑制に努めていく。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年間すべての会計において黒字となっている。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そのため、標準財政規模に対する全会計の合計黒字額が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％超となることもあり、総じて財政の健全性を維持しているといえる。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しかし、一部特別会計においては、営業収益における不足分を一般会計からの繰入金により補っているため、経営戦略の策定などにより、営業収益の向上や経営の合理化といった営業改善を図る必要がある。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7491503</v>
      </c>
      <c r="BO4" s="436"/>
      <c r="BP4" s="436"/>
      <c r="BQ4" s="436"/>
      <c r="BR4" s="436"/>
      <c r="BS4" s="436"/>
      <c r="BT4" s="436"/>
      <c r="BU4" s="437"/>
      <c r="BV4" s="435">
        <v>7360486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6.2</v>
      </c>
      <c r="CU4" s="576"/>
      <c r="CV4" s="576"/>
      <c r="CW4" s="576"/>
      <c r="CX4" s="576"/>
      <c r="CY4" s="576"/>
      <c r="CZ4" s="576"/>
      <c r="DA4" s="577"/>
      <c r="DB4" s="575">
        <v>15.2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6897403</v>
      </c>
      <c r="BO5" s="407"/>
      <c r="BP5" s="407"/>
      <c r="BQ5" s="407"/>
      <c r="BR5" s="407"/>
      <c r="BS5" s="407"/>
      <c r="BT5" s="407"/>
      <c r="BU5" s="408"/>
      <c r="BV5" s="406">
        <v>6291657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88.8</v>
      </c>
      <c r="CU5" s="404"/>
      <c r="CV5" s="404"/>
      <c r="CW5" s="404"/>
      <c r="CX5" s="404"/>
      <c r="CY5" s="404"/>
      <c r="CZ5" s="404"/>
      <c r="DA5" s="405"/>
      <c r="DB5" s="403">
        <v>79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594100</v>
      </c>
      <c r="BO6" s="407"/>
      <c r="BP6" s="407"/>
      <c r="BQ6" s="407"/>
      <c r="BR6" s="407"/>
      <c r="BS6" s="407"/>
      <c r="BT6" s="407"/>
      <c r="BU6" s="408"/>
      <c r="BV6" s="406">
        <v>1068829</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88.8</v>
      </c>
      <c r="CU6" s="550"/>
      <c r="CV6" s="550"/>
      <c r="CW6" s="550"/>
      <c r="CX6" s="550"/>
      <c r="CY6" s="550"/>
      <c r="CZ6" s="550"/>
      <c r="DA6" s="551"/>
      <c r="DB6" s="549">
        <v>79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90</v>
      </c>
      <c r="AV7" s="465"/>
      <c r="AW7" s="465"/>
      <c r="AX7" s="465"/>
      <c r="AY7" s="420" t="s">
        <v>102</v>
      </c>
      <c r="AZ7" s="421"/>
      <c r="BA7" s="421"/>
      <c r="BB7" s="421"/>
      <c r="BC7" s="421"/>
      <c r="BD7" s="421"/>
      <c r="BE7" s="421"/>
      <c r="BF7" s="421"/>
      <c r="BG7" s="421"/>
      <c r="BH7" s="421"/>
      <c r="BI7" s="421"/>
      <c r="BJ7" s="421"/>
      <c r="BK7" s="421"/>
      <c r="BL7" s="421"/>
      <c r="BM7" s="422"/>
      <c r="BN7" s="406">
        <v>354938</v>
      </c>
      <c r="BO7" s="407"/>
      <c r="BP7" s="407"/>
      <c r="BQ7" s="407"/>
      <c r="BR7" s="407"/>
      <c r="BS7" s="407"/>
      <c r="BT7" s="407"/>
      <c r="BU7" s="408"/>
      <c r="BV7" s="406">
        <v>464584</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3844361</v>
      </c>
      <c r="CU7" s="407"/>
      <c r="CV7" s="407"/>
      <c r="CW7" s="407"/>
      <c r="CX7" s="407"/>
      <c r="CY7" s="407"/>
      <c r="CZ7" s="407"/>
      <c r="DA7" s="408"/>
      <c r="DB7" s="406">
        <v>3973777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239162</v>
      </c>
      <c r="BO8" s="407"/>
      <c r="BP8" s="407"/>
      <c r="BQ8" s="407"/>
      <c r="BR8" s="407"/>
      <c r="BS8" s="407"/>
      <c r="BT8" s="407"/>
      <c r="BU8" s="408"/>
      <c r="BV8" s="406">
        <v>604245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1.1499999999999999</v>
      </c>
      <c r="CU8" s="510"/>
      <c r="CV8" s="510"/>
      <c r="CW8" s="510"/>
      <c r="CX8" s="510"/>
      <c r="CY8" s="510"/>
      <c r="CZ8" s="510"/>
      <c r="DA8" s="511"/>
      <c r="DB8" s="509">
        <v>1.0900000000000001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9237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-365083</v>
      </c>
      <c r="BO9" s="407"/>
      <c r="BP9" s="407"/>
      <c r="BQ9" s="407"/>
      <c r="BR9" s="407"/>
      <c r="BS9" s="407"/>
      <c r="BT9" s="407"/>
      <c r="BU9" s="408"/>
      <c r="BV9" s="406">
        <v>218916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0.4</v>
      </c>
      <c r="CU9" s="404"/>
      <c r="CV9" s="404"/>
      <c r="CW9" s="404"/>
      <c r="CX9" s="404"/>
      <c r="CY9" s="404"/>
      <c r="CZ9" s="404"/>
      <c r="DA9" s="405"/>
      <c r="DB9" s="403">
        <v>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8968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580</v>
      </c>
      <c r="BO10" s="407"/>
      <c r="BP10" s="407"/>
      <c r="BQ10" s="407"/>
      <c r="BR10" s="407"/>
      <c r="BS10" s="407"/>
      <c r="BT10" s="407"/>
      <c r="BU10" s="408"/>
      <c r="BV10" s="406">
        <v>19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9737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547716</v>
      </c>
      <c r="BO12" s="407"/>
      <c r="BP12" s="407"/>
      <c r="BQ12" s="407"/>
      <c r="BR12" s="407"/>
      <c r="BS12" s="407"/>
      <c r="BT12" s="407"/>
      <c r="BU12" s="408"/>
      <c r="BV12" s="406">
        <v>356054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9372</v>
      </c>
      <c r="S13" s="494"/>
      <c r="T13" s="494"/>
      <c r="U13" s="494"/>
      <c r="V13" s="495"/>
      <c r="W13" s="496" t="s">
        <v>131</v>
      </c>
      <c r="X13" s="392"/>
      <c r="Y13" s="392"/>
      <c r="Z13" s="392"/>
      <c r="AA13" s="392"/>
      <c r="AB13" s="393"/>
      <c r="AC13" s="359">
        <v>76</v>
      </c>
      <c r="AD13" s="360"/>
      <c r="AE13" s="360"/>
      <c r="AF13" s="360"/>
      <c r="AG13" s="361"/>
      <c r="AH13" s="359">
        <v>93</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-912219</v>
      </c>
      <c r="BO13" s="407"/>
      <c r="BP13" s="407"/>
      <c r="BQ13" s="407"/>
      <c r="BR13" s="407"/>
      <c r="BS13" s="407"/>
      <c r="BT13" s="407"/>
      <c r="BU13" s="408"/>
      <c r="BV13" s="406">
        <v>-137119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-2.6</v>
      </c>
      <c r="CU13" s="404"/>
      <c r="CV13" s="404"/>
      <c r="CW13" s="404"/>
      <c r="CX13" s="404"/>
      <c r="CY13" s="404"/>
      <c r="CZ13" s="404"/>
      <c r="DA13" s="405"/>
      <c r="DB13" s="403">
        <v>-3.3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9758</v>
      </c>
      <c r="S14" s="494"/>
      <c r="T14" s="494"/>
      <c r="U14" s="494"/>
      <c r="V14" s="495"/>
      <c r="W14" s="497"/>
      <c r="X14" s="395"/>
      <c r="Y14" s="395"/>
      <c r="Z14" s="395"/>
      <c r="AA14" s="395"/>
      <c r="AB14" s="396"/>
      <c r="AC14" s="486">
        <v>1.4</v>
      </c>
      <c r="AD14" s="487"/>
      <c r="AE14" s="487"/>
      <c r="AF14" s="487"/>
      <c r="AG14" s="488"/>
      <c r="AH14" s="486">
        <v>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9427</v>
      </c>
      <c r="S15" s="494"/>
      <c r="T15" s="494"/>
      <c r="U15" s="494"/>
      <c r="V15" s="495"/>
      <c r="W15" s="496" t="s">
        <v>137</v>
      </c>
      <c r="X15" s="392"/>
      <c r="Y15" s="392"/>
      <c r="Z15" s="392"/>
      <c r="AA15" s="392"/>
      <c r="AB15" s="393"/>
      <c r="AC15" s="359">
        <v>2853</v>
      </c>
      <c r="AD15" s="360"/>
      <c r="AE15" s="360"/>
      <c r="AF15" s="360"/>
      <c r="AG15" s="361"/>
      <c r="AH15" s="359">
        <v>2603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2886140</v>
      </c>
      <c r="BO15" s="436"/>
      <c r="BP15" s="436"/>
      <c r="BQ15" s="436"/>
      <c r="BR15" s="436"/>
      <c r="BS15" s="436"/>
      <c r="BT15" s="436"/>
      <c r="BU15" s="437"/>
      <c r="BV15" s="435">
        <v>2989768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53.6</v>
      </c>
      <c r="AD16" s="487"/>
      <c r="AE16" s="487"/>
      <c r="AF16" s="487"/>
      <c r="AG16" s="488"/>
      <c r="AH16" s="486">
        <v>51.8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2434004</v>
      </c>
      <c r="BO16" s="407"/>
      <c r="BP16" s="407"/>
      <c r="BQ16" s="407"/>
      <c r="BR16" s="407"/>
      <c r="BS16" s="407"/>
      <c r="BT16" s="407"/>
      <c r="BU16" s="408"/>
      <c r="BV16" s="406">
        <v>2369133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2395</v>
      </c>
      <c r="AD17" s="360"/>
      <c r="AE17" s="360"/>
      <c r="AF17" s="360"/>
      <c r="AG17" s="361"/>
      <c r="AH17" s="359">
        <v>2326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3844361</v>
      </c>
      <c r="BO17" s="407"/>
      <c r="BP17" s="407"/>
      <c r="BQ17" s="407"/>
      <c r="BR17" s="407"/>
      <c r="BS17" s="407"/>
      <c r="BT17" s="407"/>
      <c r="BU17" s="408"/>
      <c r="BV17" s="406">
        <v>3973777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25.05</v>
      </c>
      <c r="M18" s="459"/>
      <c r="N18" s="459"/>
      <c r="O18" s="459"/>
      <c r="P18" s="459"/>
      <c r="Q18" s="459"/>
      <c r="R18" s="460"/>
      <c r="S18" s="460"/>
      <c r="T18" s="460"/>
      <c r="U18" s="460"/>
      <c r="V18" s="461"/>
      <c r="W18" s="477"/>
      <c r="X18" s="478"/>
      <c r="Y18" s="478"/>
      <c r="Z18" s="478"/>
      <c r="AA18" s="478"/>
      <c r="AB18" s="502"/>
      <c r="AC18" s="376">
        <v>45</v>
      </c>
      <c r="AD18" s="377"/>
      <c r="AE18" s="377"/>
      <c r="AF18" s="377"/>
      <c r="AG18" s="462"/>
      <c r="AH18" s="376">
        <v>46.3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3027813</v>
      </c>
      <c r="BO18" s="407"/>
      <c r="BP18" s="407"/>
      <c r="BQ18" s="407"/>
      <c r="BR18" s="407"/>
      <c r="BS18" s="407"/>
      <c r="BT18" s="407"/>
      <c r="BU18" s="408"/>
      <c r="BV18" s="406">
        <v>2923778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369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4622374</v>
      </c>
      <c r="BO19" s="407"/>
      <c r="BP19" s="407"/>
      <c r="BQ19" s="407"/>
      <c r="BR19" s="407"/>
      <c r="BS19" s="407"/>
      <c r="BT19" s="407"/>
      <c r="BU19" s="408"/>
      <c r="BV19" s="406">
        <v>5146516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3489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1820384</v>
      </c>
      <c r="BO22" s="436"/>
      <c r="BP22" s="436"/>
      <c r="BQ22" s="436"/>
      <c r="BR22" s="436"/>
      <c r="BS22" s="436"/>
      <c r="BT22" s="436"/>
      <c r="BU22" s="437"/>
      <c r="BV22" s="435">
        <v>1100869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1820384</v>
      </c>
      <c r="BO23" s="407"/>
      <c r="BP23" s="407"/>
      <c r="BQ23" s="407"/>
      <c r="BR23" s="407"/>
      <c r="BS23" s="407"/>
      <c r="BT23" s="407"/>
      <c r="BU23" s="408"/>
      <c r="BV23" s="406">
        <v>1100869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6500</v>
      </c>
      <c r="R24" s="360"/>
      <c r="S24" s="360"/>
      <c r="T24" s="360"/>
      <c r="U24" s="360"/>
      <c r="V24" s="361"/>
      <c r="W24" s="449"/>
      <c r="X24" s="386"/>
      <c r="Y24" s="387"/>
      <c r="Z24" s="362" t="s">
        <v>162</v>
      </c>
      <c r="AA24" s="363"/>
      <c r="AB24" s="363"/>
      <c r="AC24" s="363"/>
      <c r="AD24" s="363"/>
      <c r="AE24" s="363"/>
      <c r="AF24" s="363"/>
      <c r="AG24" s="364"/>
      <c r="AH24" s="359">
        <v>101</v>
      </c>
      <c r="AI24" s="360"/>
      <c r="AJ24" s="360"/>
      <c r="AK24" s="360"/>
      <c r="AL24" s="361"/>
      <c r="AM24" s="359">
        <v>293708</v>
      </c>
      <c r="AN24" s="360"/>
      <c r="AO24" s="360"/>
      <c r="AP24" s="360"/>
      <c r="AQ24" s="360"/>
      <c r="AR24" s="361"/>
      <c r="AS24" s="359">
        <v>2908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1820384</v>
      </c>
      <c r="BO24" s="407"/>
      <c r="BP24" s="407"/>
      <c r="BQ24" s="407"/>
      <c r="BR24" s="407"/>
      <c r="BS24" s="407"/>
      <c r="BT24" s="407"/>
      <c r="BU24" s="408"/>
      <c r="BV24" s="406">
        <v>1100869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913458</v>
      </c>
      <c r="BO25" s="436"/>
      <c r="BP25" s="436"/>
      <c r="BQ25" s="436"/>
      <c r="BR25" s="436"/>
      <c r="BS25" s="436"/>
      <c r="BT25" s="436"/>
      <c r="BU25" s="437"/>
      <c r="BV25" s="435">
        <v>61760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4600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2000</v>
      </c>
      <c r="R27" s="360"/>
      <c r="S27" s="360"/>
      <c r="T27" s="360"/>
      <c r="U27" s="360"/>
      <c r="V27" s="361"/>
      <c r="W27" s="449"/>
      <c r="X27" s="386"/>
      <c r="Y27" s="387"/>
      <c r="Z27" s="362" t="s">
        <v>172</v>
      </c>
      <c r="AA27" s="363"/>
      <c r="AB27" s="363"/>
      <c r="AC27" s="363"/>
      <c r="AD27" s="363"/>
      <c r="AE27" s="363"/>
      <c r="AF27" s="363"/>
      <c r="AG27" s="364"/>
      <c r="AH27" s="359">
        <v>7</v>
      </c>
      <c r="AI27" s="360"/>
      <c r="AJ27" s="360"/>
      <c r="AK27" s="360"/>
      <c r="AL27" s="361"/>
      <c r="AM27" s="359">
        <v>20048</v>
      </c>
      <c r="AN27" s="360"/>
      <c r="AO27" s="360"/>
      <c r="AP27" s="360"/>
      <c r="AQ27" s="360"/>
      <c r="AR27" s="361"/>
      <c r="AS27" s="359">
        <v>2864</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310041</v>
      </c>
      <c r="BO27" s="441"/>
      <c r="BP27" s="441"/>
      <c r="BQ27" s="441"/>
      <c r="BR27" s="441"/>
      <c r="BS27" s="441"/>
      <c r="BT27" s="441"/>
      <c r="BU27" s="442"/>
      <c r="BV27" s="440">
        <v>310017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1700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2066471</v>
      </c>
      <c r="BO28" s="436"/>
      <c r="BP28" s="436"/>
      <c r="BQ28" s="436"/>
      <c r="BR28" s="436"/>
      <c r="BS28" s="436"/>
      <c r="BT28" s="436"/>
      <c r="BU28" s="437"/>
      <c r="BV28" s="435">
        <v>2009984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1550</v>
      </c>
      <c r="R29" s="360"/>
      <c r="S29" s="360"/>
      <c r="T29" s="360"/>
      <c r="U29" s="360"/>
      <c r="V29" s="361"/>
      <c r="W29" s="450"/>
      <c r="X29" s="451"/>
      <c r="Y29" s="452"/>
      <c r="Z29" s="362" t="s">
        <v>178</v>
      </c>
      <c r="AA29" s="363"/>
      <c r="AB29" s="363"/>
      <c r="AC29" s="363"/>
      <c r="AD29" s="363"/>
      <c r="AE29" s="363"/>
      <c r="AF29" s="363"/>
      <c r="AG29" s="364"/>
      <c r="AH29" s="359">
        <v>108</v>
      </c>
      <c r="AI29" s="360"/>
      <c r="AJ29" s="360"/>
      <c r="AK29" s="360"/>
      <c r="AL29" s="361"/>
      <c r="AM29" s="359">
        <v>313756</v>
      </c>
      <c r="AN29" s="360"/>
      <c r="AO29" s="360"/>
      <c r="AP29" s="360"/>
      <c r="AQ29" s="360"/>
      <c r="AR29" s="361"/>
      <c r="AS29" s="359">
        <v>2905</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183057</v>
      </c>
      <c r="BO29" s="407"/>
      <c r="BP29" s="407"/>
      <c r="BQ29" s="407"/>
      <c r="BR29" s="407"/>
      <c r="BS29" s="407"/>
      <c r="BT29" s="407"/>
      <c r="BU29" s="408"/>
      <c r="BV29" s="406">
        <v>183026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93.6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2019538</v>
      </c>
      <c r="BO30" s="441"/>
      <c r="BP30" s="441"/>
      <c r="BQ30" s="441"/>
      <c r="BR30" s="441"/>
      <c r="BS30" s="441"/>
      <c r="BT30" s="441"/>
      <c r="BU30" s="442"/>
      <c r="BV30" s="440">
        <v>2110584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山梨県市町村総合事務組合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人づくり資金貸付事業特別会計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山梨県後期高齢者医療広域連合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富士五湖広域行政事務組合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介護予防支援事業特別会計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富士・東部広域環境事務組合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富士吉田市外二ヶ村恩賜県有財産保護組合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rHzbOoxRQqFpQqTcRB8kyvBDteqYrn2e/+GAytgjPsawXxhS+y37aaHhPlI4Zk6J45SKd15lGVBSUsNZ9jvpnA==" saltValue="lGqVCsdsUVO2sxCYhg9n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537</v>
      </c>
      <c r="D34" s="1136"/>
      <c r="E34" s="1137"/>
      <c r="F34" s="32">
        <v>2.75</v>
      </c>
      <c r="G34" s="33">
        <v>16.25</v>
      </c>
      <c r="H34" s="33">
        <v>12.66</v>
      </c>
      <c r="I34" s="33">
        <v>15.19</v>
      </c>
      <c r="J34" s="34">
        <v>6.22</v>
      </c>
      <c r="K34" s="22"/>
      <c r="L34" s="22"/>
      <c r="M34" s="22"/>
      <c r="N34" s="22"/>
      <c r="O34" s="22"/>
      <c r="P34" s="22"/>
    </row>
    <row r="35" spans="1:16" ht="39" customHeight="1" x14ac:dyDescent="0.2">
      <c r="A35" s="22"/>
      <c r="B35" s="35"/>
      <c r="C35" s="1132" t="s">
        <v>538</v>
      </c>
      <c r="D35" s="1132"/>
      <c r="E35" s="1133"/>
      <c r="F35" s="36">
        <v>7.24</v>
      </c>
      <c r="G35" s="37">
        <v>6.9</v>
      </c>
      <c r="H35" s="37">
        <v>6.7</v>
      </c>
      <c r="I35" s="37">
        <v>4.8</v>
      </c>
      <c r="J35" s="38">
        <v>6.05</v>
      </c>
      <c r="K35" s="22"/>
      <c r="L35" s="22"/>
      <c r="M35" s="22"/>
      <c r="N35" s="22"/>
      <c r="O35" s="22"/>
      <c r="P35" s="22"/>
    </row>
    <row r="36" spans="1:16" ht="39" customHeight="1" x14ac:dyDescent="0.2">
      <c r="A36" s="22"/>
      <c r="B36" s="35"/>
      <c r="C36" s="1132" t="s">
        <v>539</v>
      </c>
      <c r="D36" s="1132"/>
      <c r="E36" s="1133"/>
      <c r="F36" s="36" t="s">
        <v>489</v>
      </c>
      <c r="G36" s="37" t="s">
        <v>489</v>
      </c>
      <c r="H36" s="37" t="s">
        <v>489</v>
      </c>
      <c r="I36" s="37" t="s">
        <v>489</v>
      </c>
      <c r="J36" s="38">
        <v>0.68</v>
      </c>
      <c r="K36" s="22"/>
      <c r="L36" s="22"/>
      <c r="M36" s="22"/>
      <c r="N36" s="22"/>
      <c r="O36" s="22"/>
      <c r="P36" s="22"/>
    </row>
    <row r="37" spans="1:16" ht="39" customHeight="1" x14ac:dyDescent="0.2">
      <c r="A37" s="22"/>
      <c r="B37" s="35"/>
      <c r="C37" s="1132" t="s">
        <v>540</v>
      </c>
      <c r="D37" s="1132"/>
      <c r="E37" s="1133"/>
      <c r="F37" s="36">
        <v>0.87</v>
      </c>
      <c r="G37" s="37">
        <v>0.76</v>
      </c>
      <c r="H37" s="37">
        <v>0.44</v>
      </c>
      <c r="I37" s="37">
        <v>0.85</v>
      </c>
      <c r="J37" s="38">
        <v>0.6</v>
      </c>
      <c r="K37" s="22"/>
      <c r="L37" s="22"/>
      <c r="M37" s="22"/>
      <c r="N37" s="22"/>
      <c r="O37" s="22"/>
      <c r="P37" s="22"/>
    </row>
    <row r="38" spans="1:16" ht="39" customHeight="1" x14ac:dyDescent="0.2">
      <c r="A38" s="22"/>
      <c r="B38" s="35"/>
      <c r="C38" s="1132" t="s">
        <v>541</v>
      </c>
      <c r="D38" s="1132"/>
      <c r="E38" s="1133"/>
      <c r="F38" s="36">
        <v>0.44</v>
      </c>
      <c r="G38" s="37">
        <v>0.67</v>
      </c>
      <c r="H38" s="37">
        <v>0.28000000000000003</v>
      </c>
      <c r="I38" s="37">
        <v>0.15</v>
      </c>
      <c r="J38" s="38">
        <v>0.23</v>
      </c>
      <c r="K38" s="22"/>
      <c r="L38" s="22"/>
      <c r="M38" s="22"/>
      <c r="N38" s="22"/>
      <c r="O38" s="22"/>
      <c r="P38" s="22"/>
    </row>
    <row r="39" spans="1:16" ht="39" customHeight="1" x14ac:dyDescent="0.2">
      <c r="A39" s="22"/>
      <c r="B39" s="35"/>
      <c r="C39" s="1132" t="s">
        <v>542</v>
      </c>
      <c r="D39" s="1132"/>
      <c r="E39" s="1133"/>
      <c r="F39" s="36">
        <v>0.02</v>
      </c>
      <c r="G39" s="37">
        <v>0.02</v>
      </c>
      <c r="H39" s="37">
        <v>0.01</v>
      </c>
      <c r="I39" s="37">
        <v>0.02</v>
      </c>
      <c r="J39" s="38">
        <v>0.01</v>
      </c>
      <c r="K39" s="22"/>
      <c r="L39" s="22"/>
      <c r="M39" s="22"/>
      <c r="N39" s="22"/>
      <c r="O39" s="22"/>
      <c r="P39" s="22"/>
    </row>
    <row r="40" spans="1:16" ht="39" customHeight="1" x14ac:dyDescent="0.2">
      <c r="A40" s="22"/>
      <c r="B40" s="35"/>
      <c r="C40" s="1132" t="s">
        <v>543</v>
      </c>
      <c r="D40" s="1132"/>
      <c r="E40" s="1133"/>
      <c r="F40" s="36">
        <v>0.08</v>
      </c>
      <c r="G40" s="37">
        <v>0.05</v>
      </c>
      <c r="H40" s="37">
        <v>7.0000000000000007E-2</v>
      </c>
      <c r="I40" s="37">
        <v>0.01</v>
      </c>
      <c r="J40" s="38">
        <v>0</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546</v>
      </c>
      <c r="D43" s="1134"/>
      <c r="E43" s="1135"/>
      <c r="F43" s="41">
        <v>0</v>
      </c>
      <c r="G43" s="42">
        <v>0</v>
      </c>
      <c r="H43" s="42">
        <v>0</v>
      </c>
      <c r="I43" s="42">
        <v>0.1</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bg9ozeYPNI9YgJna1DqXDyqRogiwaqJIWN188ePn96Mg8HflqotSr+w9QOMZquU5oBk/d441Pp/4OLOv9x0tg==" saltValue="85xSGx7iXHxZW78lYqDU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12</v>
      </c>
      <c r="L45" s="58">
        <v>9</v>
      </c>
      <c r="M45" s="58">
        <v>9</v>
      </c>
      <c r="N45" s="58">
        <v>6</v>
      </c>
      <c r="O45" s="59">
        <v>18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70</v>
      </c>
      <c r="L48" s="62">
        <v>54</v>
      </c>
      <c r="M48" s="62">
        <v>49</v>
      </c>
      <c r="N48" s="62">
        <v>39</v>
      </c>
      <c r="O48" s="63">
        <v>36</v>
      </c>
      <c r="P48" s="46"/>
      <c r="Q48" s="46"/>
      <c r="R48" s="46"/>
      <c r="S48" s="46"/>
      <c r="T48" s="46"/>
      <c r="U48" s="46"/>
    </row>
    <row r="49" spans="1:21" ht="30.75" customHeight="1" x14ac:dyDescent="0.2">
      <c r="A49" s="46"/>
      <c r="B49" s="1163"/>
      <c r="C49" s="1164"/>
      <c r="D49" s="60"/>
      <c r="E49" s="1140" t="s">
        <v>14</v>
      </c>
      <c r="F49" s="1140"/>
      <c r="G49" s="1140"/>
      <c r="H49" s="1140"/>
      <c r="I49" s="1140"/>
      <c r="J49" s="1141"/>
      <c r="K49" s="61">
        <v>6</v>
      </c>
      <c r="L49" s="62">
        <v>8</v>
      </c>
      <c r="M49" s="62">
        <v>8</v>
      </c>
      <c r="N49" s="62">
        <v>8</v>
      </c>
      <c r="O49" s="63">
        <v>15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197</v>
      </c>
      <c r="L52" s="62">
        <v>182</v>
      </c>
      <c r="M52" s="62">
        <v>169</v>
      </c>
      <c r="N52" s="62">
        <v>153</v>
      </c>
      <c r="O52" s="63">
        <v>132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-109</v>
      </c>
      <c r="L53" s="67">
        <v>-111</v>
      </c>
      <c r="M53" s="67">
        <v>-103</v>
      </c>
      <c r="N53" s="67">
        <v>-100</v>
      </c>
      <c r="O53" s="68">
        <v>-63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MW4y9tpDIn/tFzBVWOfyfMIec9kQ0Y6kVjkgAu9hX2+XJXgdq8OnSgWU4LztLjwKYyDr5CPX2XRzgsN5J0bEQ==" saltValue="7nD0uHlsb6H6hJpW+Gxp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50</v>
      </c>
      <c r="J41" s="331">
        <v>42</v>
      </c>
      <c r="K41" s="331">
        <v>330</v>
      </c>
      <c r="L41" s="331">
        <v>1101</v>
      </c>
      <c r="M41" s="332">
        <v>1820</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293</v>
      </c>
      <c r="J43" s="334">
        <v>246</v>
      </c>
      <c r="K43" s="334">
        <v>203</v>
      </c>
      <c r="L43" s="334">
        <v>220</v>
      </c>
      <c r="M43" s="335">
        <v>204</v>
      </c>
    </row>
    <row r="44" spans="2:13" ht="27.75" customHeight="1" x14ac:dyDescent="0.2">
      <c r="B44" s="1171"/>
      <c r="C44" s="1172"/>
      <c r="D44" s="104"/>
      <c r="E44" s="1175" t="s">
        <v>34</v>
      </c>
      <c r="F44" s="1175"/>
      <c r="G44" s="1175"/>
      <c r="H44" s="1176"/>
      <c r="I44" s="333">
        <v>38</v>
      </c>
      <c r="J44" s="334">
        <v>61</v>
      </c>
      <c r="K44" s="334">
        <v>115</v>
      </c>
      <c r="L44" s="334">
        <v>112</v>
      </c>
      <c r="M44" s="335">
        <v>143</v>
      </c>
    </row>
    <row r="45" spans="2:13" ht="27.75" customHeight="1" x14ac:dyDescent="0.2">
      <c r="B45" s="1171"/>
      <c r="C45" s="1172"/>
      <c r="D45" s="104"/>
      <c r="E45" s="1175" t="s">
        <v>35</v>
      </c>
      <c r="F45" s="1175"/>
      <c r="G45" s="1175"/>
      <c r="H45" s="1176"/>
      <c r="I45" s="333" t="s">
        <v>489</v>
      </c>
      <c r="J45" s="334" t="s">
        <v>489</v>
      </c>
      <c r="K45" s="334" t="s">
        <v>489</v>
      </c>
      <c r="L45" s="334" t="s">
        <v>489</v>
      </c>
      <c r="M45" s="335" t="s">
        <v>489</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5394</v>
      </c>
      <c r="J50" s="334">
        <v>4877</v>
      </c>
      <c r="K50" s="334">
        <v>4743</v>
      </c>
      <c r="L50" s="334">
        <v>4347</v>
      </c>
      <c r="M50" s="335">
        <v>4525</v>
      </c>
    </row>
    <row r="51" spans="2:13" ht="27.75" customHeight="1" x14ac:dyDescent="0.2">
      <c r="B51" s="1171"/>
      <c r="C51" s="1172"/>
      <c r="D51" s="104"/>
      <c r="E51" s="1175" t="s">
        <v>42</v>
      </c>
      <c r="F51" s="1175"/>
      <c r="G51" s="1175"/>
      <c r="H51" s="1176"/>
      <c r="I51" s="333" t="s">
        <v>489</v>
      </c>
      <c r="J51" s="334" t="s">
        <v>489</v>
      </c>
      <c r="K51" s="334" t="s">
        <v>489</v>
      </c>
      <c r="L51" s="334" t="s">
        <v>489</v>
      </c>
      <c r="M51" s="335" t="s">
        <v>489</v>
      </c>
    </row>
    <row r="52" spans="2:13" ht="27.75" customHeight="1" x14ac:dyDescent="0.2">
      <c r="B52" s="1173"/>
      <c r="C52" s="1174"/>
      <c r="D52" s="104"/>
      <c r="E52" s="1175" t="s">
        <v>43</v>
      </c>
      <c r="F52" s="1175"/>
      <c r="G52" s="1175"/>
      <c r="H52" s="1176"/>
      <c r="I52" s="333">
        <v>1176</v>
      </c>
      <c r="J52" s="334">
        <v>1309</v>
      </c>
      <c r="K52" s="334">
        <v>932</v>
      </c>
      <c r="L52" s="334">
        <v>957</v>
      </c>
      <c r="M52" s="335">
        <v>1107</v>
      </c>
    </row>
    <row r="53" spans="2:13" ht="27.75" customHeight="1" thickBot="1" x14ac:dyDescent="0.25">
      <c r="B53" s="1177" t="s">
        <v>19</v>
      </c>
      <c r="C53" s="1178"/>
      <c r="D53" s="108"/>
      <c r="E53" s="1179" t="s">
        <v>44</v>
      </c>
      <c r="F53" s="1179"/>
      <c r="G53" s="1179"/>
      <c r="H53" s="1180"/>
      <c r="I53" s="336">
        <v>-6188</v>
      </c>
      <c r="J53" s="337">
        <v>-5838</v>
      </c>
      <c r="K53" s="337">
        <v>-5028</v>
      </c>
      <c r="L53" s="337">
        <v>-3871</v>
      </c>
      <c r="M53" s="338">
        <v>-3465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w9CjRE4mTP/izadpZJ7pNveMZzFL6/5oOHxfKg5uKCfqcCzdfKs0QSF1MqzUhWorCwMfM3+xOCMIw9ZlVcZQ==" saltValue="/SCjbac0P/Kpo98klmQU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2167</v>
      </c>
      <c r="G55" s="339">
        <v>2010</v>
      </c>
      <c r="H55" s="340">
        <v>2066</v>
      </c>
    </row>
    <row r="56" spans="2:8" ht="52.5" customHeight="1" x14ac:dyDescent="0.2">
      <c r="B56" s="120"/>
      <c r="C56" s="1198" t="s">
        <v>47</v>
      </c>
      <c r="D56" s="1198"/>
      <c r="E56" s="1199"/>
      <c r="F56" s="341">
        <v>183</v>
      </c>
      <c r="G56" s="341">
        <v>183</v>
      </c>
      <c r="H56" s="342">
        <v>183</v>
      </c>
    </row>
    <row r="57" spans="2:8" ht="53.25" customHeight="1" x14ac:dyDescent="0.2">
      <c r="B57" s="120"/>
      <c r="C57" s="1200" t="s">
        <v>48</v>
      </c>
      <c r="D57" s="1200"/>
      <c r="E57" s="1201"/>
      <c r="F57" s="343">
        <v>2165</v>
      </c>
      <c r="G57" s="343">
        <v>2111</v>
      </c>
      <c r="H57" s="344">
        <v>2020</v>
      </c>
    </row>
    <row r="58" spans="2:8" ht="45.75" customHeight="1" x14ac:dyDescent="0.2">
      <c r="B58" s="121"/>
      <c r="C58" s="1188" t="s">
        <v>552</v>
      </c>
      <c r="D58" s="1189"/>
      <c r="E58" s="1190"/>
      <c r="F58" s="345">
        <v>522</v>
      </c>
      <c r="G58" s="345">
        <v>522</v>
      </c>
      <c r="H58" s="346">
        <v>522</v>
      </c>
    </row>
    <row r="59" spans="2:8" ht="45.75" customHeight="1" x14ac:dyDescent="0.2">
      <c r="B59" s="121"/>
      <c r="C59" s="1188" t="s">
        <v>553</v>
      </c>
      <c r="D59" s="1189"/>
      <c r="E59" s="1190"/>
      <c r="F59" s="345">
        <v>397</v>
      </c>
      <c r="G59" s="345">
        <v>467</v>
      </c>
      <c r="H59" s="346">
        <v>437</v>
      </c>
    </row>
    <row r="60" spans="2:8" ht="45.75" customHeight="1" x14ac:dyDescent="0.2">
      <c r="B60" s="121"/>
      <c r="C60" s="1188" t="s">
        <v>554</v>
      </c>
      <c r="D60" s="1189"/>
      <c r="E60" s="1190"/>
      <c r="F60" s="345">
        <v>272</v>
      </c>
      <c r="G60" s="345">
        <v>272</v>
      </c>
      <c r="H60" s="346">
        <v>272</v>
      </c>
    </row>
    <row r="61" spans="2:8" ht="45.75" customHeight="1" x14ac:dyDescent="0.2">
      <c r="B61" s="121"/>
      <c r="C61" s="1188" t="s">
        <v>555</v>
      </c>
      <c r="D61" s="1189"/>
      <c r="E61" s="1190"/>
      <c r="F61" s="345">
        <v>216</v>
      </c>
      <c r="G61" s="345">
        <v>253</v>
      </c>
      <c r="H61" s="346">
        <v>213</v>
      </c>
    </row>
    <row r="62" spans="2:8" ht="45.75" customHeight="1" thickBot="1" x14ac:dyDescent="0.25">
      <c r="B62" s="122"/>
      <c r="C62" s="1191" t="s">
        <v>556</v>
      </c>
      <c r="D62" s="1192"/>
      <c r="E62" s="1193"/>
      <c r="F62" s="347">
        <v>434</v>
      </c>
      <c r="G62" s="347">
        <v>253</v>
      </c>
      <c r="H62" s="348">
        <v>213</v>
      </c>
    </row>
    <row r="63" spans="2:8" ht="52.5" customHeight="1" thickBot="1" x14ac:dyDescent="0.25">
      <c r="B63" s="123"/>
      <c r="C63" s="1194" t="s">
        <v>49</v>
      </c>
      <c r="D63" s="1194"/>
      <c r="E63" s="1195"/>
      <c r="F63" s="349">
        <v>4516</v>
      </c>
      <c r="G63" s="349">
        <v>4304</v>
      </c>
      <c r="H63" s="350">
        <v>4269</v>
      </c>
    </row>
    <row r="64" spans="2:8" ht="13.2" x14ac:dyDescent="0.2"/>
  </sheetData>
  <sheetProtection algorithmName="SHA-512" hashValue="DxRtN9Z0h2SSDD006enxAA7BnBk8tXNsCmL3tMTWPZ6gQfirpIAykuITPcFuO7BF+HqF7MdICwqiTzJTqVtpOw==" saltValue="Xz4Fh3A8bW084OzGGyAA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91863</v>
      </c>
      <c r="E3" s="142"/>
      <c r="F3" s="143">
        <v>126525</v>
      </c>
      <c r="G3" s="144"/>
      <c r="H3" s="145"/>
    </row>
    <row r="4" spans="1:8" x14ac:dyDescent="0.2">
      <c r="A4" s="146"/>
      <c r="B4" s="147"/>
      <c r="C4" s="148"/>
      <c r="D4" s="149">
        <v>36715</v>
      </c>
      <c r="E4" s="150"/>
      <c r="F4" s="151">
        <v>67052</v>
      </c>
      <c r="G4" s="152"/>
      <c r="H4" s="153"/>
    </row>
    <row r="5" spans="1:8" x14ac:dyDescent="0.2">
      <c r="A5" s="134" t="s">
        <v>521</v>
      </c>
      <c r="B5" s="139"/>
      <c r="C5" s="140"/>
      <c r="D5" s="141">
        <v>88239</v>
      </c>
      <c r="E5" s="142"/>
      <c r="F5" s="143">
        <v>122054</v>
      </c>
      <c r="G5" s="144"/>
      <c r="H5" s="145"/>
    </row>
    <row r="6" spans="1:8" x14ac:dyDescent="0.2">
      <c r="A6" s="146"/>
      <c r="B6" s="147"/>
      <c r="C6" s="148"/>
      <c r="D6" s="149">
        <v>43492</v>
      </c>
      <c r="E6" s="150"/>
      <c r="F6" s="151">
        <v>68298</v>
      </c>
      <c r="G6" s="152"/>
      <c r="H6" s="153"/>
    </row>
    <row r="7" spans="1:8" x14ac:dyDescent="0.2">
      <c r="A7" s="134" t="s">
        <v>522</v>
      </c>
      <c r="B7" s="139"/>
      <c r="C7" s="140"/>
      <c r="D7" s="141">
        <v>117155</v>
      </c>
      <c r="E7" s="142"/>
      <c r="F7" s="143">
        <v>111644</v>
      </c>
      <c r="G7" s="144"/>
      <c r="H7" s="145"/>
    </row>
    <row r="8" spans="1:8" x14ac:dyDescent="0.2">
      <c r="A8" s="146"/>
      <c r="B8" s="147"/>
      <c r="C8" s="148"/>
      <c r="D8" s="149">
        <v>33331</v>
      </c>
      <c r="E8" s="150"/>
      <c r="F8" s="151">
        <v>66606</v>
      </c>
      <c r="G8" s="152"/>
      <c r="H8" s="153"/>
    </row>
    <row r="9" spans="1:8" x14ac:dyDescent="0.2">
      <c r="A9" s="134" t="s">
        <v>523</v>
      </c>
      <c r="B9" s="139"/>
      <c r="C9" s="140"/>
      <c r="D9" s="141">
        <v>168458</v>
      </c>
      <c r="E9" s="142"/>
      <c r="F9" s="143">
        <v>127917</v>
      </c>
      <c r="G9" s="144"/>
      <c r="H9" s="145"/>
    </row>
    <row r="10" spans="1:8" x14ac:dyDescent="0.2">
      <c r="A10" s="146"/>
      <c r="B10" s="147"/>
      <c r="C10" s="148"/>
      <c r="D10" s="149">
        <v>100406</v>
      </c>
      <c r="E10" s="150"/>
      <c r="F10" s="151">
        <v>69746</v>
      </c>
      <c r="G10" s="152"/>
      <c r="H10" s="153"/>
    </row>
    <row r="11" spans="1:8" x14ac:dyDescent="0.2">
      <c r="A11" s="134" t="s">
        <v>524</v>
      </c>
      <c r="B11" s="139"/>
      <c r="C11" s="140"/>
      <c r="D11" s="141">
        <v>202469</v>
      </c>
      <c r="E11" s="142"/>
      <c r="F11" s="143">
        <v>135931</v>
      </c>
      <c r="G11" s="144"/>
      <c r="H11" s="145"/>
    </row>
    <row r="12" spans="1:8" x14ac:dyDescent="0.2">
      <c r="A12" s="146"/>
      <c r="B12" s="147"/>
      <c r="C12" s="154"/>
      <c r="D12" s="149">
        <v>54895</v>
      </c>
      <c r="E12" s="150"/>
      <c r="F12" s="151">
        <v>75320</v>
      </c>
      <c r="G12" s="152"/>
      <c r="H12" s="153"/>
    </row>
    <row r="13" spans="1:8" x14ac:dyDescent="0.2">
      <c r="A13" s="134"/>
      <c r="B13" s="139"/>
      <c r="C13" s="140"/>
      <c r="D13" s="141">
        <v>133637</v>
      </c>
      <c r="E13" s="142"/>
      <c r="F13" s="143">
        <v>124814</v>
      </c>
      <c r="G13" s="155"/>
      <c r="H13" s="145"/>
    </row>
    <row r="14" spans="1:8" x14ac:dyDescent="0.2">
      <c r="A14" s="146"/>
      <c r="B14" s="147"/>
      <c r="C14" s="148"/>
      <c r="D14" s="149">
        <v>53768</v>
      </c>
      <c r="E14" s="150"/>
      <c r="F14" s="151">
        <v>69404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2.84</v>
      </c>
      <c r="C19" s="156">
        <f>ROUND(VALUE(SUBSTITUTE(実質収支比率等に係る経年分析!G$48,"▲","-")),2)</f>
        <v>16.309999999999999</v>
      </c>
      <c r="D19" s="156">
        <f>ROUND(VALUE(SUBSTITUTE(実質収支比率等に係る経年分析!H$48,"▲","-")),2)</f>
        <v>12.74</v>
      </c>
      <c r="E19" s="156">
        <f>ROUND(VALUE(SUBSTITUTE(実質収支比率等に係る経年分析!I$48,"▲","-")),2)</f>
        <v>15.21</v>
      </c>
      <c r="F19" s="156">
        <f>ROUND(VALUE(SUBSTITUTE(実質収支比率等に係る経年分析!J$48,"▲","-")),2)</f>
        <v>6.22</v>
      </c>
    </row>
    <row r="20" spans="1:11" x14ac:dyDescent="0.2">
      <c r="A20" s="156" t="s">
        <v>53</v>
      </c>
      <c r="B20" s="156">
        <f>ROUND(VALUE(SUBSTITUTE(実質収支比率等に係る経年分析!F$47,"▲","-")),2)</f>
        <v>90.15</v>
      </c>
      <c r="C20" s="156">
        <f>ROUND(VALUE(SUBSTITUTE(実質収支比率等に係る経年分析!G$47,"▲","-")),2)</f>
        <v>77.010000000000005</v>
      </c>
      <c r="D20" s="156">
        <f>ROUND(VALUE(SUBSTITUTE(実質収支比率等に係る経年分析!H$47,"▲","-")),2)</f>
        <v>71.64</v>
      </c>
      <c r="E20" s="156">
        <f>ROUND(VALUE(SUBSTITUTE(実質収支比率等に係る経年分析!I$47,"▲","-")),2)</f>
        <v>50.58</v>
      </c>
      <c r="F20" s="156">
        <f>ROUND(VALUE(SUBSTITUTE(実質収支比率等に係る経年分析!J$47,"▲","-")),2)</f>
        <v>53.75</v>
      </c>
    </row>
    <row r="21" spans="1:11" x14ac:dyDescent="0.2">
      <c r="A21" s="156" t="s">
        <v>54</v>
      </c>
      <c r="B21" s="156">
        <f>IF(ISNUMBER(VALUE(SUBSTITUTE(実質収支比率等に係る経年分析!F$49,"▲","-"))),ROUND(VALUE(SUBSTITUTE(実質収支比率等に係る経年分析!F$49,"▲","-")),2),NA())</f>
        <v>-2.87</v>
      </c>
      <c r="C21" s="156">
        <f>IF(ISNUMBER(VALUE(SUBSTITUTE(実質収支比率等に係る経年分析!G$49,"▲","-"))),ROUND(VALUE(SUBSTITUTE(実質収支比率等に係る経年分析!G$49,"▲","-")),2),NA())</f>
        <v>-9.2799999999999994</v>
      </c>
      <c r="D21" s="156">
        <f>IF(ISNUMBER(VALUE(SUBSTITUTE(実質収支比率等に係る経年分析!H$49,"▲","-"))),ROUND(VALUE(SUBSTITUTE(実質収支比率等に係る経年分析!H$49,"▲","-")),2),NA())</f>
        <v>-10.4</v>
      </c>
      <c r="E21" s="156">
        <f>IF(ISNUMBER(VALUE(SUBSTITUTE(実質収支比率等に係る経年分析!I$49,"▲","-"))),ROUND(VALUE(SUBSTITUTE(実質収支比率等に係る経年分析!I$49,"▲","-")),2),NA())</f>
        <v>-3.45</v>
      </c>
      <c r="F21" s="156">
        <f>IF(ISNUMBER(VALUE(SUBSTITUTE(実質収支比率等に係る経年分析!J$49,"▲","-"))),ROUND(VALUE(SUBSTITUTE(実質収支比率等に係る経年分析!J$49,"▲","-")),2),NA())</f>
        <v>-23.73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人づくり資金貸付事業特別会計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7.0000000000000007E-2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介護予防支援事業特別会計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0.28000000000000003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0.68</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2.75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12.66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6.22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197</v>
      </c>
      <c r="E42" s="158"/>
      <c r="F42" s="158"/>
      <c r="G42" s="158">
        <f>'実質公債費比率（分子）の構造'!L$52</f>
        <v>182</v>
      </c>
      <c r="H42" s="158"/>
      <c r="I42" s="158"/>
      <c r="J42" s="158">
        <f>'実質公債費比率（分子）の構造'!M$52</f>
        <v>169</v>
      </c>
      <c r="K42" s="158"/>
      <c r="L42" s="158"/>
      <c r="M42" s="158">
        <f>'実質公債費比率（分子）の構造'!N$52</f>
        <v>153</v>
      </c>
      <c r="N42" s="158"/>
      <c r="O42" s="158"/>
      <c r="P42" s="158">
        <f>'実質公債費比率（分子）の構造'!O$52</f>
        <v>132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v>
      </c>
      <c r="C45" s="158"/>
      <c r="D45" s="158"/>
      <c r="E45" s="158">
        <f>'実質公債費比率（分子）の構造'!L$49</f>
        <v>8</v>
      </c>
      <c r="F45" s="158"/>
      <c r="G45" s="158"/>
      <c r="H45" s="158">
        <f>'実質公債費比率（分子）の構造'!M$49</f>
        <v>8</v>
      </c>
      <c r="I45" s="158"/>
      <c r="J45" s="158"/>
      <c r="K45" s="158">
        <f>'実質公債費比率（分子）の構造'!N$49</f>
        <v>8</v>
      </c>
      <c r="L45" s="158"/>
      <c r="M45" s="158"/>
      <c r="N45" s="158">
        <f>'実質公債費比率（分子）の構造'!O$49</f>
        <v>15</v>
      </c>
      <c r="O45" s="158"/>
      <c r="P45" s="158"/>
    </row>
    <row r="46" spans="1:16" x14ac:dyDescent="0.2">
      <c r="A46" s="158" t="s">
        <v>64</v>
      </c>
      <c r="B46" s="158">
        <f>'実質公債費比率（分子）の構造'!K$48</f>
        <v>70</v>
      </c>
      <c r="C46" s="158"/>
      <c r="D46" s="158"/>
      <c r="E46" s="158">
        <f>'実質公債費比率（分子）の構造'!L$48</f>
        <v>54</v>
      </c>
      <c r="F46" s="158"/>
      <c r="G46" s="158"/>
      <c r="H46" s="158">
        <f>'実質公債費比率（分子）の構造'!M$48</f>
        <v>49</v>
      </c>
      <c r="I46" s="158"/>
      <c r="J46" s="158"/>
      <c r="K46" s="158">
        <f>'実質公債費比率（分子）の構造'!N$48</f>
        <v>39</v>
      </c>
      <c r="L46" s="158"/>
      <c r="M46" s="158"/>
      <c r="N46" s="158">
        <f>'実質公債費比率（分子）の構造'!O$48</f>
        <v>36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12</v>
      </c>
      <c r="C49" s="158"/>
      <c r="D49" s="158"/>
      <c r="E49" s="158">
        <f>'実質公債費比率（分子）の構造'!L$45</f>
        <v>9</v>
      </c>
      <c r="F49" s="158"/>
      <c r="G49" s="158"/>
      <c r="H49" s="158">
        <f>'実質公債費比率（分子）の構造'!M$45</f>
        <v>9</v>
      </c>
      <c r="I49" s="158"/>
      <c r="J49" s="158"/>
      <c r="K49" s="158">
        <f>'実質公債費比率（分子）の構造'!N$45</f>
        <v>6</v>
      </c>
      <c r="L49" s="158"/>
      <c r="M49" s="158"/>
      <c r="N49" s="158">
        <f>'実質公債費比率（分子）の構造'!O$45</f>
        <v>18</v>
      </c>
      <c r="O49" s="158"/>
      <c r="P49" s="158"/>
    </row>
    <row r="50" spans="1:16" x14ac:dyDescent="0.2">
      <c r="A50" s="158" t="s">
        <v>67</v>
      </c>
      <c r="B50" s="158" t="e">
        <f>NA()</f>
        <v>#N/A</v>
      </c>
      <c r="C50" s="158">
        <f>IF(ISNUMBER('実質公債費比率（分子）の構造'!K$53),'実質公債費比率（分子）の構造'!K$53,NA())</f>
        <v>-109</v>
      </c>
      <c r="D50" s="158" t="e">
        <f>NA()</f>
        <v>#N/A</v>
      </c>
      <c r="E50" s="158" t="e">
        <f>NA()</f>
        <v>#N/A</v>
      </c>
      <c r="F50" s="158">
        <f>IF(ISNUMBER('実質公債費比率（分子）の構造'!L$53),'実質公債費比率（分子）の構造'!L$53,NA())</f>
        <v>-111</v>
      </c>
      <c r="G50" s="158" t="e">
        <f>NA()</f>
        <v>#N/A</v>
      </c>
      <c r="H50" s="158" t="e">
        <f>NA()</f>
        <v>#N/A</v>
      </c>
      <c r="I50" s="158">
        <f>IF(ISNUMBER('実質公債費比率（分子）の構造'!M$53),'実質公債費比率（分子）の構造'!M$53,NA())</f>
        <v>-103</v>
      </c>
      <c r="J50" s="158" t="e">
        <f>NA()</f>
        <v>#N/A</v>
      </c>
      <c r="K50" s="158" t="e">
        <f>NA()</f>
        <v>#N/A</v>
      </c>
      <c r="L50" s="158">
        <f>IF(ISNUMBER('実質公債費比率（分子）の構造'!N$53),'実質公債費比率（分子）の構造'!N$53,NA())</f>
        <v>-100</v>
      </c>
      <c r="M50" s="158" t="e">
        <f>NA()</f>
        <v>#N/A</v>
      </c>
      <c r="N50" s="158" t="e">
        <f>NA()</f>
        <v>#N/A</v>
      </c>
      <c r="O50" s="158">
        <f>IF(ISNUMBER('実質公債費比率（分子）の構造'!O$53),'実質公債費比率（分子）の構造'!O$53,NA())</f>
        <v>-63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1176</v>
      </c>
      <c r="E56" s="157"/>
      <c r="F56" s="157"/>
      <c r="G56" s="157">
        <f>'将来負担比率（分子）の構造'!J$52</f>
        <v>1309</v>
      </c>
      <c r="H56" s="157"/>
      <c r="I56" s="157"/>
      <c r="J56" s="157">
        <f>'将来負担比率（分子）の構造'!K$52</f>
        <v>932</v>
      </c>
      <c r="K56" s="157"/>
      <c r="L56" s="157"/>
      <c r="M56" s="157">
        <f>'将来負担比率（分子）の構造'!L$52</f>
        <v>957</v>
      </c>
      <c r="N56" s="157"/>
      <c r="O56" s="157"/>
      <c r="P56" s="157">
        <f>'将来負担比率（分子）の構造'!M$52</f>
        <v>1107</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5394</v>
      </c>
      <c r="E58" s="157"/>
      <c r="F58" s="157"/>
      <c r="G58" s="157">
        <f>'将来負担比率（分子）の構造'!J$50</f>
        <v>4877</v>
      </c>
      <c r="H58" s="157"/>
      <c r="I58" s="157"/>
      <c r="J58" s="157">
        <f>'将来負担比率（分子）の構造'!K$50</f>
        <v>4743</v>
      </c>
      <c r="K58" s="157"/>
      <c r="L58" s="157"/>
      <c r="M58" s="157">
        <f>'将来負担比率（分子）の構造'!L$50</f>
        <v>4347</v>
      </c>
      <c r="N58" s="157"/>
      <c r="O58" s="157"/>
      <c r="P58" s="157">
        <f>'将来負担比率（分子）の構造'!M$50</f>
        <v>4525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f>'将来負担比率（分子）の構造'!I$44</f>
        <v>38</v>
      </c>
      <c r="C63" s="157"/>
      <c r="D63" s="157"/>
      <c r="E63" s="157">
        <f>'将来負担比率（分子）の構造'!J$44</f>
        <v>61</v>
      </c>
      <c r="F63" s="157"/>
      <c r="G63" s="157"/>
      <c r="H63" s="157">
        <f>'将来負担比率（分子）の構造'!K$44</f>
        <v>115</v>
      </c>
      <c r="I63" s="157"/>
      <c r="J63" s="157"/>
      <c r="K63" s="157">
        <f>'将来負担比率（分子）の構造'!L$44</f>
        <v>112</v>
      </c>
      <c r="L63" s="157"/>
      <c r="M63" s="157"/>
      <c r="N63" s="157">
        <f>'将来負担比率（分子）の構造'!M$44</f>
        <v>143</v>
      </c>
      <c r="O63" s="157"/>
      <c r="P63" s="157"/>
    </row>
    <row r="64" spans="1:16" x14ac:dyDescent="0.2">
      <c r="A64" s="157" t="s">
        <v>33</v>
      </c>
      <c r="B64" s="157">
        <f>'将来負担比率（分子）の構造'!I$43</f>
        <v>293</v>
      </c>
      <c r="C64" s="157"/>
      <c r="D64" s="157"/>
      <c r="E64" s="157">
        <f>'将来負担比率（分子）の構造'!J$43</f>
        <v>246</v>
      </c>
      <c r="F64" s="157"/>
      <c r="G64" s="157"/>
      <c r="H64" s="157">
        <f>'将来負担比率（分子）の構造'!K$43</f>
        <v>203</v>
      </c>
      <c r="I64" s="157"/>
      <c r="J64" s="157"/>
      <c r="K64" s="157">
        <f>'将来負担比率（分子）の構造'!L$43</f>
        <v>220</v>
      </c>
      <c r="L64" s="157"/>
      <c r="M64" s="157"/>
      <c r="N64" s="157">
        <f>'将来負担比率（分子）の構造'!M$43</f>
        <v>204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50</v>
      </c>
      <c r="C66" s="157"/>
      <c r="D66" s="157"/>
      <c r="E66" s="157">
        <f>'将来負担比率（分子）の構造'!J$41</f>
        <v>42</v>
      </c>
      <c r="F66" s="157"/>
      <c r="G66" s="157"/>
      <c r="H66" s="157">
        <f>'将来負担比率（分子）の構造'!K$41</f>
        <v>330</v>
      </c>
      <c r="I66" s="157"/>
      <c r="J66" s="157"/>
      <c r="K66" s="157">
        <f>'将来負担比率（分子）の構造'!L$41</f>
        <v>1101</v>
      </c>
      <c r="L66" s="157"/>
      <c r="M66" s="157"/>
      <c r="N66" s="157">
        <f>'将来負担比率（分子）の構造'!M$41</f>
        <v>1820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2167</v>
      </c>
      <c r="C72" s="161">
        <f>基金残高に係る経年分析!G55</f>
        <v>2010</v>
      </c>
      <c r="D72" s="161">
        <f>基金残高に係る経年分析!H55</f>
        <v>2066</v>
      </c>
    </row>
    <row r="73" spans="1:16" x14ac:dyDescent="0.2">
      <c r="A73" s="160" t="s">
        <v>74</v>
      </c>
      <c r="B73" s="161">
        <f>基金残高に係る経年分析!F56</f>
        <v>183</v>
      </c>
      <c r="C73" s="161">
        <f>基金残高に係る経年分析!G56</f>
        <v>183</v>
      </c>
      <c r="D73" s="161">
        <f>基金残高に係る経年分析!H56</f>
        <v>183</v>
      </c>
    </row>
    <row r="74" spans="1:16" x14ac:dyDescent="0.2">
      <c r="A74" s="160" t="s">
        <v>75</v>
      </c>
      <c r="B74" s="161">
        <f>基金残高に係る経年分析!F57</f>
        <v>2165</v>
      </c>
      <c r="C74" s="161">
        <f>基金残高に係る経年分析!G57</f>
        <v>2111</v>
      </c>
      <c r="D74" s="161">
        <f>基金残高に係る経年分析!H57</f>
        <v>2020</v>
      </c>
    </row>
  </sheetData>
  <sheetProtection algorithmName="SHA-512" hashValue="GSj5tw/6nZaScIBbhhvfCM9rW2mLdVfN1k7emmdpFeikpHsNP4euuipE/exHOROawrOUQRKF4MIYKh1H9/iA9w==" saltValue="6bxIiHiaFX7LDkPRwIq1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216</v>
      </c>
      <c r="C5" s="664"/>
      <c r="D5" s="664"/>
      <c r="E5" s="664"/>
      <c r="F5" s="664"/>
      <c r="G5" s="664"/>
      <c r="H5" s="664"/>
      <c r="I5" s="664"/>
      <c r="J5" s="664"/>
      <c r="K5" s="664"/>
      <c r="L5" s="664"/>
      <c r="M5" s="664"/>
      <c r="N5" s="664"/>
      <c r="O5" s="664"/>
      <c r="P5" s="664"/>
      <c r="Q5" s="665"/>
      <c r="R5" s="660">
        <v>2926426</v>
      </c>
      <c r="S5" s="661"/>
      <c r="T5" s="661"/>
      <c r="U5" s="661"/>
      <c r="V5" s="661"/>
      <c r="W5" s="661"/>
      <c r="X5" s="661"/>
      <c r="Y5" s="689"/>
      <c r="Z5" s="702">
        <v>39.1</v>
      </c>
      <c r="AA5" s="702"/>
      <c r="AB5" s="702"/>
      <c r="AC5" s="702"/>
      <c r="AD5" s="703">
        <v>2926426</v>
      </c>
      <c r="AE5" s="703"/>
      <c r="AF5" s="703"/>
      <c r="AG5" s="703"/>
      <c r="AH5" s="703"/>
      <c r="AI5" s="703"/>
      <c r="AJ5" s="703"/>
      <c r="AK5" s="703"/>
      <c r="AL5" s="690">
        <v>85.9</v>
      </c>
      <c r="AM5" s="672"/>
      <c r="AN5" s="672"/>
      <c r="AO5" s="691"/>
      <c r="AP5" s="663" t="s">
        <v>217</v>
      </c>
      <c r="AQ5" s="664"/>
      <c r="AR5" s="664"/>
      <c r="AS5" s="664"/>
      <c r="AT5" s="664"/>
      <c r="AU5" s="664"/>
      <c r="AV5" s="664"/>
      <c r="AW5" s="664"/>
      <c r="AX5" s="664"/>
      <c r="AY5" s="664"/>
      <c r="AZ5" s="664"/>
      <c r="BA5" s="664"/>
      <c r="BB5" s="664"/>
      <c r="BC5" s="664"/>
      <c r="BD5" s="664"/>
      <c r="BE5" s="664"/>
      <c r="BF5" s="665"/>
      <c r="BG5" s="608">
        <v>2925472</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2">
      <c r="B6" s="605" t="s">
        <v>221</v>
      </c>
      <c r="C6" s="606"/>
      <c r="D6" s="606"/>
      <c r="E6" s="606"/>
      <c r="F6" s="606"/>
      <c r="G6" s="606"/>
      <c r="H6" s="606"/>
      <c r="I6" s="606"/>
      <c r="J6" s="606"/>
      <c r="K6" s="606"/>
      <c r="L6" s="606"/>
      <c r="M6" s="606"/>
      <c r="N6" s="606"/>
      <c r="O6" s="606"/>
      <c r="P6" s="606"/>
      <c r="Q6" s="607"/>
      <c r="R6" s="608">
        <v>32554</v>
      </c>
      <c r="S6" s="609"/>
      <c r="T6" s="609"/>
      <c r="U6" s="609"/>
      <c r="V6" s="609"/>
      <c r="W6" s="609"/>
      <c r="X6" s="609"/>
      <c r="Y6" s="610"/>
      <c r="Z6" s="646">
        <v>0.4</v>
      </c>
      <c r="AA6" s="646"/>
      <c r="AB6" s="646"/>
      <c r="AC6" s="646"/>
      <c r="AD6" s="647">
        <v>32554</v>
      </c>
      <c r="AE6" s="647"/>
      <c r="AF6" s="647"/>
      <c r="AG6" s="647"/>
      <c r="AH6" s="647"/>
      <c r="AI6" s="647"/>
      <c r="AJ6" s="647"/>
      <c r="AK6" s="647"/>
      <c r="AL6" s="611">
        <v>1</v>
      </c>
      <c r="AM6" s="612"/>
      <c r="AN6" s="612"/>
      <c r="AO6" s="648"/>
      <c r="AP6" s="605" t="s">
        <v>222</v>
      </c>
      <c r="AQ6" s="606"/>
      <c r="AR6" s="606"/>
      <c r="AS6" s="606"/>
      <c r="AT6" s="606"/>
      <c r="AU6" s="606"/>
      <c r="AV6" s="606"/>
      <c r="AW6" s="606"/>
      <c r="AX6" s="606"/>
      <c r="AY6" s="606"/>
      <c r="AZ6" s="606"/>
      <c r="BA6" s="606"/>
      <c r="BB6" s="606"/>
      <c r="BC6" s="606"/>
      <c r="BD6" s="606"/>
      <c r="BE6" s="606"/>
      <c r="BF6" s="607"/>
      <c r="BG6" s="608">
        <v>2925472</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57592</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57592</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1172</v>
      </c>
      <c r="S7" s="609"/>
      <c r="T7" s="609"/>
      <c r="U7" s="609"/>
      <c r="V7" s="609"/>
      <c r="W7" s="609"/>
      <c r="X7" s="609"/>
      <c r="Y7" s="610"/>
      <c r="Z7" s="646">
        <v>0</v>
      </c>
      <c r="AA7" s="646"/>
      <c r="AB7" s="646"/>
      <c r="AC7" s="646"/>
      <c r="AD7" s="647">
        <v>1172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1360720</v>
      </c>
      <c r="BH7" s="609"/>
      <c r="BI7" s="609"/>
      <c r="BJ7" s="609"/>
      <c r="BK7" s="609"/>
      <c r="BL7" s="609"/>
      <c r="BM7" s="609"/>
      <c r="BN7" s="610"/>
      <c r="BO7" s="646">
        <v>46.5</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1463409</v>
      </c>
      <c r="CS7" s="609"/>
      <c r="CT7" s="609"/>
      <c r="CU7" s="609"/>
      <c r="CV7" s="609"/>
      <c r="CW7" s="609"/>
      <c r="CX7" s="609"/>
      <c r="CY7" s="610"/>
      <c r="CZ7" s="646">
        <v>21.2</v>
      </c>
      <c r="DA7" s="646"/>
      <c r="DB7" s="646"/>
      <c r="DC7" s="646"/>
      <c r="DD7" s="614">
        <v>112660</v>
      </c>
      <c r="DE7" s="609"/>
      <c r="DF7" s="609"/>
      <c r="DG7" s="609"/>
      <c r="DH7" s="609"/>
      <c r="DI7" s="609"/>
      <c r="DJ7" s="609"/>
      <c r="DK7" s="609"/>
      <c r="DL7" s="609"/>
      <c r="DM7" s="609"/>
      <c r="DN7" s="609"/>
      <c r="DO7" s="609"/>
      <c r="DP7" s="610"/>
      <c r="DQ7" s="614">
        <v>836615</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21217</v>
      </c>
      <c r="S8" s="609"/>
      <c r="T8" s="609"/>
      <c r="U8" s="609"/>
      <c r="V8" s="609"/>
      <c r="W8" s="609"/>
      <c r="X8" s="609"/>
      <c r="Y8" s="610"/>
      <c r="Z8" s="646">
        <v>0.3</v>
      </c>
      <c r="AA8" s="646"/>
      <c r="AB8" s="646"/>
      <c r="AC8" s="646"/>
      <c r="AD8" s="647">
        <v>21217</v>
      </c>
      <c r="AE8" s="647"/>
      <c r="AF8" s="647"/>
      <c r="AG8" s="647"/>
      <c r="AH8" s="647"/>
      <c r="AI8" s="647"/>
      <c r="AJ8" s="647"/>
      <c r="AK8" s="647"/>
      <c r="AL8" s="611">
        <v>0.6</v>
      </c>
      <c r="AM8" s="612"/>
      <c r="AN8" s="612"/>
      <c r="AO8" s="648"/>
      <c r="AP8" s="605" t="s">
        <v>228</v>
      </c>
      <c r="AQ8" s="606"/>
      <c r="AR8" s="606"/>
      <c r="AS8" s="606"/>
      <c r="AT8" s="606"/>
      <c r="AU8" s="606"/>
      <c r="AV8" s="606"/>
      <c r="AW8" s="606"/>
      <c r="AX8" s="606"/>
      <c r="AY8" s="606"/>
      <c r="AZ8" s="606"/>
      <c r="BA8" s="606"/>
      <c r="BB8" s="606"/>
      <c r="BC8" s="606"/>
      <c r="BD8" s="606"/>
      <c r="BE8" s="606"/>
      <c r="BF8" s="607"/>
      <c r="BG8" s="608">
        <v>17100</v>
      </c>
      <c r="BH8" s="609"/>
      <c r="BI8" s="609"/>
      <c r="BJ8" s="609"/>
      <c r="BK8" s="609"/>
      <c r="BL8" s="609"/>
      <c r="BM8" s="609"/>
      <c r="BN8" s="610"/>
      <c r="BO8" s="646">
        <v>0.6</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1361050</v>
      </c>
      <c r="CS8" s="609"/>
      <c r="CT8" s="609"/>
      <c r="CU8" s="609"/>
      <c r="CV8" s="609"/>
      <c r="CW8" s="609"/>
      <c r="CX8" s="609"/>
      <c r="CY8" s="610"/>
      <c r="CZ8" s="646">
        <v>19.7</v>
      </c>
      <c r="DA8" s="646"/>
      <c r="DB8" s="646"/>
      <c r="DC8" s="646"/>
      <c r="DD8" s="614">
        <v>6061</v>
      </c>
      <c r="DE8" s="609"/>
      <c r="DF8" s="609"/>
      <c r="DG8" s="609"/>
      <c r="DH8" s="609"/>
      <c r="DI8" s="609"/>
      <c r="DJ8" s="609"/>
      <c r="DK8" s="609"/>
      <c r="DL8" s="609"/>
      <c r="DM8" s="609"/>
      <c r="DN8" s="609"/>
      <c r="DO8" s="609"/>
      <c r="DP8" s="610"/>
      <c r="DQ8" s="614">
        <v>836472</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29464</v>
      </c>
      <c r="S9" s="609"/>
      <c r="T9" s="609"/>
      <c r="U9" s="609"/>
      <c r="V9" s="609"/>
      <c r="W9" s="609"/>
      <c r="X9" s="609"/>
      <c r="Y9" s="610"/>
      <c r="Z9" s="646">
        <v>0.4</v>
      </c>
      <c r="AA9" s="646"/>
      <c r="AB9" s="646"/>
      <c r="AC9" s="646"/>
      <c r="AD9" s="647">
        <v>29464</v>
      </c>
      <c r="AE9" s="647"/>
      <c r="AF9" s="647"/>
      <c r="AG9" s="647"/>
      <c r="AH9" s="647"/>
      <c r="AI9" s="647"/>
      <c r="AJ9" s="647"/>
      <c r="AK9" s="647"/>
      <c r="AL9" s="611">
        <v>0.9</v>
      </c>
      <c r="AM9" s="612"/>
      <c r="AN9" s="612"/>
      <c r="AO9" s="648"/>
      <c r="AP9" s="605" t="s">
        <v>231</v>
      </c>
      <c r="AQ9" s="606"/>
      <c r="AR9" s="606"/>
      <c r="AS9" s="606"/>
      <c r="AT9" s="606"/>
      <c r="AU9" s="606"/>
      <c r="AV9" s="606"/>
      <c r="AW9" s="606"/>
      <c r="AX9" s="606"/>
      <c r="AY9" s="606"/>
      <c r="AZ9" s="606"/>
      <c r="BA9" s="606"/>
      <c r="BB9" s="606"/>
      <c r="BC9" s="606"/>
      <c r="BD9" s="606"/>
      <c r="BE9" s="606"/>
      <c r="BF9" s="607"/>
      <c r="BG9" s="608">
        <v>1086141</v>
      </c>
      <c r="BH9" s="609"/>
      <c r="BI9" s="609"/>
      <c r="BJ9" s="609"/>
      <c r="BK9" s="609"/>
      <c r="BL9" s="609"/>
      <c r="BM9" s="609"/>
      <c r="BN9" s="610"/>
      <c r="BO9" s="646">
        <v>37.1</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554391</v>
      </c>
      <c r="CS9" s="609"/>
      <c r="CT9" s="609"/>
      <c r="CU9" s="609"/>
      <c r="CV9" s="609"/>
      <c r="CW9" s="609"/>
      <c r="CX9" s="609"/>
      <c r="CY9" s="610"/>
      <c r="CZ9" s="646">
        <v>8</v>
      </c>
      <c r="DA9" s="646"/>
      <c r="DB9" s="646"/>
      <c r="DC9" s="646"/>
      <c r="DD9" s="614" t="s">
        <v>122</v>
      </c>
      <c r="DE9" s="609"/>
      <c r="DF9" s="609"/>
      <c r="DG9" s="609"/>
      <c r="DH9" s="609"/>
      <c r="DI9" s="609"/>
      <c r="DJ9" s="609"/>
      <c r="DK9" s="609"/>
      <c r="DL9" s="609"/>
      <c r="DM9" s="609"/>
      <c r="DN9" s="609"/>
      <c r="DO9" s="609"/>
      <c r="DP9" s="610"/>
      <c r="DQ9" s="614">
        <v>457428</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24648</v>
      </c>
      <c r="BH10" s="609"/>
      <c r="BI10" s="609"/>
      <c r="BJ10" s="609"/>
      <c r="BK10" s="609"/>
      <c r="BL10" s="609"/>
      <c r="BM10" s="609"/>
      <c r="BN10" s="610"/>
      <c r="BO10" s="646">
        <v>0.8</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291031</v>
      </c>
      <c r="S11" s="609"/>
      <c r="T11" s="609"/>
      <c r="U11" s="609"/>
      <c r="V11" s="609"/>
      <c r="W11" s="609"/>
      <c r="X11" s="609"/>
      <c r="Y11" s="610"/>
      <c r="Z11" s="611">
        <v>3.9</v>
      </c>
      <c r="AA11" s="612"/>
      <c r="AB11" s="612"/>
      <c r="AC11" s="613"/>
      <c r="AD11" s="614">
        <v>291031</v>
      </c>
      <c r="AE11" s="609"/>
      <c r="AF11" s="609"/>
      <c r="AG11" s="609"/>
      <c r="AH11" s="609"/>
      <c r="AI11" s="609"/>
      <c r="AJ11" s="609"/>
      <c r="AK11" s="610"/>
      <c r="AL11" s="611">
        <v>8.5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232831</v>
      </c>
      <c r="BH11" s="609"/>
      <c r="BI11" s="609"/>
      <c r="BJ11" s="609"/>
      <c r="BK11" s="609"/>
      <c r="BL11" s="609"/>
      <c r="BM11" s="609"/>
      <c r="BN11" s="610"/>
      <c r="BO11" s="646">
        <v>8</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108598</v>
      </c>
      <c r="CS11" s="609"/>
      <c r="CT11" s="609"/>
      <c r="CU11" s="609"/>
      <c r="CV11" s="609"/>
      <c r="CW11" s="609"/>
      <c r="CX11" s="609"/>
      <c r="CY11" s="610"/>
      <c r="CZ11" s="646">
        <v>1.6</v>
      </c>
      <c r="DA11" s="646"/>
      <c r="DB11" s="646"/>
      <c r="DC11" s="646"/>
      <c r="DD11" s="614">
        <v>13588</v>
      </c>
      <c r="DE11" s="609"/>
      <c r="DF11" s="609"/>
      <c r="DG11" s="609"/>
      <c r="DH11" s="609"/>
      <c r="DI11" s="609"/>
      <c r="DJ11" s="609"/>
      <c r="DK11" s="609"/>
      <c r="DL11" s="609"/>
      <c r="DM11" s="609"/>
      <c r="DN11" s="609"/>
      <c r="DO11" s="609"/>
      <c r="DP11" s="610"/>
      <c r="DQ11" s="614">
        <v>100178</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1467098</v>
      </c>
      <c r="BH12" s="609"/>
      <c r="BI12" s="609"/>
      <c r="BJ12" s="609"/>
      <c r="BK12" s="609"/>
      <c r="BL12" s="609"/>
      <c r="BM12" s="609"/>
      <c r="BN12" s="610"/>
      <c r="BO12" s="646">
        <v>50.1</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144555</v>
      </c>
      <c r="CS12" s="609"/>
      <c r="CT12" s="609"/>
      <c r="CU12" s="609"/>
      <c r="CV12" s="609"/>
      <c r="CW12" s="609"/>
      <c r="CX12" s="609"/>
      <c r="CY12" s="610"/>
      <c r="CZ12" s="646">
        <v>2.1</v>
      </c>
      <c r="DA12" s="646"/>
      <c r="DB12" s="646"/>
      <c r="DC12" s="646"/>
      <c r="DD12" s="614">
        <v>19932</v>
      </c>
      <c r="DE12" s="609"/>
      <c r="DF12" s="609"/>
      <c r="DG12" s="609"/>
      <c r="DH12" s="609"/>
      <c r="DI12" s="609"/>
      <c r="DJ12" s="609"/>
      <c r="DK12" s="609"/>
      <c r="DL12" s="609"/>
      <c r="DM12" s="609"/>
      <c r="DN12" s="609"/>
      <c r="DO12" s="609"/>
      <c r="DP12" s="610"/>
      <c r="DQ12" s="614">
        <v>108681</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1467098</v>
      </c>
      <c r="BH13" s="609"/>
      <c r="BI13" s="609"/>
      <c r="BJ13" s="609"/>
      <c r="BK13" s="609"/>
      <c r="BL13" s="609"/>
      <c r="BM13" s="609"/>
      <c r="BN13" s="610"/>
      <c r="BO13" s="646">
        <v>50.1</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726218</v>
      </c>
      <c r="CS13" s="609"/>
      <c r="CT13" s="609"/>
      <c r="CU13" s="609"/>
      <c r="CV13" s="609"/>
      <c r="CW13" s="609"/>
      <c r="CX13" s="609"/>
      <c r="CY13" s="610"/>
      <c r="CZ13" s="646">
        <v>10.5</v>
      </c>
      <c r="DA13" s="646"/>
      <c r="DB13" s="646"/>
      <c r="DC13" s="646"/>
      <c r="DD13" s="614">
        <v>411397</v>
      </c>
      <c r="DE13" s="609"/>
      <c r="DF13" s="609"/>
      <c r="DG13" s="609"/>
      <c r="DH13" s="609"/>
      <c r="DI13" s="609"/>
      <c r="DJ13" s="609"/>
      <c r="DK13" s="609"/>
      <c r="DL13" s="609"/>
      <c r="DM13" s="609"/>
      <c r="DN13" s="609"/>
      <c r="DO13" s="609"/>
      <c r="DP13" s="610"/>
      <c r="DQ13" s="614">
        <v>528058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31757</v>
      </c>
      <c r="BH14" s="609"/>
      <c r="BI14" s="609"/>
      <c r="BJ14" s="609"/>
      <c r="BK14" s="609"/>
      <c r="BL14" s="609"/>
      <c r="BM14" s="609"/>
      <c r="BN14" s="610"/>
      <c r="BO14" s="646">
        <v>1.1000000000000001</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288796</v>
      </c>
      <c r="CS14" s="609"/>
      <c r="CT14" s="609"/>
      <c r="CU14" s="609"/>
      <c r="CV14" s="609"/>
      <c r="CW14" s="609"/>
      <c r="CX14" s="609"/>
      <c r="CY14" s="610"/>
      <c r="CZ14" s="646">
        <v>4.2</v>
      </c>
      <c r="DA14" s="646"/>
      <c r="DB14" s="646"/>
      <c r="DC14" s="646"/>
      <c r="DD14" s="614">
        <v>30454</v>
      </c>
      <c r="DE14" s="609"/>
      <c r="DF14" s="609"/>
      <c r="DG14" s="609"/>
      <c r="DH14" s="609"/>
      <c r="DI14" s="609"/>
      <c r="DJ14" s="609"/>
      <c r="DK14" s="609"/>
      <c r="DL14" s="609"/>
      <c r="DM14" s="609"/>
      <c r="DN14" s="609"/>
      <c r="DO14" s="609"/>
      <c r="DP14" s="610"/>
      <c r="DQ14" s="614">
        <v>276677</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4278</v>
      </c>
      <c r="S15" s="609"/>
      <c r="T15" s="609"/>
      <c r="U15" s="609"/>
      <c r="V15" s="609"/>
      <c r="W15" s="609"/>
      <c r="X15" s="609"/>
      <c r="Y15" s="610"/>
      <c r="Z15" s="646">
        <v>0.1</v>
      </c>
      <c r="AA15" s="646"/>
      <c r="AB15" s="646"/>
      <c r="AC15" s="646"/>
      <c r="AD15" s="647">
        <v>4278</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65897</v>
      </c>
      <c r="BH15" s="609"/>
      <c r="BI15" s="609"/>
      <c r="BJ15" s="609"/>
      <c r="BK15" s="609"/>
      <c r="BL15" s="609"/>
      <c r="BM15" s="609"/>
      <c r="BN15" s="610"/>
      <c r="BO15" s="646">
        <v>2.2999999999999998</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2174461</v>
      </c>
      <c r="CS15" s="609"/>
      <c r="CT15" s="609"/>
      <c r="CU15" s="609"/>
      <c r="CV15" s="609"/>
      <c r="CW15" s="609"/>
      <c r="CX15" s="609"/>
      <c r="CY15" s="610"/>
      <c r="CZ15" s="646">
        <v>31.5</v>
      </c>
      <c r="DA15" s="646"/>
      <c r="DB15" s="646"/>
      <c r="DC15" s="646"/>
      <c r="DD15" s="614">
        <v>1377344</v>
      </c>
      <c r="DE15" s="609"/>
      <c r="DF15" s="609"/>
      <c r="DG15" s="609"/>
      <c r="DH15" s="609"/>
      <c r="DI15" s="609"/>
      <c r="DJ15" s="609"/>
      <c r="DK15" s="609"/>
      <c r="DL15" s="609"/>
      <c r="DM15" s="609"/>
      <c r="DN15" s="609"/>
      <c r="DO15" s="609"/>
      <c r="DP15" s="610"/>
      <c r="DQ15" s="614">
        <v>808240</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42647</v>
      </c>
      <c r="S16" s="609"/>
      <c r="T16" s="609"/>
      <c r="U16" s="609"/>
      <c r="V16" s="609"/>
      <c r="W16" s="609"/>
      <c r="X16" s="609"/>
      <c r="Y16" s="610"/>
      <c r="Z16" s="646">
        <v>0.6</v>
      </c>
      <c r="AA16" s="646"/>
      <c r="AB16" s="646"/>
      <c r="AC16" s="646"/>
      <c r="AD16" s="647">
        <v>42647</v>
      </c>
      <c r="AE16" s="647"/>
      <c r="AF16" s="647"/>
      <c r="AG16" s="647"/>
      <c r="AH16" s="647"/>
      <c r="AI16" s="647"/>
      <c r="AJ16" s="647"/>
      <c r="AK16" s="647"/>
      <c r="AL16" s="611">
        <v>1.3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53504</v>
      </c>
      <c r="S17" s="609"/>
      <c r="T17" s="609"/>
      <c r="U17" s="609"/>
      <c r="V17" s="609"/>
      <c r="W17" s="609"/>
      <c r="X17" s="609"/>
      <c r="Y17" s="610"/>
      <c r="Z17" s="646">
        <v>0.7</v>
      </c>
      <c r="AA17" s="646"/>
      <c r="AB17" s="646"/>
      <c r="AC17" s="646"/>
      <c r="AD17" s="647">
        <v>53504</v>
      </c>
      <c r="AE17" s="647"/>
      <c r="AF17" s="647"/>
      <c r="AG17" s="647"/>
      <c r="AH17" s="647"/>
      <c r="AI17" s="647"/>
      <c r="AJ17" s="647"/>
      <c r="AK17" s="647"/>
      <c r="AL17" s="611">
        <v>1.6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18333</v>
      </c>
      <c r="CS17" s="609"/>
      <c r="CT17" s="609"/>
      <c r="CU17" s="609"/>
      <c r="CV17" s="609"/>
      <c r="CW17" s="609"/>
      <c r="CX17" s="609"/>
      <c r="CY17" s="610"/>
      <c r="CZ17" s="646">
        <v>0.3</v>
      </c>
      <c r="DA17" s="646"/>
      <c r="DB17" s="646"/>
      <c r="DC17" s="646"/>
      <c r="DD17" s="614" t="s">
        <v>122</v>
      </c>
      <c r="DE17" s="609"/>
      <c r="DF17" s="609"/>
      <c r="DG17" s="609"/>
      <c r="DH17" s="609"/>
      <c r="DI17" s="609"/>
      <c r="DJ17" s="609"/>
      <c r="DK17" s="609"/>
      <c r="DL17" s="609"/>
      <c r="DM17" s="609"/>
      <c r="DN17" s="609"/>
      <c r="DO17" s="609"/>
      <c r="DP17" s="610"/>
      <c r="DQ17" s="614">
        <v>18333</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5482</v>
      </c>
      <c r="S18" s="609"/>
      <c r="T18" s="609"/>
      <c r="U18" s="609"/>
      <c r="V18" s="609"/>
      <c r="W18" s="609"/>
      <c r="X18" s="609"/>
      <c r="Y18" s="610"/>
      <c r="Z18" s="646">
        <v>0.1</v>
      </c>
      <c r="AA18" s="646"/>
      <c r="AB18" s="646"/>
      <c r="AC18" s="646"/>
      <c r="AD18" s="647">
        <v>5482</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45204</v>
      </c>
      <c r="S19" s="609"/>
      <c r="T19" s="609"/>
      <c r="U19" s="609"/>
      <c r="V19" s="609"/>
      <c r="W19" s="609"/>
      <c r="X19" s="609"/>
      <c r="Y19" s="610"/>
      <c r="Z19" s="646">
        <v>0.6</v>
      </c>
      <c r="AA19" s="646"/>
      <c r="AB19" s="646"/>
      <c r="AC19" s="646"/>
      <c r="AD19" s="647">
        <v>45204</v>
      </c>
      <c r="AE19" s="647"/>
      <c r="AF19" s="647"/>
      <c r="AG19" s="647"/>
      <c r="AH19" s="647"/>
      <c r="AI19" s="647"/>
      <c r="AJ19" s="647"/>
      <c r="AK19" s="647"/>
      <c r="AL19" s="611">
        <v>1.3</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954</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2818</v>
      </c>
      <c r="S20" s="609"/>
      <c r="T20" s="609"/>
      <c r="U20" s="609"/>
      <c r="V20" s="609"/>
      <c r="W20" s="609"/>
      <c r="X20" s="609"/>
      <c r="Y20" s="610"/>
      <c r="Z20" s="646">
        <v>0</v>
      </c>
      <c r="AA20" s="646"/>
      <c r="AB20" s="646"/>
      <c r="AC20" s="646"/>
      <c r="AD20" s="647">
        <v>2818</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954</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6897403</v>
      </c>
      <c r="CS20" s="609"/>
      <c r="CT20" s="609"/>
      <c r="CU20" s="609"/>
      <c r="CV20" s="609"/>
      <c r="CW20" s="609"/>
      <c r="CX20" s="609"/>
      <c r="CY20" s="610"/>
      <c r="CZ20" s="646">
        <v>100</v>
      </c>
      <c r="DA20" s="646"/>
      <c r="DB20" s="646"/>
      <c r="DC20" s="646"/>
      <c r="DD20" s="614">
        <v>1971436</v>
      </c>
      <c r="DE20" s="609"/>
      <c r="DF20" s="609"/>
      <c r="DG20" s="609"/>
      <c r="DH20" s="609"/>
      <c r="DI20" s="609"/>
      <c r="DJ20" s="609"/>
      <c r="DK20" s="609"/>
      <c r="DL20" s="609"/>
      <c r="DM20" s="609"/>
      <c r="DN20" s="609"/>
      <c r="DO20" s="609"/>
      <c r="DP20" s="610"/>
      <c r="DQ20" s="614">
        <v>4028274</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3639</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954</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271</v>
      </c>
      <c r="C23" s="606"/>
      <c r="D23" s="606"/>
      <c r="E23" s="606"/>
      <c r="F23" s="606"/>
      <c r="G23" s="606"/>
      <c r="H23" s="606"/>
      <c r="I23" s="606"/>
      <c r="J23" s="606"/>
      <c r="K23" s="606"/>
      <c r="L23" s="606"/>
      <c r="M23" s="606"/>
      <c r="N23" s="606"/>
      <c r="O23" s="606"/>
      <c r="P23" s="606"/>
      <c r="Q23" s="607"/>
      <c r="R23" s="608">
        <v>3639</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1753653</v>
      </c>
      <c r="CS24" s="661"/>
      <c r="CT24" s="661"/>
      <c r="CU24" s="661"/>
      <c r="CV24" s="661"/>
      <c r="CW24" s="661"/>
      <c r="CX24" s="661"/>
      <c r="CY24" s="689"/>
      <c r="CZ24" s="690">
        <v>25.4</v>
      </c>
      <c r="DA24" s="672"/>
      <c r="DB24" s="672"/>
      <c r="DC24" s="692"/>
      <c r="DD24" s="688">
        <v>1343348</v>
      </c>
      <c r="DE24" s="661"/>
      <c r="DF24" s="661"/>
      <c r="DG24" s="661"/>
      <c r="DH24" s="661"/>
      <c r="DI24" s="661"/>
      <c r="DJ24" s="661"/>
      <c r="DK24" s="689"/>
      <c r="DL24" s="688">
        <v>1302572</v>
      </c>
      <c r="DM24" s="661"/>
      <c r="DN24" s="661"/>
      <c r="DO24" s="661"/>
      <c r="DP24" s="661"/>
      <c r="DQ24" s="661"/>
      <c r="DR24" s="661"/>
      <c r="DS24" s="661"/>
      <c r="DT24" s="661"/>
      <c r="DU24" s="661"/>
      <c r="DV24" s="689"/>
      <c r="DW24" s="690">
        <v>38.200000000000003</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3405932</v>
      </c>
      <c r="S25" s="609"/>
      <c r="T25" s="609"/>
      <c r="U25" s="609"/>
      <c r="V25" s="609"/>
      <c r="W25" s="609"/>
      <c r="X25" s="609"/>
      <c r="Y25" s="610"/>
      <c r="Z25" s="646">
        <v>45.5</v>
      </c>
      <c r="AA25" s="646"/>
      <c r="AB25" s="646"/>
      <c r="AC25" s="646"/>
      <c r="AD25" s="647">
        <v>3402293</v>
      </c>
      <c r="AE25" s="647"/>
      <c r="AF25" s="647"/>
      <c r="AG25" s="647"/>
      <c r="AH25" s="647"/>
      <c r="AI25" s="647"/>
      <c r="AJ25" s="647"/>
      <c r="AK25" s="647"/>
      <c r="AL25" s="611">
        <v>99.8</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1195309</v>
      </c>
      <c r="CS25" s="621"/>
      <c r="CT25" s="621"/>
      <c r="CU25" s="621"/>
      <c r="CV25" s="621"/>
      <c r="CW25" s="621"/>
      <c r="CX25" s="621"/>
      <c r="CY25" s="622"/>
      <c r="CZ25" s="611">
        <v>17.3</v>
      </c>
      <c r="DA25" s="623"/>
      <c r="DB25" s="623"/>
      <c r="DC25" s="624"/>
      <c r="DD25" s="614">
        <v>1140996</v>
      </c>
      <c r="DE25" s="621"/>
      <c r="DF25" s="621"/>
      <c r="DG25" s="621"/>
      <c r="DH25" s="621"/>
      <c r="DI25" s="621"/>
      <c r="DJ25" s="621"/>
      <c r="DK25" s="622"/>
      <c r="DL25" s="614">
        <v>1132309</v>
      </c>
      <c r="DM25" s="621"/>
      <c r="DN25" s="621"/>
      <c r="DO25" s="621"/>
      <c r="DP25" s="621"/>
      <c r="DQ25" s="621"/>
      <c r="DR25" s="621"/>
      <c r="DS25" s="621"/>
      <c r="DT25" s="621"/>
      <c r="DU25" s="621"/>
      <c r="DV25" s="622"/>
      <c r="DW25" s="611">
        <v>33.200000000000003</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591821</v>
      </c>
      <c r="CS26" s="609"/>
      <c r="CT26" s="609"/>
      <c r="CU26" s="609"/>
      <c r="CV26" s="609"/>
      <c r="CW26" s="609"/>
      <c r="CX26" s="609"/>
      <c r="CY26" s="610"/>
      <c r="CZ26" s="611">
        <v>8.6</v>
      </c>
      <c r="DA26" s="623"/>
      <c r="DB26" s="623"/>
      <c r="DC26" s="624"/>
      <c r="DD26" s="614">
        <v>567478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12980</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2926426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540011</v>
      </c>
      <c r="CS27" s="621"/>
      <c r="CT27" s="621"/>
      <c r="CU27" s="621"/>
      <c r="CV27" s="621"/>
      <c r="CW27" s="621"/>
      <c r="CX27" s="621"/>
      <c r="CY27" s="622"/>
      <c r="CZ27" s="611">
        <v>7.8</v>
      </c>
      <c r="DA27" s="623"/>
      <c r="DB27" s="623"/>
      <c r="DC27" s="624"/>
      <c r="DD27" s="614">
        <v>184019</v>
      </c>
      <c r="DE27" s="621"/>
      <c r="DF27" s="621"/>
      <c r="DG27" s="621"/>
      <c r="DH27" s="621"/>
      <c r="DI27" s="621"/>
      <c r="DJ27" s="621"/>
      <c r="DK27" s="622"/>
      <c r="DL27" s="614">
        <v>151930</v>
      </c>
      <c r="DM27" s="621"/>
      <c r="DN27" s="621"/>
      <c r="DO27" s="621"/>
      <c r="DP27" s="621"/>
      <c r="DQ27" s="621"/>
      <c r="DR27" s="621"/>
      <c r="DS27" s="621"/>
      <c r="DT27" s="621"/>
      <c r="DU27" s="621"/>
      <c r="DV27" s="622"/>
      <c r="DW27" s="611">
        <v>4.5</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14854</v>
      </c>
      <c r="S28" s="609"/>
      <c r="T28" s="609"/>
      <c r="U28" s="609"/>
      <c r="V28" s="609"/>
      <c r="W28" s="609"/>
      <c r="X28" s="609"/>
      <c r="Y28" s="610"/>
      <c r="Z28" s="646">
        <v>0.2</v>
      </c>
      <c r="AA28" s="646"/>
      <c r="AB28" s="646"/>
      <c r="AC28" s="646"/>
      <c r="AD28" s="647">
        <v>127</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18333</v>
      </c>
      <c r="CS28" s="609"/>
      <c r="CT28" s="609"/>
      <c r="CU28" s="609"/>
      <c r="CV28" s="609"/>
      <c r="CW28" s="609"/>
      <c r="CX28" s="609"/>
      <c r="CY28" s="610"/>
      <c r="CZ28" s="611">
        <v>0.3</v>
      </c>
      <c r="DA28" s="623"/>
      <c r="DB28" s="623"/>
      <c r="DC28" s="624"/>
      <c r="DD28" s="614">
        <v>18333</v>
      </c>
      <c r="DE28" s="609"/>
      <c r="DF28" s="609"/>
      <c r="DG28" s="609"/>
      <c r="DH28" s="609"/>
      <c r="DI28" s="609"/>
      <c r="DJ28" s="609"/>
      <c r="DK28" s="610"/>
      <c r="DL28" s="614">
        <v>18333</v>
      </c>
      <c r="DM28" s="609"/>
      <c r="DN28" s="609"/>
      <c r="DO28" s="609"/>
      <c r="DP28" s="609"/>
      <c r="DQ28" s="609"/>
      <c r="DR28" s="609"/>
      <c r="DS28" s="609"/>
      <c r="DT28" s="609"/>
      <c r="DU28" s="609"/>
      <c r="DV28" s="610"/>
      <c r="DW28" s="611">
        <v>0.5</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7022</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18333</v>
      </c>
      <c r="CS29" s="621"/>
      <c r="CT29" s="621"/>
      <c r="CU29" s="621"/>
      <c r="CV29" s="621"/>
      <c r="CW29" s="621"/>
      <c r="CX29" s="621"/>
      <c r="CY29" s="622"/>
      <c r="CZ29" s="611">
        <v>0.3</v>
      </c>
      <c r="DA29" s="623"/>
      <c r="DB29" s="623"/>
      <c r="DC29" s="624"/>
      <c r="DD29" s="614">
        <v>18333</v>
      </c>
      <c r="DE29" s="621"/>
      <c r="DF29" s="621"/>
      <c r="DG29" s="621"/>
      <c r="DH29" s="621"/>
      <c r="DI29" s="621"/>
      <c r="DJ29" s="621"/>
      <c r="DK29" s="622"/>
      <c r="DL29" s="614">
        <v>18333</v>
      </c>
      <c r="DM29" s="621"/>
      <c r="DN29" s="621"/>
      <c r="DO29" s="621"/>
      <c r="DP29" s="621"/>
      <c r="DQ29" s="621"/>
      <c r="DR29" s="621"/>
      <c r="DS29" s="621"/>
      <c r="DT29" s="621"/>
      <c r="DU29" s="621"/>
      <c r="DV29" s="622"/>
      <c r="DW29" s="611">
        <v>0.5</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1267479</v>
      </c>
      <c r="S30" s="609"/>
      <c r="T30" s="609"/>
      <c r="U30" s="609"/>
      <c r="V30" s="609"/>
      <c r="W30" s="609"/>
      <c r="X30" s="609"/>
      <c r="Y30" s="610"/>
      <c r="Z30" s="646">
        <v>16.899999999999999</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5285</v>
      </c>
      <c r="CS30" s="609"/>
      <c r="CT30" s="609"/>
      <c r="CU30" s="609"/>
      <c r="CV30" s="609"/>
      <c r="CW30" s="609"/>
      <c r="CX30" s="609"/>
      <c r="CY30" s="610"/>
      <c r="CZ30" s="611">
        <v>0.1</v>
      </c>
      <c r="DA30" s="623"/>
      <c r="DB30" s="623"/>
      <c r="DC30" s="624"/>
      <c r="DD30" s="614">
        <v>5285</v>
      </c>
      <c r="DE30" s="609"/>
      <c r="DF30" s="609"/>
      <c r="DG30" s="609"/>
      <c r="DH30" s="609"/>
      <c r="DI30" s="609"/>
      <c r="DJ30" s="609"/>
      <c r="DK30" s="610"/>
      <c r="DL30" s="614">
        <v>5285</v>
      </c>
      <c r="DM30" s="609"/>
      <c r="DN30" s="609"/>
      <c r="DO30" s="609"/>
      <c r="DP30" s="609"/>
      <c r="DQ30" s="609"/>
      <c r="DR30" s="609"/>
      <c r="DS30" s="609"/>
      <c r="DT30" s="609"/>
      <c r="DU30" s="609"/>
      <c r="DV30" s="610"/>
      <c r="DW30" s="611">
        <v>0.2</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v>5595</v>
      </c>
      <c r="S31" s="609"/>
      <c r="T31" s="609"/>
      <c r="U31" s="609"/>
      <c r="V31" s="609"/>
      <c r="W31" s="609"/>
      <c r="X31" s="609"/>
      <c r="Y31" s="610"/>
      <c r="Z31" s="646">
        <v>0.1</v>
      </c>
      <c r="AA31" s="646"/>
      <c r="AB31" s="646"/>
      <c r="AC31" s="646"/>
      <c r="AD31" s="647">
        <v>5595</v>
      </c>
      <c r="AE31" s="647"/>
      <c r="AF31" s="647"/>
      <c r="AG31" s="647"/>
      <c r="AH31" s="647"/>
      <c r="AI31" s="647"/>
      <c r="AJ31" s="647"/>
      <c r="AK31" s="647"/>
      <c r="AL31" s="611">
        <v>0.2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99.9</v>
      </c>
      <c r="BH31" s="671"/>
      <c r="BI31" s="671"/>
      <c r="BJ31" s="671"/>
      <c r="BK31" s="671"/>
      <c r="BL31" s="671"/>
      <c r="BM31" s="672">
        <v>99.6</v>
      </c>
      <c r="BN31" s="671"/>
      <c r="BO31" s="671"/>
      <c r="BP31" s="671"/>
      <c r="BQ31" s="673"/>
      <c r="BR31" s="670">
        <v>99.9</v>
      </c>
      <c r="BS31" s="671"/>
      <c r="BT31" s="671"/>
      <c r="BU31" s="671"/>
      <c r="BV31" s="671"/>
      <c r="BW31" s="671"/>
      <c r="BX31" s="672">
        <v>99.7</v>
      </c>
      <c r="BY31" s="671"/>
      <c r="BZ31" s="671"/>
      <c r="CA31" s="671"/>
      <c r="CB31" s="673"/>
      <c r="CD31" s="629"/>
      <c r="CE31" s="630"/>
      <c r="CF31" s="605" t="s">
        <v>301</v>
      </c>
      <c r="CG31" s="606"/>
      <c r="CH31" s="606"/>
      <c r="CI31" s="606"/>
      <c r="CJ31" s="606"/>
      <c r="CK31" s="606"/>
      <c r="CL31" s="606"/>
      <c r="CM31" s="606"/>
      <c r="CN31" s="606"/>
      <c r="CO31" s="606"/>
      <c r="CP31" s="606"/>
      <c r="CQ31" s="607"/>
      <c r="CR31" s="608">
        <v>13048</v>
      </c>
      <c r="CS31" s="621"/>
      <c r="CT31" s="621"/>
      <c r="CU31" s="621"/>
      <c r="CV31" s="621"/>
      <c r="CW31" s="621"/>
      <c r="CX31" s="621"/>
      <c r="CY31" s="622"/>
      <c r="CZ31" s="611">
        <v>0.2</v>
      </c>
      <c r="DA31" s="623"/>
      <c r="DB31" s="623"/>
      <c r="DC31" s="624"/>
      <c r="DD31" s="614">
        <v>13048</v>
      </c>
      <c r="DE31" s="621"/>
      <c r="DF31" s="621"/>
      <c r="DG31" s="621"/>
      <c r="DH31" s="621"/>
      <c r="DI31" s="621"/>
      <c r="DJ31" s="621"/>
      <c r="DK31" s="622"/>
      <c r="DL31" s="614">
        <v>13048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206703</v>
      </c>
      <c r="S32" s="609"/>
      <c r="T32" s="609"/>
      <c r="U32" s="609"/>
      <c r="V32" s="609"/>
      <c r="W32" s="609"/>
      <c r="X32" s="609"/>
      <c r="Y32" s="610"/>
      <c r="Z32" s="646">
        <v>2.8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99.9</v>
      </c>
      <c r="BH32" s="621"/>
      <c r="BI32" s="621"/>
      <c r="BJ32" s="621"/>
      <c r="BK32" s="621"/>
      <c r="BL32" s="621"/>
      <c r="BM32" s="612">
        <v>99.7</v>
      </c>
      <c r="BN32" s="621"/>
      <c r="BO32" s="621"/>
      <c r="BP32" s="621"/>
      <c r="BQ32" s="644"/>
      <c r="BR32" s="679">
        <v>100</v>
      </c>
      <c r="BS32" s="621"/>
      <c r="BT32" s="621"/>
      <c r="BU32" s="621"/>
      <c r="BV32" s="621"/>
      <c r="BW32" s="621"/>
      <c r="BX32" s="612">
        <v>99.8</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16277</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99.9</v>
      </c>
      <c r="BH33" s="593"/>
      <c r="BI33" s="593"/>
      <c r="BJ33" s="593"/>
      <c r="BK33" s="593"/>
      <c r="BL33" s="593"/>
      <c r="BM33" s="639">
        <v>99.5</v>
      </c>
      <c r="BN33" s="593"/>
      <c r="BO33" s="593"/>
      <c r="BP33" s="593"/>
      <c r="BQ33" s="656"/>
      <c r="BR33" s="669">
        <v>99.9</v>
      </c>
      <c r="BS33" s="593"/>
      <c r="BT33" s="593"/>
      <c r="BU33" s="593"/>
      <c r="BV33" s="593"/>
      <c r="BW33" s="593"/>
      <c r="BX33" s="639">
        <v>99.5</v>
      </c>
      <c r="BY33" s="593"/>
      <c r="BZ33" s="593"/>
      <c r="CA33" s="593"/>
      <c r="CB33" s="656"/>
      <c r="CD33" s="605" t="s">
        <v>308</v>
      </c>
      <c r="CE33" s="606"/>
      <c r="CF33" s="606"/>
      <c r="CG33" s="606"/>
      <c r="CH33" s="606"/>
      <c r="CI33" s="606"/>
      <c r="CJ33" s="606"/>
      <c r="CK33" s="606"/>
      <c r="CL33" s="606"/>
      <c r="CM33" s="606"/>
      <c r="CN33" s="606"/>
      <c r="CO33" s="606"/>
      <c r="CP33" s="606"/>
      <c r="CQ33" s="607"/>
      <c r="CR33" s="608">
        <v>3172314</v>
      </c>
      <c r="CS33" s="621"/>
      <c r="CT33" s="621"/>
      <c r="CU33" s="621"/>
      <c r="CV33" s="621"/>
      <c r="CW33" s="621"/>
      <c r="CX33" s="621"/>
      <c r="CY33" s="622"/>
      <c r="CZ33" s="611">
        <v>46</v>
      </c>
      <c r="DA33" s="623"/>
      <c r="DB33" s="623"/>
      <c r="DC33" s="624"/>
      <c r="DD33" s="614">
        <v>2271471</v>
      </c>
      <c r="DE33" s="621"/>
      <c r="DF33" s="621"/>
      <c r="DG33" s="621"/>
      <c r="DH33" s="621"/>
      <c r="DI33" s="621"/>
      <c r="DJ33" s="621"/>
      <c r="DK33" s="622"/>
      <c r="DL33" s="614">
        <v>1725241</v>
      </c>
      <c r="DM33" s="621"/>
      <c r="DN33" s="621"/>
      <c r="DO33" s="621"/>
      <c r="DP33" s="621"/>
      <c r="DQ33" s="621"/>
      <c r="DR33" s="621"/>
      <c r="DS33" s="621"/>
      <c r="DT33" s="621"/>
      <c r="DU33" s="621"/>
      <c r="DV33" s="622"/>
      <c r="DW33" s="611">
        <v>50.6</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404201</v>
      </c>
      <c r="S34" s="609"/>
      <c r="T34" s="609"/>
      <c r="U34" s="609"/>
      <c r="V34" s="609"/>
      <c r="W34" s="609"/>
      <c r="X34" s="609"/>
      <c r="Y34" s="610"/>
      <c r="Z34" s="646">
        <v>5.4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1497650</v>
      </c>
      <c r="CS34" s="609"/>
      <c r="CT34" s="609"/>
      <c r="CU34" s="609"/>
      <c r="CV34" s="609"/>
      <c r="CW34" s="609"/>
      <c r="CX34" s="609"/>
      <c r="CY34" s="610"/>
      <c r="CZ34" s="611">
        <v>21.7</v>
      </c>
      <c r="DA34" s="623"/>
      <c r="DB34" s="623"/>
      <c r="DC34" s="624"/>
      <c r="DD34" s="614">
        <v>1071211</v>
      </c>
      <c r="DE34" s="609"/>
      <c r="DF34" s="609"/>
      <c r="DG34" s="609"/>
      <c r="DH34" s="609"/>
      <c r="DI34" s="609"/>
      <c r="DJ34" s="609"/>
      <c r="DK34" s="610"/>
      <c r="DL34" s="614">
        <v>951986</v>
      </c>
      <c r="DM34" s="609"/>
      <c r="DN34" s="609"/>
      <c r="DO34" s="609"/>
      <c r="DP34" s="609"/>
      <c r="DQ34" s="609"/>
      <c r="DR34" s="609"/>
      <c r="DS34" s="609"/>
      <c r="DT34" s="609"/>
      <c r="DU34" s="609"/>
      <c r="DV34" s="610"/>
      <c r="DW34" s="611">
        <v>27.9</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881755</v>
      </c>
      <c r="S35" s="609"/>
      <c r="T35" s="609"/>
      <c r="U35" s="609"/>
      <c r="V35" s="609"/>
      <c r="W35" s="609"/>
      <c r="X35" s="609"/>
      <c r="Y35" s="610"/>
      <c r="Z35" s="646">
        <v>11.8</v>
      </c>
      <c r="AA35" s="646"/>
      <c r="AB35" s="646"/>
      <c r="AC35" s="646"/>
      <c r="AD35" s="647" t="s">
        <v>122</v>
      </c>
      <c r="AE35" s="647"/>
      <c r="AF35" s="647"/>
      <c r="AG35" s="647"/>
      <c r="AH35" s="647"/>
      <c r="AI35" s="647"/>
      <c r="AJ35" s="647"/>
      <c r="AK35" s="647"/>
      <c r="AL35" s="611" t="s">
        <v>122</v>
      </c>
      <c r="AM35" s="612"/>
      <c r="AN35" s="612"/>
      <c r="AO35" s="648"/>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38995</v>
      </c>
      <c r="CS35" s="621"/>
      <c r="CT35" s="621"/>
      <c r="CU35" s="621"/>
      <c r="CV35" s="621"/>
      <c r="CW35" s="621"/>
      <c r="CX35" s="621"/>
      <c r="CY35" s="622"/>
      <c r="CZ35" s="611">
        <v>0.6</v>
      </c>
      <c r="DA35" s="623"/>
      <c r="DB35" s="623"/>
      <c r="DC35" s="624"/>
      <c r="DD35" s="614">
        <v>38535</v>
      </c>
      <c r="DE35" s="621"/>
      <c r="DF35" s="621"/>
      <c r="DG35" s="621"/>
      <c r="DH35" s="621"/>
      <c r="DI35" s="621"/>
      <c r="DJ35" s="621"/>
      <c r="DK35" s="622"/>
      <c r="DL35" s="614">
        <v>8195</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465206</v>
      </c>
      <c r="S36" s="609"/>
      <c r="T36" s="609"/>
      <c r="U36" s="609"/>
      <c r="V36" s="609"/>
      <c r="W36" s="609"/>
      <c r="X36" s="609"/>
      <c r="Y36" s="610"/>
      <c r="Z36" s="646">
        <v>6.2</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0">
        <v>428782</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8843</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1194661</v>
      </c>
      <c r="CS36" s="609"/>
      <c r="CT36" s="609"/>
      <c r="CU36" s="609"/>
      <c r="CV36" s="609"/>
      <c r="CW36" s="609"/>
      <c r="CX36" s="609"/>
      <c r="CY36" s="610"/>
      <c r="CZ36" s="611">
        <v>17.3</v>
      </c>
      <c r="DA36" s="623"/>
      <c r="DB36" s="623"/>
      <c r="DC36" s="624"/>
      <c r="DD36" s="614">
        <v>932740</v>
      </c>
      <c r="DE36" s="609"/>
      <c r="DF36" s="609"/>
      <c r="DG36" s="609"/>
      <c r="DH36" s="609"/>
      <c r="DI36" s="609"/>
      <c r="DJ36" s="609"/>
      <c r="DK36" s="610"/>
      <c r="DL36" s="614">
        <v>653307</v>
      </c>
      <c r="DM36" s="609"/>
      <c r="DN36" s="609"/>
      <c r="DO36" s="609"/>
      <c r="DP36" s="609"/>
      <c r="DQ36" s="609"/>
      <c r="DR36" s="609"/>
      <c r="DS36" s="609"/>
      <c r="DT36" s="609"/>
      <c r="DU36" s="609"/>
      <c r="DV36" s="610"/>
      <c r="DW36" s="611">
        <v>19.2</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78699</v>
      </c>
      <c r="S37" s="609"/>
      <c r="T37" s="609"/>
      <c r="U37" s="609"/>
      <c r="V37" s="609"/>
      <c r="W37" s="609"/>
      <c r="X37" s="609"/>
      <c r="Y37" s="610"/>
      <c r="Z37" s="646">
        <v>1.1000000000000001</v>
      </c>
      <c r="AA37" s="646"/>
      <c r="AB37" s="646"/>
      <c r="AC37" s="646"/>
      <c r="AD37" s="647">
        <v>288</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145355</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8843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400425</v>
      </c>
      <c r="CS37" s="621"/>
      <c r="CT37" s="621"/>
      <c r="CU37" s="621"/>
      <c r="CV37" s="621"/>
      <c r="CW37" s="621"/>
      <c r="CX37" s="621"/>
      <c r="CY37" s="622"/>
      <c r="CZ37" s="611">
        <v>5.8</v>
      </c>
      <c r="DA37" s="623"/>
      <c r="DB37" s="623"/>
      <c r="DC37" s="624"/>
      <c r="DD37" s="614">
        <v>350038</v>
      </c>
      <c r="DE37" s="621"/>
      <c r="DF37" s="621"/>
      <c r="DG37" s="621"/>
      <c r="DH37" s="621"/>
      <c r="DI37" s="621"/>
      <c r="DJ37" s="621"/>
      <c r="DK37" s="622"/>
      <c r="DL37" s="614">
        <v>350038</v>
      </c>
      <c r="DM37" s="621"/>
      <c r="DN37" s="621"/>
      <c r="DO37" s="621"/>
      <c r="DP37" s="621"/>
      <c r="DQ37" s="621"/>
      <c r="DR37" s="621"/>
      <c r="DS37" s="621"/>
      <c r="DT37" s="621"/>
      <c r="DU37" s="621"/>
      <c r="DV37" s="622"/>
      <c r="DW37" s="611">
        <v>10.3</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724800</v>
      </c>
      <c r="S38" s="609"/>
      <c r="T38" s="609"/>
      <c r="U38" s="609"/>
      <c r="V38" s="609"/>
      <c r="W38" s="609"/>
      <c r="X38" s="609"/>
      <c r="Y38" s="610"/>
      <c r="Z38" s="646">
        <v>9.6999999999999993</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90923</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772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192504</v>
      </c>
      <c r="CS38" s="609"/>
      <c r="CT38" s="609"/>
      <c r="CU38" s="609"/>
      <c r="CV38" s="609"/>
      <c r="CW38" s="609"/>
      <c r="CX38" s="609"/>
      <c r="CY38" s="610"/>
      <c r="CZ38" s="611">
        <v>2.8</v>
      </c>
      <c r="DA38" s="623"/>
      <c r="DB38" s="623"/>
      <c r="DC38" s="624"/>
      <c r="DD38" s="614">
        <v>154028</v>
      </c>
      <c r="DE38" s="609"/>
      <c r="DF38" s="609"/>
      <c r="DG38" s="609"/>
      <c r="DH38" s="609"/>
      <c r="DI38" s="609"/>
      <c r="DJ38" s="609"/>
      <c r="DK38" s="610"/>
      <c r="DL38" s="614">
        <v>111753</v>
      </c>
      <c r="DM38" s="609"/>
      <c r="DN38" s="609"/>
      <c r="DO38" s="609"/>
      <c r="DP38" s="609"/>
      <c r="DQ38" s="609"/>
      <c r="DR38" s="609"/>
      <c r="DS38" s="609"/>
      <c r="DT38" s="609"/>
      <c r="DU38" s="609"/>
      <c r="DV38" s="610"/>
      <c r="DW38" s="611">
        <v>3.3</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1254</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243604</v>
      </c>
      <c r="CS39" s="621"/>
      <c r="CT39" s="621"/>
      <c r="CU39" s="621"/>
      <c r="CV39" s="621"/>
      <c r="CW39" s="621"/>
      <c r="CX39" s="621"/>
      <c r="CY39" s="622"/>
      <c r="CZ39" s="611">
        <v>3.5</v>
      </c>
      <c r="DA39" s="623"/>
      <c r="DB39" s="623"/>
      <c r="DC39" s="624"/>
      <c r="DD39" s="614">
        <v>71692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128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4900</v>
      </c>
      <c r="CS40" s="609"/>
      <c r="CT40" s="609"/>
      <c r="CU40" s="609"/>
      <c r="CV40" s="609"/>
      <c r="CW40" s="609"/>
      <c r="CX40" s="609"/>
      <c r="CY40" s="610"/>
      <c r="CZ40" s="611">
        <v>0.1</v>
      </c>
      <c r="DA40" s="623"/>
      <c r="DB40" s="623"/>
      <c r="DC40" s="624"/>
      <c r="DD40" s="614">
        <v>3265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7491503</v>
      </c>
      <c r="S41" s="633"/>
      <c r="T41" s="633"/>
      <c r="U41" s="633"/>
      <c r="V41" s="633"/>
      <c r="W41" s="633"/>
      <c r="X41" s="633"/>
      <c r="Y41" s="636"/>
      <c r="Z41" s="637">
        <v>100</v>
      </c>
      <c r="AA41" s="637"/>
      <c r="AB41" s="637"/>
      <c r="AC41" s="637"/>
      <c r="AD41" s="638">
        <v>3408303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41834</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5</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150670</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371</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1971436</v>
      </c>
      <c r="CS42" s="621"/>
      <c r="CT42" s="621"/>
      <c r="CU42" s="621"/>
      <c r="CV42" s="621"/>
      <c r="CW42" s="621"/>
      <c r="CX42" s="621"/>
      <c r="CY42" s="622"/>
      <c r="CZ42" s="611">
        <v>28.6</v>
      </c>
      <c r="DA42" s="623"/>
      <c r="DB42" s="623"/>
      <c r="DC42" s="624"/>
      <c r="DD42" s="614">
        <v>413455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11046</v>
      </c>
      <c r="CS43" s="621"/>
      <c r="CT43" s="621"/>
      <c r="CU43" s="621"/>
      <c r="CV43" s="621"/>
      <c r="CW43" s="621"/>
      <c r="CX43" s="621"/>
      <c r="CY43" s="622"/>
      <c r="CZ43" s="611">
        <v>0.2</v>
      </c>
      <c r="DA43" s="623"/>
      <c r="DB43" s="623"/>
      <c r="DC43" s="624"/>
      <c r="DD43" s="614">
        <v>11046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1971436</v>
      </c>
      <c r="CS44" s="609"/>
      <c r="CT44" s="609"/>
      <c r="CU44" s="609"/>
      <c r="CV44" s="609"/>
      <c r="CW44" s="609"/>
      <c r="CX44" s="609"/>
      <c r="CY44" s="610"/>
      <c r="CZ44" s="611">
        <v>28.6</v>
      </c>
      <c r="DA44" s="612"/>
      <c r="DB44" s="612"/>
      <c r="DC44" s="613"/>
      <c r="DD44" s="614">
        <v>413455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1359793</v>
      </c>
      <c r="CS45" s="621"/>
      <c r="CT45" s="621"/>
      <c r="CU45" s="621"/>
      <c r="CV45" s="621"/>
      <c r="CW45" s="621"/>
      <c r="CX45" s="621"/>
      <c r="CY45" s="622"/>
      <c r="CZ45" s="611">
        <v>19.7</v>
      </c>
      <c r="DA45" s="623"/>
      <c r="DB45" s="623"/>
      <c r="DC45" s="624"/>
      <c r="DD45" s="614">
        <v>183500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534508</v>
      </c>
      <c r="CS46" s="609"/>
      <c r="CT46" s="609"/>
      <c r="CU46" s="609"/>
      <c r="CV46" s="609"/>
      <c r="CW46" s="609"/>
      <c r="CX46" s="609"/>
      <c r="CY46" s="610"/>
      <c r="CZ46" s="611">
        <v>7.7</v>
      </c>
      <c r="DA46" s="612"/>
      <c r="DB46" s="612"/>
      <c r="DC46" s="613"/>
      <c r="DD46" s="614">
        <v>222620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6897403</v>
      </c>
      <c r="CS49" s="593"/>
      <c r="CT49" s="593"/>
      <c r="CU49" s="593"/>
      <c r="CV49" s="593"/>
      <c r="CW49" s="593"/>
      <c r="CX49" s="593"/>
      <c r="CY49" s="594"/>
      <c r="CZ49" s="595">
        <v>100</v>
      </c>
      <c r="DA49" s="596"/>
      <c r="DB49" s="596"/>
      <c r="DC49" s="597"/>
      <c r="DD49" s="598">
        <v>4028274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lUj4y8wdSyw0ujYiJnPqbtvh2ODAKP3d2kwcRD+N/esnIN7QDMjsf+PpXaNCH32sabvkcSdn0otBOFjs6aV9A==" saltValue="HdNRwZIadF4kGhdmKyDo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7484</v>
      </c>
      <c r="R7" s="1090"/>
      <c r="S7" s="1090"/>
      <c r="T7" s="1090"/>
      <c r="U7" s="1090"/>
      <c r="V7" s="1090">
        <v>6892</v>
      </c>
      <c r="W7" s="1090"/>
      <c r="X7" s="1090"/>
      <c r="Y7" s="1090"/>
      <c r="Z7" s="1090"/>
      <c r="AA7" s="1090">
        <f>Q7-V7</f>
        <v>592</v>
      </c>
      <c r="AB7" s="1090"/>
      <c r="AC7" s="1090"/>
      <c r="AD7" s="1090"/>
      <c r="AE7" s="1091"/>
      <c r="AF7" s="1092">
        <v>239</v>
      </c>
      <c r="AG7" s="1093"/>
      <c r="AH7" s="1093"/>
      <c r="AI7" s="1093"/>
      <c r="AJ7" s="1094"/>
      <c r="AK7" s="1095">
        <v>3</v>
      </c>
      <c r="AL7" s="1096"/>
      <c r="AM7" s="1096"/>
      <c r="AN7" s="1096"/>
      <c r="AO7" s="1096"/>
      <c r="AP7" s="1096">
        <v>1820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376</v>
      </c>
      <c r="C8" s="1018"/>
      <c r="D8" s="1018"/>
      <c r="E8" s="1018"/>
      <c r="F8" s="1018"/>
      <c r="G8" s="1018"/>
      <c r="H8" s="1018"/>
      <c r="I8" s="1018"/>
      <c r="J8" s="1018"/>
      <c r="K8" s="1018"/>
      <c r="L8" s="1018"/>
      <c r="M8" s="1018"/>
      <c r="N8" s="1018"/>
      <c r="O8" s="1018"/>
      <c r="P8" s="1019"/>
      <c r="Q8" s="1025">
        <v>8</v>
      </c>
      <c r="R8" s="1026"/>
      <c r="S8" s="1026"/>
      <c r="T8" s="1026"/>
      <c r="U8" s="1026"/>
      <c r="V8" s="1026">
        <v>8</v>
      </c>
      <c r="W8" s="1026"/>
      <c r="X8" s="1026"/>
      <c r="Y8" s="1026"/>
      <c r="Z8" s="1026"/>
      <c r="AA8" s="1026">
        <f>Q8-V8</f>
        <v>0</v>
      </c>
      <c r="AB8" s="1026"/>
      <c r="AC8" s="1026"/>
      <c r="AD8" s="1026"/>
      <c r="AE8" s="1027"/>
      <c r="AF8" s="1022">
        <v>0</v>
      </c>
      <c r="AG8" s="1023"/>
      <c r="AH8" s="1023"/>
      <c r="AI8" s="1023"/>
      <c r="AJ8" s="1024"/>
      <c r="AK8" s="1067">
        <v>0</v>
      </c>
      <c r="AL8" s="1068"/>
      <c r="AM8" s="1068"/>
      <c r="AN8" s="1068"/>
      <c r="AO8" s="1068"/>
      <c r="AP8" s="1068">
        <v>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7492</v>
      </c>
      <c r="R23" s="1048"/>
      <c r="S23" s="1048"/>
      <c r="T23" s="1048"/>
      <c r="U23" s="1048"/>
      <c r="V23" s="1048">
        <v>6897</v>
      </c>
      <c r="W23" s="1048"/>
      <c r="X23" s="1048"/>
      <c r="Y23" s="1048"/>
      <c r="Z23" s="1048"/>
      <c r="AA23" s="1048">
        <f>Q23-V23</f>
        <v>595</v>
      </c>
      <c r="AB23" s="1048"/>
      <c r="AC23" s="1048"/>
      <c r="AD23" s="1048"/>
      <c r="AE23" s="1055"/>
      <c r="AF23" s="1056">
        <v>239</v>
      </c>
      <c r="AG23" s="1048"/>
      <c r="AH23" s="1048"/>
      <c r="AI23" s="1048"/>
      <c r="AJ23" s="1057"/>
      <c r="AK23" s="1058"/>
      <c r="AL23" s="1059"/>
      <c r="AM23" s="1059"/>
      <c r="AN23" s="1059"/>
      <c r="AO23" s="1059"/>
      <c r="AP23" s="1048">
        <v>1820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705</v>
      </c>
      <c r="R28" s="1038"/>
      <c r="S28" s="1038"/>
      <c r="T28" s="1038"/>
      <c r="U28" s="1038"/>
      <c r="V28" s="1038">
        <v>696</v>
      </c>
      <c r="W28" s="1038"/>
      <c r="X28" s="1038"/>
      <c r="Y28" s="1038"/>
      <c r="Z28" s="1038"/>
      <c r="AA28" s="1038">
        <f>Q28-V28</f>
        <v>9</v>
      </c>
      <c r="AB28" s="1038"/>
      <c r="AC28" s="1038"/>
      <c r="AD28" s="1038"/>
      <c r="AE28" s="1039"/>
      <c r="AF28" s="1040">
        <v>9</v>
      </c>
      <c r="AG28" s="1038"/>
      <c r="AH28" s="1038"/>
      <c r="AI28" s="1038"/>
      <c r="AJ28" s="1041"/>
      <c r="AK28" s="1029">
        <v>42</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505</v>
      </c>
      <c r="R29" s="1026"/>
      <c r="S29" s="1026"/>
      <c r="T29" s="1026"/>
      <c r="U29" s="1026"/>
      <c r="V29" s="1026">
        <v>482</v>
      </c>
      <c r="W29" s="1026"/>
      <c r="X29" s="1026"/>
      <c r="Y29" s="1026"/>
      <c r="Z29" s="1026"/>
      <c r="AA29" s="1026">
        <f>Q29-V29</f>
        <v>23</v>
      </c>
      <c r="AB29" s="1026"/>
      <c r="AC29" s="1026"/>
      <c r="AD29" s="1026"/>
      <c r="AE29" s="1027"/>
      <c r="AF29" s="1022">
        <v>23</v>
      </c>
      <c r="AG29" s="1023"/>
      <c r="AH29" s="1023"/>
      <c r="AI29" s="1023"/>
      <c r="AJ29" s="1024"/>
      <c r="AK29" s="967">
        <v>61</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169</v>
      </c>
      <c r="R30" s="1026"/>
      <c r="S30" s="1026"/>
      <c r="T30" s="1026"/>
      <c r="U30" s="1026"/>
      <c r="V30" s="1026">
        <v>169</v>
      </c>
      <c r="W30" s="1026"/>
      <c r="X30" s="1026"/>
      <c r="Y30" s="1026"/>
      <c r="Z30" s="1026"/>
      <c r="AA30" s="1026">
        <f t="shared" ref="AA30:AA33" si="0">Q30-V30</f>
        <v>0</v>
      </c>
      <c r="AB30" s="1026"/>
      <c r="AC30" s="1026"/>
      <c r="AD30" s="1026"/>
      <c r="AE30" s="1027"/>
      <c r="AF30" s="1022" t="s">
        <v>122</v>
      </c>
      <c r="AG30" s="1023"/>
      <c r="AH30" s="1023"/>
      <c r="AI30" s="1023"/>
      <c r="AJ30" s="1024"/>
      <c r="AK30" s="967">
        <v>83</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7</v>
      </c>
      <c r="R31" s="1026"/>
      <c r="S31" s="1026"/>
      <c r="T31" s="1026"/>
      <c r="U31" s="1026"/>
      <c r="V31" s="1026">
        <v>7</v>
      </c>
      <c r="W31" s="1026"/>
      <c r="X31" s="1026"/>
      <c r="Y31" s="1026"/>
      <c r="Z31" s="1026"/>
      <c r="AA31" s="1026">
        <f t="shared" si="0"/>
        <v>0</v>
      </c>
      <c r="AB31" s="1026"/>
      <c r="AC31" s="1026"/>
      <c r="AD31" s="1026"/>
      <c r="AE31" s="1027"/>
      <c r="AF31" s="1022">
        <v>1</v>
      </c>
      <c r="AG31" s="1023"/>
      <c r="AH31" s="1023"/>
      <c r="AI31" s="1023"/>
      <c r="AJ31" s="1024"/>
      <c r="AK31" s="967">
        <v>6</v>
      </c>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174</v>
      </c>
      <c r="R32" s="1026"/>
      <c r="S32" s="1026"/>
      <c r="T32" s="1026"/>
      <c r="U32" s="1026"/>
      <c r="V32" s="1026">
        <v>174</v>
      </c>
      <c r="W32" s="1026"/>
      <c r="X32" s="1026"/>
      <c r="Y32" s="1026"/>
      <c r="Z32" s="1026"/>
      <c r="AA32" s="1026">
        <f t="shared" si="0"/>
        <v>0</v>
      </c>
      <c r="AB32" s="1026"/>
      <c r="AC32" s="1026"/>
      <c r="AD32" s="1026"/>
      <c r="AE32" s="1027"/>
      <c r="AF32" s="1022">
        <v>233</v>
      </c>
      <c r="AG32" s="1023"/>
      <c r="AH32" s="1023"/>
      <c r="AI32" s="1023"/>
      <c r="AJ32" s="1024"/>
      <c r="AK32" s="967">
        <v>91</v>
      </c>
      <c r="AL32" s="958"/>
      <c r="AM32" s="958"/>
      <c r="AN32" s="958"/>
      <c r="AO32" s="958"/>
      <c r="AP32" s="958">
        <v>180</v>
      </c>
      <c r="AQ32" s="958"/>
      <c r="AR32" s="958"/>
      <c r="AS32" s="958"/>
      <c r="AT32" s="958"/>
      <c r="AU32" s="958"/>
      <c r="AV32" s="958"/>
      <c r="AW32" s="958"/>
      <c r="AX32" s="958"/>
      <c r="AY32" s="958"/>
      <c r="AZ32" s="1028"/>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265</v>
      </c>
      <c r="R33" s="1026"/>
      <c r="S33" s="1026"/>
      <c r="T33" s="1026"/>
      <c r="U33" s="1026"/>
      <c r="V33" s="1026">
        <v>258</v>
      </c>
      <c r="W33" s="1026"/>
      <c r="X33" s="1026"/>
      <c r="Y33" s="1026"/>
      <c r="Z33" s="1026"/>
      <c r="AA33" s="1026">
        <f t="shared" si="0"/>
        <v>7</v>
      </c>
      <c r="AB33" s="1026"/>
      <c r="AC33" s="1026"/>
      <c r="AD33" s="1026"/>
      <c r="AE33" s="1027"/>
      <c r="AF33" s="1022">
        <v>26</v>
      </c>
      <c r="AG33" s="1023"/>
      <c r="AH33" s="1023"/>
      <c r="AI33" s="1023"/>
      <c r="AJ33" s="1024"/>
      <c r="AK33" s="967">
        <v>145</v>
      </c>
      <c r="AL33" s="958"/>
      <c r="AM33" s="958"/>
      <c r="AN33" s="958"/>
      <c r="AO33" s="958"/>
      <c r="AP33" s="958">
        <v>205</v>
      </c>
      <c r="AQ33" s="958"/>
      <c r="AR33" s="958"/>
      <c r="AS33" s="958"/>
      <c r="AT33" s="958"/>
      <c r="AU33" s="958">
        <v>205</v>
      </c>
      <c r="AV33" s="958"/>
      <c r="AW33" s="958"/>
      <c r="AX33" s="958"/>
      <c r="AY33" s="958"/>
      <c r="AZ33" s="1028"/>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292</v>
      </c>
      <c r="AG63" s="946"/>
      <c r="AH63" s="946"/>
      <c r="AI63" s="946"/>
      <c r="AJ63" s="1009"/>
      <c r="AK63" s="1010"/>
      <c r="AL63" s="950"/>
      <c r="AM63" s="950"/>
      <c r="AN63" s="950"/>
      <c r="AO63" s="950"/>
      <c r="AP63" s="946">
        <v>385</v>
      </c>
      <c r="AQ63" s="946"/>
      <c r="AR63" s="946"/>
      <c r="AS63" s="946"/>
      <c r="AT63" s="946"/>
      <c r="AU63" s="946">
        <v>205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557</v>
      </c>
      <c r="C68" s="973"/>
      <c r="D68" s="973"/>
      <c r="E68" s="973"/>
      <c r="F68" s="973"/>
      <c r="G68" s="973"/>
      <c r="H68" s="973"/>
      <c r="I68" s="973"/>
      <c r="J68" s="973"/>
      <c r="K68" s="973"/>
      <c r="L68" s="973"/>
      <c r="M68" s="973"/>
      <c r="N68" s="973"/>
      <c r="O68" s="973"/>
      <c r="P68" s="974"/>
      <c r="Q68" s="975">
        <v>6319</v>
      </c>
      <c r="R68" s="969"/>
      <c r="S68" s="969"/>
      <c r="T68" s="969"/>
      <c r="U68" s="969"/>
      <c r="V68" s="969">
        <v>6230</v>
      </c>
      <c r="W68" s="969"/>
      <c r="X68" s="969"/>
      <c r="Y68" s="969"/>
      <c r="Z68" s="969"/>
      <c r="AA68" s="969">
        <v>89</v>
      </c>
      <c r="AB68" s="969"/>
      <c r="AC68" s="969"/>
      <c r="AD68" s="969"/>
      <c r="AE68" s="969"/>
      <c r="AF68" s="969">
        <v>88</v>
      </c>
      <c r="AG68" s="969"/>
      <c r="AH68" s="969"/>
      <c r="AI68" s="969"/>
      <c r="AJ68" s="969"/>
      <c r="AK68" s="969">
        <v>77</v>
      </c>
      <c r="AL68" s="969"/>
      <c r="AM68" s="969"/>
      <c r="AN68" s="969"/>
      <c r="AO68" s="969"/>
      <c r="AP68" s="969">
        <v>2877</v>
      </c>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558</v>
      </c>
      <c r="C69" s="962"/>
      <c r="D69" s="962"/>
      <c r="E69" s="962"/>
      <c r="F69" s="962"/>
      <c r="G69" s="962"/>
      <c r="H69" s="962"/>
      <c r="I69" s="962"/>
      <c r="J69" s="962"/>
      <c r="K69" s="962"/>
      <c r="L69" s="962"/>
      <c r="M69" s="962"/>
      <c r="N69" s="962"/>
      <c r="O69" s="962"/>
      <c r="P69" s="963"/>
      <c r="Q69" s="964">
        <v>726</v>
      </c>
      <c r="R69" s="958"/>
      <c r="S69" s="958"/>
      <c r="T69" s="958"/>
      <c r="U69" s="958"/>
      <c r="V69" s="958">
        <v>692</v>
      </c>
      <c r="W69" s="958"/>
      <c r="X69" s="958"/>
      <c r="Y69" s="958"/>
      <c r="Z69" s="958"/>
      <c r="AA69" s="958">
        <v>34</v>
      </c>
      <c r="AB69" s="958"/>
      <c r="AC69" s="958"/>
      <c r="AD69" s="958"/>
      <c r="AE69" s="958"/>
      <c r="AF69" s="958">
        <v>34</v>
      </c>
      <c r="AG69" s="958"/>
      <c r="AH69" s="958"/>
      <c r="AI69" s="958"/>
      <c r="AJ69" s="958"/>
      <c r="AK69" s="958">
        <v>94</v>
      </c>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559</v>
      </c>
      <c r="C70" s="962"/>
      <c r="D70" s="962"/>
      <c r="E70" s="962"/>
      <c r="F70" s="962"/>
      <c r="G70" s="962"/>
      <c r="H70" s="962"/>
      <c r="I70" s="962"/>
      <c r="J70" s="962"/>
      <c r="K70" s="962"/>
      <c r="L70" s="962"/>
      <c r="M70" s="962"/>
      <c r="N70" s="962"/>
      <c r="O70" s="962"/>
      <c r="P70" s="963"/>
      <c r="Q70" s="964">
        <v>2024</v>
      </c>
      <c r="R70" s="958"/>
      <c r="S70" s="958"/>
      <c r="T70" s="958"/>
      <c r="U70" s="958"/>
      <c r="V70" s="958">
        <v>2022</v>
      </c>
      <c r="W70" s="958"/>
      <c r="X70" s="958"/>
      <c r="Y70" s="958"/>
      <c r="Z70" s="958"/>
      <c r="AA70" s="958">
        <v>2</v>
      </c>
      <c r="AB70" s="958"/>
      <c r="AC70" s="958"/>
      <c r="AD70" s="958"/>
      <c r="AE70" s="958"/>
      <c r="AF70" s="958">
        <v>2</v>
      </c>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560</v>
      </c>
      <c r="C71" s="962"/>
      <c r="D71" s="962"/>
      <c r="E71" s="962"/>
      <c r="F71" s="962"/>
      <c r="G71" s="962"/>
      <c r="H71" s="962"/>
      <c r="I71" s="962"/>
      <c r="J71" s="962"/>
      <c r="K71" s="962"/>
      <c r="L71" s="962"/>
      <c r="M71" s="962"/>
      <c r="N71" s="962"/>
      <c r="O71" s="962"/>
      <c r="P71" s="963"/>
      <c r="Q71" s="964">
        <v>759</v>
      </c>
      <c r="R71" s="958"/>
      <c r="S71" s="958"/>
      <c r="T71" s="958"/>
      <c r="U71" s="958"/>
      <c r="V71" s="958">
        <v>759</v>
      </c>
      <c r="W71" s="958"/>
      <c r="X71" s="958"/>
      <c r="Y71" s="958"/>
      <c r="Z71" s="958"/>
      <c r="AA71" s="958">
        <v>0</v>
      </c>
      <c r="AB71" s="958"/>
      <c r="AC71" s="958"/>
      <c r="AD71" s="958"/>
      <c r="AE71" s="958"/>
      <c r="AF71" s="958">
        <v>0</v>
      </c>
      <c r="AG71" s="958"/>
      <c r="AH71" s="958"/>
      <c r="AI71" s="958"/>
      <c r="AJ71" s="958"/>
      <c r="AK71" s="958"/>
      <c r="AL71" s="958"/>
      <c r="AM71" s="958"/>
      <c r="AN71" s="958"/>
      <c r="AO71" s="958"/>
      <c r="AP71" s="958">
        <v>572</v>
      </c>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561</v>
      </c>
      <c r="C72" s="962"/>
      <c r="D72" s="962"/>
      <c r="E72" s="962"/>
      <c r="F72" s="962"/>
      <c r="G72" s="962"/>
      <c r="H72" s="962"/>
      <c r="I72" s="962"/>
      <c r="J72" s="962"/>
      <c r="K72" s="962"/>
      <c r="L72" s="962"/>
      <c r="M72" s="962"/>
      <c r="N72" s="962"/>
      <c r="O72" s="962"/>
      <c r="P72" s="963"/>
      <c r="Q72" s="964">
        <v>2539</v>
      </c>
      <c r="R72" s="958"/>
      <c r="S72" s="958"/>
      <c r="T72" s="958"/>
      <c r="U72" s="958"/>
      <c r="V72" s="958">
        <v>2407</v>
      </c>
      <c r="W72" s="958"/>
      <c r="X72" s="958"/>
      <c r="Y72" s="958"/>
      <c r="Z72" s="958"/>
      <c r="AA72" s="958">
        <v>132</v>
      </c>
      <c r="AB72" s="958"/>
      <c r="AC72" s="958"/>
      <c r="AD72" s="958"/>
      <c r="AE72" s="958"/>
      <c r="AF72" s="958">
        <v>132</v>
      </c>
      <c r="AG72" s="958"/>
      <c r="AH72" s="958"/>
      <c r="AI72" s="958"/>
      <c r="AJ72" s="958"/>
      <c r="AK72" s="958">
        <v>79</v>
      </c>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256</v>
      </c>
      <c r="AG88" s="946"/>
      <c r="AH88" s="946"/>
      <c r="AI88" s="946"/>
      <c r="AJ88" s="946"/>
      <c r="AK88" s="950"/>
      <c r="AL88" s="950"/>
      <c r="AM88" s="950"/>
      <c r="AN88" s="950"/>
      <c r="AO88" s="950"/>
      <c r="AP88" s="946">
        <v>3449</v>
      </c>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8634</v>
      </c>
      <c r="AB110" s="876"/>
      <c r="AC110" s="876"/>
      <c r="AD110" s="876"/>
      <c r="AE110" s="877"/>
      <c r="AF110" s="878">
        <v>6330</v>
      </c>
      <c r="AG110" s="876"/>
      <c r="AH110" s="876"/>
      <c r="AI110" s="876"/>
      <c r="AJ110" s="877"/>
      <c r="AK110" s="878">
        <v>18333</v>
      </c>
      <c r="AL110" s="876"/>
      <c r="AM110" s="876"/>
      <c r="AN110" s="876"/>
      <c r="AO110" s="877"/>
      <c r="AP110" s="879">
        <v>0.5</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330107</v>
      </c>
      <c r="BR110" s="829"/>
      <c r="BS110" s="829"/>
      <c r="BT110" s="829"/>
      <c r="BU110" s="829"/>
      <c r="BV110" s="829">
        <v>1100869</v>
      </c>
      <c r="BW110" s="829"/>
      <c r="BX110" s="829"/>
      <c r="BY110" s="829"/>
      <c r="BZ110" s="829"/>
      <c r="CA110" s="829">
        <v>1820384</v>
      </c>
      <c r="CB110" s="829"/>
      <c r="CC110" s="829"/>
      <c r="CD110" s="829"/>
      <c r="CE110" s="829"/>
      <c r="CF110" s="853">
        <v>49</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202585</v>
      </c>
      <c r="BR112" s="804"/>
      <c r="BS112" s="804"/>
      <c r="BT112" s="804"/>
      <c r="BU112" s="804"/>
      <c r="BV112" s="804">
        <v>220219</v>
      </c>
      <c r="BW112" s="804"/>
      <c r="BX112" s="804"/>
      <c r="BY112" s="804"/>
      <c r="BZ112" s="804"/>
      <c r="CA112" s="804">
        <v>204046</v>
      </c>
      <c r="CB112" s="804"/>
      <c r="CC112" s="804"/>
      <c r="CD112" s="804"/>
      <c r="CE112" s="804"/>
      <c r="CF112" s="862">
        <v>5.5</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48665</v>
      </c>
      <c r="AB113" s="906"/>
      <c r="AC113" s="906"/>
      <c r="AD113" s="906"/>
      <c r="AE113" s="907"/>
      <c r="AF113" s="908">
        <v>39116</v>
      </c>
      <c r="AG113" s="906"/>
      <c r="AH113" s="906"/>
      <c r="AI113" s="906"/>
      <c r="AJ113" s="907"/>
      <c r="AK113" s="908">
        <v>35625</v>
      </c>
      <c r="AL113" s="906"/>
      <c r="AM113" s="906"/>
      <c r="AN113" s="906"/>
      <c r="AO113" s="907"/>
      <c r="AP113" s="909">
        <v>1</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114858</v>
      </c>
      <c r="BR113" s="804"/>
      <c r="BS113" s="804"/>
      <c r="BT113" s="804"/>
      <c r="BU113" s="804"/>
      <c r="BV113" s="804">
        <v>112235</v>
      </c>
      <c r="BW113" s="804"/>
      <c r="BX113" s="804"/>
      <c r="BY113" s="804"/>
      <c r="BZ113" s="804"/>
      <c r="CA113" s="804">
        <v>142818</v>
      </c>
      <c r="CB113" s="804"/>
      <c r="CC113" s="804"/>
      <c r="CD113" s="804"/>
      <c r="CE113" s="804"/>
      <c r="CF113" s="862">
        <v>3.8</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8253</v>
      </c>
      <c r="AB114" s="767"/>
      <c r="AC114" s="767"/>
      <c r="AD114" s="767"/>
      <c r="AE114" s="768"/>
      <c r="AF114" s="769">
        <v>8169</v>
      </c>
      <c r="AG114" s="767"/>
      <c r="AH114" s="767"/>
      <c r="AI114" s="767"/>
      <c r="AJ114" s="768"/>
      <c r="AK114" s="769">
        <v>15137</v>
      </c>
      <c r="AL114" s="767"/>
      <c r="AM114" s="767"/>
      <c r="AN114" s="767"/>
      <c r="AO114" s="768"/>
      <c r="AP114" s="811">
        <v>0.4</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65552</v>
      </c>
      <c r="AB117" s="890"/>
      <c r="AC117" s="890"/>
      <c r="AD117" s="890"/>
      <c r="AE117" s="891"/>
      <c r="AF117" s="892">
        <v>53615</v>
      </c>
      <c r="AG117" s="890"/>
      <c r="AH117" s="890"/>
      <c r="AI117" s="890"/>
      <c r="AJ117" s="891"/>
      <c r="AK117" s="892">
        <v>69095</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443</v>
      </c>
      <c r="BP119" s="865"/>
      <c r="BQ119" s="866">
        <v>647550</v>
      </c>
      <c r="BR119" s="832"/>
      <c r="BS119" s="832"/>
      <c r="BT119" s="832"/>
      <c r="BU119" s="832"/>
      <c r="BV119" s="832">
        <v>1433323</v>
      </c>
      <c r="BW119" s="832"/>
      <c r="BX119" s="832"/>
      <c r="BY119" s="832"/>
      <c r="BZ119" s="832"/>
      <c r="CA119" s="832">
        <v>2167248</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4743182</v>
      </c>
      <c r="BR120" s="829"/>
      <c r="BS120" s="829"/>
      <c r="BT120" s="829"/>
      <c r="BU120" s="829"/>
      <c r="BV120" s="829">
        <v>4347334</v>
      </c>
      <c r="BW120" s="829"/>
      <c r="BX120" s="829"/>
      <c r="BY120" s="829"/>
      <c r="BZ120" s="829"/>
      <c r="CA120" s="829">
        <v>4524901</v>
      </c>
      <c r="CB120" s="829"/>
      <c r="CC120" s="829"/>
      <c r="CD120" s="829"/>
      <c r="CE120" s="829"/>
      <c r="CF120" s="853">
        <v>121.9</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204046</v>
      </c>
      <c r="DR120" s="829"/>
      <c r="DS120" s="829"/>
      <c r="DT120" s="829"/>
      <c r="DU120" s="829"/>
      <c r="DV120" s="830">
        <v>5.5</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931994</v>
      </c>
      <c r="BR122" s="832"/>
      <c r="BS122" s="832"/>
      <c r="BT122" s="832"/>
      <c r="BU122" s="832"/>
      <c r="BV122" s="832">
        <v>956567</v>
      </c>
      <c r="BW122" s="832"/>
      <c r="BX122" s="832"/>
      <c r="BY122" s="832"/>
      <c r="BZ122" s="832"/>
      <c r="CA122" s="832">
        <v>1107392</v>
      </c>
      <c r="CB122" s="832"/>
      <c r="CC122" s="832"/>
      <c r="CD122" s="832"/>
      <c r="CE122" s="832"/>
      <c r="CF122" s="833">
        <v>29.8</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451</v>
      </c>
      <c r="BP123" s="865"/>
      <c r="BQ123" s="819">
        <v>5675176</v>
      </c>
      <c r="BR123" s="820"/>
      <c r="BS123" s="820"/>
      <c r="BT123" s="820"/>
      <c r="BU123" s="820"/>
      <c r="BV123" s="820">
        <v>5303901</v>
      </c>
      <c r="BW123" s="820"/>
      <c r="BX123" s="820"/>
      <c r="BY123" s="820"/>
      <c r="BZ123" s="820"/>
      <c r="CA123" s="820">
        <v>5632293</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202585</v>
      </c>
      <c r="DH124" s="751"/>
      <c r="DI124" s="751"/>
      <c r="DJ124" s="751"/>
      <c r="DK124" s="752"/>
      <c r="DL124" s="753">
        <v>220219</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3025005</v>
      </c>
      <c r="AB129" s="767"/>
      <c r="AC129" s="767"/>
      <c r="AD129" s="767"/>
      <c r="AE129" s="768"/>
      <c r="AF129" s="769">
        <v>3973777</v>
      </c>
      <c r="AG129" s="767"/>
      <c r="AH129" s="767"/>
      <c r="AI129" s="767"/>
      <c r="AJ129" s="768"/>
      <c r="AK129" s="769">
        <v>3844361</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168481</v>
      </c>
      <c r="AB130" s="767"/>
      <c r="AC130" s="767"/>
      <c r="AD130" s="767"/>
      <c r="AE130" s="768"/>
      <c r="AF130" s="769">
        <v>152591</v>
      </c>
      <c r="AG130" s="767"/>
      <c r="AH130" s="767"/>
      <c r="AI130" s="767"/>
      <c r="AJ130" s="768"/>
      <c r="AK130" s="769">
        <v>132542</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-2.6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2856524</v>
      </c>
      <c r="AB131" s="751"/>
      <c r="AC131" s="751"/>
      <c r="AD131" s="751"/>
      <c r="AE131" s="752"/>
      <c r="AF131" s="753">
        <v>3821186</v>
      </c>
      <c r="AG131" s="751"/>
      <c r="AH131" s="751"/>
      <c r="AI131" s="751"/>
      <c r="AJ131" s="752"/>
      <c r="AK131" s="753">
        <v>3711819</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-3.6032954739999998</v>
      </c>
      <c r="AB132" s="732"/>
      <c r="AC132" s="732"/>
      <c r="AD132" s="732"/>
      <c r="AE132" s="733"/>
      <c r="AF132" s="734">
        <v>-2.5901905850000002</v>
      </c>
      <c r="AG132" s="732"/>
      <c r="AH132" s="732"/>
      <c r="AI132" s="732"/>
      <c r="AJ132" s="733"/>
      <c r="AK132" s="734">
        <v>-1.70932365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-3.6</v>
      </c>
      <c r="AB133" s="711"/>
      <c r="AC133" s="711"/>
      <c r="AD133" s="711"/>
      <c r="AE133" s="712"/>
      <c r="AF133" s="710">
        <v>-3.3</v>
      </c>
      <c r="AG133" s="711"/>
      <c r="AH133" s="711"/>
      <c r="AI133" s="711"/>
      <c r="AJ133" s="712"/>
      <c r="AK133" s="710">
        <v>-2.6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l/ksWSb2fkS+WU55vABUgHObcmtgcNyZWkFOLSSuZtFZp/EMVyPoq1f8fjTchf5EhHbomnEin2UaLKDTfKkUA==" saltValue="atDbG7YOUSOkkX8bvChP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XU6iQFzc2bHtpCSdvye/Vdngu0TYlrxgfO9VWINQ+UL17dPluXFFcU6gbwRSdtFpRBEOXeZ6TRGFH14jUqxCg==" saltValue="8R1+F6n7rAPDPvWa5Wdl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cXf84/82QbSJUT4MvZPa03wEeKjvjEn26+2Rs3F+5ZbcfqfHJOcBjWhPOVzF/UOe2SMbQ9+lsQ4L8CgxGjjbg==" saltValue="HFkis8Xz8qnmnldSNvk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1195309</v>
      </c>
      <c r="AP9" s="262">
        <v>122759</v>
      </c>
      <c r="AQ9" s="263">
        <v>154424</v>
      </c>
      <c r="AR9" s="264">
        <v>-20.5</v>
      </c>
    </row>
    <row r="10" spans="1:46" ht="13.5" customHeight="1" x14ac:dyDescent="0.2">
      <c r="A10" s="247"/>
      <c r="AK10" s="1117" t="s">
        <v>486</v>
      </c>
      <c r="AL10" s="1118"/>
      <c r="AM10" s="1118"/>
      <c r="AN10" s="1119"/>
      <c r="AO10" s="265">
        <v>173729</v>
      </c>
      <c r="AP10" s="265">
        <v>17842</v>
      </c>
      <c r="AQ10" s="266">
        <v>18194</v>
      </c>
      <c r="AR10" s="267">
        <v>-1.9</v>
      </c>
    </row>
    <row r="11" spans="1:46" ht="13.5" customHeight="1" x14ac:dyDescent="0.2">
      <c r="A11" s="247"/>
      <c r="AK11" s="1117" t="s">
        <v>487</v>
      </c>
      <c r="AL11" s="1118"/>
      <c r="AM11" s="1118"/>
      <c r="AN11" s="1119"/>
      <c r="AO11" s="265">
        <v>13299</v>
      </c>
      <c r="AP11" s="265">
        <v>1366</v>
      </c>
      <c r="AQ11" s="266">
        <v>1285</v>
      </c>
      <c r="AR11" s="267">
        <v>6.3</v>
      </c>
    </row>
    <row r="12" spans="1:46" ht="13.5" customHeight="1" x14ac:dyDescent="0.2">
      <c r="A12" s="247"/>
      <c r="AK12" s="1117" t="s">
        <v>488</v>
      </c>
      <c r="AL12" s="1118"/>
      <c r="AM12" s="1118"/>
      <c r="AN12" s="1119"/>
      <c r="AO12" s="265" t="s">
        <v>489</v>
      </c>
      <c r="AP12" s="265" t="s">
        <v>489</v>
      </c>
      <c r="AQ12" s="266" t="s">
        <v>489</v>
      </c>
      <c r="AR12" s="267" t="s">
        <v>489</v>
      </c>
    </row>
    <row r="13" spans="1:46" ht="13.5" customHeight="1" x14ac:dyDescent="0.2">
      <c r="A13" s="247"/>
      <c r="AK13" s="1117" t="s">
        <v>490</v>
      </c>
      <c r="AL13" s="1118"/>
      <c r="AM13" s="1118"/>
      <c r="AN13" s="1119"/>
      <c r="AO13" s="265">
        <v>23670</v>
      </c>
      <c r="AP13" s="265">
        <v>2431</v>
      </c>
      <c r="AQ13" s="266">
        <v>5735</v>
      </c>
      <c r="AR13" s="267">
        <v>-57.6</v>
      </c>
    </row>
    <row r="14" spans="1:46" ht="13.5" customHeight="1" x14ac:dyDescent="0.2">
      <c r="A14" s="247"/>
      <c r="AK14" s="1117" t="s">
        <v>491</v>
      </c>
      <c r="AL14" s="1118"/>
      <c r="AM14" s="1118"/>
      <c r="AN14" s="1119"/>
      <c r="AO14" s="265">
        <v>11046</v>
      </c>
      <c r="AP14" s="265">
        <v>1134</v>
      </c>
      <c r="AQ14" s="266">
        <v>2950</v>
      </c>
      <c r="AR14" s="267">
        <v>-61.6</v>
      </c>
    </row>
    <row r="15" spans="1:46" ht="13.5" customHeight="1" x14ac:dyDescent="0.2">
      <c r="A15" s="247"/>
      <c r="AK15" s="1120" t="s">
        <v>492</v>
      </c>
      <c r="AL15" s="1121"/>
      <c r="AM15" s="1121"/>
      <c r="AN15" s="1122"/>
      <c r="AO15" s="265">
        <v>-61397</v>
      </c>
      <c r="AP15" s="265">
        <v>-6306</v>
      </c>
      <c r="AQ15" s="266">
        <v>-9110</v>
      </c>
      <c r="AR15" s="267">
        <v>-30.8</v>
      </c>
    </row>
    <row r="16" spans="1:46" ht="13.2" x14ac:dyDescent="0.2">
      <c r="A16" s="247"/>
      <c r="AK16" s="1120" t="s">
        <v>178</v>
      </c>
      <c r="AL16" s="1121"/>
      <c r="AM16" s="1121"/>
      <c r="AN16" s="1122"/>
      <c r="AO16" s="265">
        <v>1355656</v>
      </c>
      <c r="AP16" s="265">
        <v>139227</v>
      </c>
      <c r="AQ16" s="266">
        <v>173477</v>
      </c>
      <c r="AR16" s="267">
        <v>-19.7</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11.09</v>
      </c>
      <c r="AP21" s="278">
        <v>14.28</v>
      </c>
      <c r="AQ21" s="279">
        <v>-3.19</v>
      </c>
      <c r="AS21" s="280"/>
      <c r="AT21" s="276"/>
    </row>
    <row r="22" spans="1:46" s="248" customFormat="1" ht="13.2" x14ac:dyDescent="0.2">
      <c r="A22" s="276"/>
      <c r="AK22" s="1123" t="s">
        <v>498</v>
      </c>
      <c r="AL22" s="1124"/>
      <c r="AM22" s="1124"/>
      <c r="AN22" s="1125"/>
      <c r="AO22" s="281">
        <v>93.6</v>
      </c>
      <c r="AP22" s="282">
        <v>96</v>
      </c>
      <c r="AQ22" s="283">
        <v>-2.4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18333</v>
      </c>
      <c r="AP32" s="291">
        <v>1883</v>
      </c>
      <c r="AQ32" s="292">
        <v>83140</v>
      </c>
      <c r="AR32" s="293">
        <v>-97.7</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t="s">
        <v>489</v>
      </c>
      <c r="AR34" s="293" t="s">
        <v>489</v>
      </c>
    </row>
    <row r="35" spans="1:46" ht="27" customHeight="1" x14ac:dyDescent="0.2">
      <c r="A35" s="247"/>
      <c r="AK35" s="1107" t="s">
        <v>505</v>
      </c>
      <c r="AL35" s="1108"/>
      <c r="AM35" s="1108"/>
      <c r="AN35" s="1109"/>
      <c r="AO35" s="291">
        <v>35625</v>
      </c>
      <c r="AP35" s="291">
        <v>3659</v>
      </c>
      <c r="AQ35" s="292">
        <v>26106</v>
      </c>
      <c r="AR35" s="293">
        <v>-86</v>
      </c>
    </row>
    <row r="36" spans="1:46" ht="27" customHeight="1" x14ac:dyDescent="0.2">
      <c r="A36" s="247"/>
      <c r="AK36" s="1107" t="s">
        <v>506</v>
      </c>
      <c r="AL36" s="1108"/>
      <c r="AM36" s="1108"/>
      <c r="AN36" s="1109"/>
      <c r="AO36" s="291">
        <v>15137</v>
      </c>
      <c r="AP36" s="291">
        <v>1555</v>
      </c>
      <c r="AQ36" s="292">
        <v>4689</v>
      </c>
      <c r="AR36" s="293">
        <v>-66.8</v>
      </c>
    </row>
    <row r="37" spans="1:46" ht="13.5" customHeight="1" x14ac:dyDescent="0.2">
      <c r="A37" s="247"/>
      <c r="AK37" s="1107" t="s">
        <v>507</v>
      </c>
      <c r="AL37" s="1108"/>
      <c r="AM37" s="1108"/>
      <c r="AN37" s="1109"/>
      <c r="AO37" s="291" t="s">
        <v>489</v>
      </c>
      <c r="AP37" s="291" t="s">
        <v>489</v>
      </c>
      <c r="AQ37" s="292">
        <v>554</v>
      </c>
      <c r="AR37" s="293" t="s">
        <v>489</v>
      </c>
    </row>
    <row r="38" spans="1:46" ht="27" customHeight="1" x14ac:dyDescent="0.2">
      <c r="A38" s="247"/>
      <c r="AK38" s="1110" t="s">
        <v>508</v>
      </c>
      <c r="AL38" s="1111"/>
      <c r="AM38" s="1111"/>
      <c r="AN38" s="1112"/>
      <c r="AO38" s="294" t="s">
        <v>489</v>
      </c>
      <c r="AP38" s="294" t="s">
        <v>489</v>
      </c>
      <c r="AQ38" s="295">
        <v>7</v>
      </c>
      <c r="AR38" s="283" t="s">
        <v>489</v>
      </c>
      <c r="AS38" s="290"/>
    </row>
    <row r="39" spans="1:46" ht="13.2" x14ac:dyDescent="0.2">
      <c r="A39" s="247"/>
      <c r="AK39" s="1110" t="s">
        <v>509</v>
      </c>
      <c r="AL39" s="1111"/>
      <c r="AM39" s="1111"/>
      <c r="AN39" s="1112"/>
      <c r="AO39" s="291" t="s">
        <v>489</v>
      </c>
      <c r="AP39" s="291" t="s">
        <v>489</v>
      </c>
      <c r="AQ39" s="292">
        <v>-2038</v>
      </c>
      <c r="AR39" s="293" t="s">
        <v>489</v>
      </c>
      <c r="AS39" s="290"/>
    </row>
    <row r="40" spans="1:46" ht="27" customHeight="1" x14ac:dyDescent="0.2">
      <c r="A40" s="247"/>
      <c r="AK40" s="1107" t="s">
        <v>510</v>
      </c>
      <c r="AL40" s="1108"/>
      <c r="AM40" s="1108"/>
      <c r="AN40" s="1109"/>
      <c r="AO40" s="291">
        <v>-132542</v>
      </c>
      <c r="AP40" s="291">
        <v>-13612</v>
      </c>
      <c r="AQ40" s="292">
        <v>-74354</v>
      </c>
      <c r="AR40" s="293">
        <v>-81.7</v>
      </c>
      <c r="AS40" s="290"/>
    </row>
    <row r="41" spans="1:46" ht="13.2" x14ac:dyDescent="0.2">
      <c r="A41" s="247"/>
      <c r="AK41" s="1113" t="s">
        <v>288</v>
      </c>
      <c r="AL41" s="1114"/>
      <c r="AM41" s="1114"/>
      <c r="AN41" s="1115"/>
      <c r="AO41" s="291">
        <v>-63447</v>
      </c>
      <c r="AP41" s="291">
        <v>-6516</v>
      </c>
      <c r="AQ41" s="292">
        <v>38106</v>
      </c>
      <c r="AR41" s="293">
        <v>-117.1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889326</v>
      </c>
      <c r="AN51" s="313">
        <v>91863</v>
      </c>
      <c r="AO51" s="314">
        <v>-11.9</v>
      </c>
      <c r="AP51" s="315">
        <v>126525</v>
      </c>
      <c r="AQ51" s="316">
        <v>0.2</v>
      </c>
      <c r="AR51" s="317">
        <v>-12.1</v>
      </c>
    </row>
    <row r="52" spans="1:44" ht="13.2" x14ac:dyDescent="0.2">
      <c r="A52" s="247"/>
      <c r="AK52" s="318"/>
      <c r="AL52" s="319" t="s">
        <v>520</v>
      </c>
      <c r="AM52" s="320">
        <v>355436</v>
      </c>
      <c r="AN52" s="321">
        <v>36715</v>
      </c>
      <c r="AO52" s="322">
        <v>-13.7</v>
      </c>
      <c r="AP52" s="323">
        <v>67052</v>
      </c>
      <c r="AQ52" s="324">
        <v>18.100000000000001</v>
      </c>
      <c r="AR52" s="325">
        <v>-31.8</v>
      </c>
    </row>
    <row r="53" spans="1:44" ht="13.2" x14ac:dyDescent="0.2">
      <c r="A53" s="247"/>
      <c r="AK53" s="303" t="s">
        <v>521</v>
      </c>
      <c r="AL53" s="304"/>
      <c r="AM53" s="312">
        <v>860423</v>
      </c>
      <c r="AN53" s="313">
        <v>88239</v>
      </c>
      <c r="AO53" s="314">
        <v>-3.9</v>
      </c>
      <c r="AP53" s="315">
        <v>122054</v>
      </c>
      <c r="AQ53" s="316">
        <v>-3.5</v>
      </c>
      <c r="AR53" s="317">
        <v>-0.4</v>
      </c>
    </row>
    <row r="54" spans="1:44" ht="13.2" x14ac:dyDescent="0.2">
      <c r="A54" s="247"/>
      <c r="AK54" s="318"/>
      <c r="AL54" s="319" t="s">
        <v>520</v>
      </c>
      <c r="AM54" s="320">
        <v>424086</v>
      </c>
      <c r="AN54" s="321">
        <v>43492</v>
      </c>
      <c r="AO54" s="322">
        <v>18.5</v>
      </c>
      <c r="AP54" s="323">
        <v>68298</v>
      </c>
      <c r="AQ54" s="324">
        <v>1.9</v>
      </c>
      <c r="AR54" s="325">
        <v>16.600000000000001</v>
      </c>
    </row>
    <row r="55" spans="1:44" ht="13.2" x14ac:dyDescent="0.2">
      <c r="A55" s="247"/>
      <c r="AK55" s="303" t="s">
        <v>522</v>
      </c>
      <c r="AL55" s="304"/>
      <c r="AM55" s="312">
        <v>1148005</v>
      </c>
      <c r="AN55" s="313">
        <v>117155</v>
      </c>
      <c r="AO55" s="314">
        <v>32.799999999999997</v>
      </c>
      <c r="AP55" s="315">
        <v>111644</v>
      </c>
      <c r="AQ55" s="316">
        <v>-8.5</v>
      </c>
      <c r="AR55" s="317">
        <v>41.3</v>
      </c>
    </row>
    <row r="56" spans="1:44" ht="13.2" x14ac:dyDescent="0.2">
      <c r="A56" s="247"/>
      <c r="AK56" s="318"/>
      <c r="AL56" s="319" t="s">
        <v>520</v>
      </c>
      <c r="AM56" s="320">
        <v>326615</v>
      </c>
      <c r="AN56" s="321">
        <v>33331</v>
      </c>
      <c r="AO56" s="322">
        <v>-23.4</v>
      </c>
      <c r="AP56" s="323">
        <v>66606</v>
      </c>
      <c r="AQ56" s="324">
        <v>-2.5</v>
      </c>
      <c r="AR56" s="325">
        <v>-20.9</v>
      </c>
    </row>
    <row r="57" spans="1:44" ht="13.2" x14ac:dyDescent="0.2">
      <c r="A57" s="247"/>
      <c r="AK57" s="303" t="s">
        <v>523</v>
      </c>
      <c r="AL57" s="304"/>
      <c r="AM57" s="312">
        <v>1643809</v>
      </c>
      <c r="AN57" s="313">
        <v>168458</v>
      </c>
      <c r="AO57" s="314">
        <v>43.8</v>
      </c>
      <c r="AP57" s="315">
        <v>127917</v>
      </c>
      <c r="AQ57" s="316">
        <v>14.6</v>
      </c>
      <c r="AR57" s="317">
        <v>29.2</v>
      </c>
    </row>
    <row r="58" spans="1:44" ht="13.2" x14ac:dyDescent="0.2">
      <c r="A58" s="247"/>
      <c r="AK58" s="318"/>
      <c r="AL58" s="319" t="s">
        <v>520</v>
      </c>
      <c r="AM58" s="320">
        <v>979760</v>
      </c>
      <c r="AN58" s="321">
        <v>100406</v>
      </c>
      <c r="AO58" s="322">
        <v>201.2</v>
      </c>
      <c r="AP58" s="323">
        <v>69746</v>
      </c>
      <c r="AQ58" s="324">
        <v>4.7</v>
      </c>
      <c r="AR58" s="325">
        <v>196.5</v>
      </c>
    </row>
    <row r="59" spans="1:44" ht="13.2" x14ac:dyDescent="0.2">
      <c r="A59" s="247"/>
      <c r="AK59" s="303" t="s">
        <v>524</v>
      </c>
      <c r="AL59" s="304"/>
      <c r="AM59" s="312">
        <v>1971436</v>
      </c>
      <c r="AN59" s="313">
        <v>202469</v>
      </c>
      <c r="AO59" s="314">
        <v>20.2</v>
      </c>
      <c r="AP59" s="315">
        <v>135931</v>
      </c>
      <c r="AQ59" s="316">
        <v>6.3</v>
      </c>
      <c r="AR59" s="317">
        <v>13.9</v>
      </c>
    </row>
    <row r="60" spans="1:44" ht="13.2" x14ac:dyDescent="0.2">
      <c r="A60" s="247"/>
      <c r="AK60" s="318"/>
      <c r="AL60" s="319" t="s">
        <v>520</v>
      </c>
      <c r="AM60" s="320">
        <v>534508</v>
      </c>
      <c r="AN60" s="321">
        <v>54895</v>
      </c>
      <c r="AO60" s="322">
        <v>-45.3</v>
      </c>
      <c r="AP60" s="323">
        <v>75320</v>
      </c>
      <c r="AQ60" s="324">
        <v>8</v>
      </c>
      <c r="AR60" s="325">
        <v>-53.3</v>
      </c>
    </row>
    <row r="61" spans="1:44" ht="13.2" x14ac:dyDescent="0.2">
      <c r="A61" s="247"/>
      <c r="AK61" s="303" t="s">
        <v>525</v>
      </c>
      <c r="AL61" s="326"/>
      <c r="AM61" s="312">
        <v>1302600</v>
      </c>
      <c r="AN61" s="313">
        <v>133637</v>
      </c>
      <c r="AO61" s="314">
        <v>16.2</v>
      </c>
      <c r="AP61" s="315">
        <v>124814</v>
      </c>
      <c r="AQ61" s="327">
        <v>1.8</v>
      </c>
      <c r="AR61" s="317">
        <v>14.4</v>
      </c>
    </row>
    <row r="62" spans="1:44" ht="13.2" x14ac:dyDescent="0.2">
      <c r="A62" s="247"/>
      <c r="AK62" s="318"/>
      <c r="AL62" s="319" t="s">
        <v>520</v>
      </c>
      <c r="AM62" s="320">
        <v>524081</v>
      </c>
      <c r="AN62" s="321">
        <v>53768</v>
      </c>
      <c r="AO62" s="322">
        <v>27.5</v>
      </c>
      <c r="AP62" s="323">
        <v>69404</v>
      </c>
      <c r="AQ62" s="324">
        <v>6</v>
      </c>
      <c r="AR62" s="325">
        <v>21.5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IA3r8GXZrte46i7cwSbjGw9DpCChz1H1KQvHPvWeLR6jgBloTDwaj7H+VXE8xKpb5BbUBA/bm0EJ548r+M26w==" saltValue="nHtZDhKTYe2jGJMkCHtG4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7KdeJ1rlY4YLDsRwSUDDlUAWciw6pslcD2UpE7XnE5Mu1BNnnKttE0vr/CeLm5SPNifxTXHFuYt/NgWxwqs4Bw==" saltValue="dsvLg9ZXxUovizuAoumq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gH9Wl2tZHX66lj+UBZVuL5QpbdRntuazrL+KejUq0D6URWMdU8TfSaXtdCvZCNvS9aln3IoQuIoho17HlaX5ZQ==" saltValue="jV6CfjGqAXEXd3xVQJ7y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90.15</v>
      </c>
      <c r="G47" s="12">
        <v>77.010000000000005</v>
      </c>
      <c r="H47" s="12">
        <v>71.64</v>
      </c>
      <c r="I47" s="12">
        <v>50.58</v>
      </c>
      <c r="J47" s="13">
        <v>53.75</v>
      </c>
    </row>
    <row r="48" spans="2:10" ht="57.75" customHeight="1" x14ac:dyDescent="0.2">
      <c r="B48" s="14"/>
      <c r="C48" s="1128" t="s">
        <v>4</v>
      </c>
      <c r="D48" s="1128"/>
      <c r="E48" s="1129"/>
      <c r="F48" s="15">
        <v>2.84</v>
      </c>
      <c r="G48" s="16">
        <v>16.309999999999999</v>
      </c>
      <c r="H48" s="16">
        <v>12.74</v>
      </c>
      <c r="I48" s="16">
        <v>15.21</v>
      </c>
      <c r="J48" s="17">
        <v>6.22</v>
      </c>
    </row>
    <row r="49" spans="2:10" ht="57.75" customHeight="1" thickBot="1" x14ac:dyDescent="0.25">
      <c r="B49" s="18"/>
      <c r="C49" s="1130" t="s">
        <v>5</v>
      </c>
      <c r="D49" s="1130"/>
      <c r="E49" s="1131"/>
      <c r="F49" s="19" t="s">
        <v>532</v>
      </c>
      <c r="G49" s="20" t="s">
        <v>533</v>
      </c>
      <c r="H49" s="20" t="s">
        <v>534</v>
      </c>
      <c r="I49" s="20" t="s">
        <v>535</v>
      </c>
      <c r="J49" s="21" t="s">
        <v>536</v>
      </c>
    </row>
    <row r="50" spans="2:10" ht="13.2" x14ac:dyDescent="0.2"/>
  </sheetData>
  <sheetProtection algorithmName="SHA-512" hashValue="TqOB2OEpSDnyLNFb2S2/jyl9KkEqnXzwVbvyO1X5N2X5Wn2f+fnPtJakxQPSbyBjgCcWeWdJsuR0PiFmWlz0Iw==" saltValue="dTWYO60fMEYOqZTLnGbl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dcterms:created xsi:type="dcterms:W3CDTF">2026-02-26T09:44:15Z</dcterms:created>
  <dcterms:modified xsi:type="dcterms:W3CDTF">2026-03-30T13:28:58Z</dcterms:modified>
  <cp:category/>
</cp:coreProperties>
</file>