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3_山中湖村【】\"/>
    </mc:Choice>
  </mc:AlternateContent>
  <xr:revisionPtr revIDLastSave="0" documentId="13_ncr:1_{EE1C677C-CB0D-4100-9260-E9D9513528AF}"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W35" i="10" s="1"/>
  <c r="BW36" i="10" s="1"/>
  <c r="BW37" i="10" s="1"/>
  <c r="BW38" i="10" s="1"/>
  <c r="BW39" i="10" s="1"/>
  <c r="BW40" i="10" s="1"/>
  <c r="BW41" i="10" s="1"/>
  <c r="BW42" i="10" s="1"/>
  <c r="BW43" i="10" s="1"/>
  <c r="U34" i="10"/>
  <c r="U35" i="10" s="1"/>
  <c r="U36" i="10" s="1"/>
  <c r="U37" i="10" s="1"/>
  <c r="C34" i="10"/>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<sst xmlns="http://schemas.openxmlformats.org/spreadsheetml/2006/main" count="1155" uniqueCount="570">
  <si>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</si>
  <si>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</si>
  <si>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</si>
  <si>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</si>
  <si>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</si>
  <si>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</si>
  <si>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</si>
  <si>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</si>
  <si>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</si>
  <si>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</si>
  <si>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</si>
  <si>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</si>
  <si>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</si>
  <si>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</si>
  <si>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</si>
  <si>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</si>
  <si>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</si>
  <si>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</si>
  <si>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</si>
  <si>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</si>
  <si>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</si>
  <si>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</si>
  <si>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</si>
  <si>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</si>
  <si>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</si>
  <si>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</si>
  <si>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</si>
  <si>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</si>
  <si>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</si>
  <si>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</si>
  <si>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</si>
  <si>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</si>
  <si>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</si>
  <si>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</si>
  <si>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</si>
  <si>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</si>
  <si>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</si>
  <si>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</si>
  <si>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</si>
  <si>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</si>
  <si>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</si>
  <si>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</si>
  <si>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</si>
  <si>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</si>
  <si>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</si>
  <si>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</si>
  <si>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</si>
  <si>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</si>
  <si>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</si>
  <si>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</si>
  <si>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</si>
  <si>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</si>
  <si>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</si>
  <si>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</si>
  <si>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</si>
  <si>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</si>
  <si>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</si>
  <si>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</si>
  <si>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</si>
  <si>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</si>
  <si>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</si>
  <si>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</si>
  <si>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</si>
  <si>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</si>
  <si>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</si>
  <si>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</si>
  <si>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</si>
  <si>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</si>
  <si>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</si>
  <si>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</si>
  <si>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</si>
  <si>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</si>
  <si>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</si>
  <si>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</si>
  <si>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</si>
  <si>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</si>
  <si>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</si>
  <si>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</si>
  <si>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</si>
  <si>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</si>
  <si>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</si>
  <si>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</si>
  <si>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</si>
  <si>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</si>
  <si>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</si>
  <si>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</si>
  <si>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</si>
  <si>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</si>
  <si>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</si>
  <si>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</si>
  <si>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</si>
  <si>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</si>
  <si>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</si>
  <si>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</si>
  <si>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山中湖村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</si>
  <si>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</si>
  <si>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</si>
  <si>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</si>
  <si>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</si>
  <si>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</si>
  <si>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</si>
  <si>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</si>
  <si>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</si>
  <si>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</si>
  <si>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</si>
  <si>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</si>
  <si>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</si>
  <si>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</si>
  <si>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</si>
  <si>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</si>
  <si>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</si>
  <si>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</si>
  <si>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</si>
  <si>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</si>
  <si>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</si>
  <si>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</si>
  <si>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</si>
  <si>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</si>
  <si>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</si>
  <si>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</si>
  <si>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</si>
  <si>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</si>
  <si>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</si>
  <si>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</si>
  <si>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</si>
  <si>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</si>
  <si>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</si>
  <si>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</si>
  <si>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</si>
  <si>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</si>
  <si>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</si>
  <si>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</si>
  <si>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</si>
  <si>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</si>
  <si>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</si>
  <si>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</si>
  <si>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</si>
  <si>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</si>
  <si>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</si>
  <si>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</si>
  <si>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</si>
  <si>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</si>
  <si>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</si>
  <si>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</si>
  <si>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</si>
  <si>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</si>
  <si>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</si>
  <si>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</si>
  <si>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</si>
  <si>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</si>
  <si>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</si>
  <si>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</si>
  <si>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</si>
  <si>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</si>
  <si>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</si>
  <si>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</si>
  <si>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</si>
  <si>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</si>
  <si>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</si>
  <si>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</si>
  <si>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</si>
  <si>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</si>
  <si>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</si>
  <si>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</si>
  <si>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</si>
  <si>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</si>
  <si>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</si>
  <si>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</si>
  <si>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</si>
  <si>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</si>
  <si>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</si>
  <si>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</si>
  <si>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</si>
  <si>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</si>
  <si>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</si>
  <si>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</si>
  <si>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</si>
  <si>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</si>
  <si>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</si>
  <si>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</si>
  <si>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</si>
  <si>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</si>
  <si>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</si>
  <si>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</si>
  <si>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</si>
  <si>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</si>
  <si>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</si>
  <si>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</si>
  <si>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</si>
  <si>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</si>
  <si>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</si>
  <si>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</si>
  <si>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</si>
  <si>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</si>
  <si>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</si>
  <si>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</si>
  <si>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</si>
  <si>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</si>
  <si>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</si>
  <si>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</si>
  <si>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</si>
  <si>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</si>
  <si>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</si>
  <si>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</si>
  <si>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山梨県山中湖村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</si>
  <si>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</si>
  <si>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</si>
  <si>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</si>
  <si>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</si>
  <si>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</si>
  <si>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</si>
  <si>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</si>
  <si>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</si>
  <si>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</si>
  <si>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</si>
  <si>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</si>
  <si>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</si>
  <si>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</si>
  <si>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</si>
  <si>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</si>
  <si>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</si>
  <si>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</si>
  <si>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</si>
  <si>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</si>
  <si>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</si>
  <si>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</si>
  <si>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</si>
  <si>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</si>
  <si>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</si>
  <si>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</si>
  <si>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</si>
  <si>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</si>
  <si>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</si>
  <si>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</si>
  <si>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</si>
  <si>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</si>
  <si>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</si>
  <si>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</si>
  <si>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</si>
  <si>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</si>
  <si>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</si>
  <si>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</si>
  <si>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</si>
  <si>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</si>
  <si>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</si>
  <si>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</si>
  <si>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</si>
  <si>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</si>
  <si>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</si>
  <si>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</si>
  <si>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</si>
  <si>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</si>
  <si>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</si>
  <si>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</si>
  <si>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</si>
  <si>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</si>
  <si>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</si>
  <si>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</si>
  <si>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</si>
  <si>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</si>
  <si>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</si>
  <si>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</si>
  <si>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</si>
  <si>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</si>
  <si>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</si>
  <si>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</si>
  <si>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</si>
  <si>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</si>
  <si>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</si>
  <si>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</si>
  <si>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</si>
  <si>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</si>
  <si>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</si>
  <si>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</si>
  <si>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</si>
  <si>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</si>
  <si>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</si>
  <si>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</si>
  <si>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</si>
  <si>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</si>
  <si>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</si>
  <si>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</si>
  <si>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</si>
  <si>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</si>
  <si>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</si>
  <si>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</si>
  <si>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</si>
  <si>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</si>
  <si>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</si>
  <si>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</si>
  <si>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</si>
  <si>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</si>
  <si>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</si>
  <si>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</si>
  <si>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</si>
  <si>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</si>
  <si>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</si>
  <si>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</si>
  <si>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</si>
  <si>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</si>
  <si>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</si>
  <si>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</si>
  <si>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</si>
  <si>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</si>
  <si>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</si>
  <si>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</si>
  <si>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</si>
  <si>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</si>
  <si>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</si>
  <si>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</si>
  <si>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</si>
  <si>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</si>
  <si>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</si>
  <si>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</si>
  <si>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</si>
  <si>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</si>
  <si>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</si>
  <si>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</si>
  <si>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</si>
  <si>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</si>
  <si>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</si>
  <si>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</si>
  <si>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</si>
  <si>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</si>
  <si>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</si>
  <si>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</si>
  <si>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</si>
  <si>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</si>
  <si>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</si>
  <si>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</si>
  <si>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</si>
  <si>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</si>
  <si>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</si>
  <si>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</si>
  <si>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</si>
  <si>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</si>
  <si>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</si>
  <si>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</si>
  <si>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</si>
  <si>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</si>
  <si>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</si>
  <si>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</si>
  <si>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</si>
  <si>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</si>
  <si>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</si>
  <si>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</si>
  <si>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</si>
  <si>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</si>
  <si>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</si>
  <si>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</si>
  <si>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</si>
  <si>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</si>
  <si>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</si>
  <si>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</si>
  <si>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</si>
  <si>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山梨県山中湖村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</si>
  <si>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</si>
  <si>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</si>
  <si>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</si>
  <si>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</si>
  <si>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</si>
  <si>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</si>
  <si>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</si>
  <si>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</si>
  <si>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</si>
  <si>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</si>
  <si>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</si>
  <si>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</si>
  <si>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</si>
  <si>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</si>
  <si>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</si>
  <si>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</si>
  <si>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</si>
  <si>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</si>
  <si>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</si>
  <si>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</si>
  <si>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</si>
  <si>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</si>
  <si>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</si>
  <si>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</si>
  <si>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</si>
  <si>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</si>
  <si>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</si>
  <si>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</si>
  <si>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</si>
  <si>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</si>
  <si>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</si>
  <si>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</si>
  <si>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</si>
  <si>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</si>
  <si>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</si>
  <si>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介護予防支援事業特別会計</t>
    <phoneticPr fontId="5"/>
  </si>
  <si>
    <t>後期高齢者医療特別会計</t>
    <phoneticPr fontId="5"/>
  </si>
  <si>
    <t>山中湖村簡易水道事業会計</t>
    <phoneticPr fontId="5"/>
  </si>
  <si>
    <t>法適用企業</t>
    <phoneticPr fontId="5"/>
  </si>
  <si>
    <t>山中湖村下水道事業会計</t>
    <phoneticPr fontId="5"/>
  </si>
  <si>
    <t>観光施設特別会計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</si>
  <si>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</si>
  <si>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</si>
  <si>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</si>
  <si>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</si>
  <si>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</si>
  <si>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</si>
  <si>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</si>
  <si>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</si>
  <si>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</si>
  <si>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</si>
  <si>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</si>
  <si>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</si>
  <si>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</si>
  <si>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</si>
  <si>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</si>
  <si>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</si>
  <si>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</si>
  <si>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</si>
  <si>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</si>
  <si>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</si>
  <si>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</si>
  <si>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</si>
  <si>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</si>
  <si>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</si>
  <si>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</si>
  <si>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</si>
  <si>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</si>
  <si>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</si>
  <si>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</si>
  <si>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</si>
  <si>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</si>
  <si>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</si>
  <si>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</si>
  <si>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</si>
  <si>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</si>
  <si>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</si>
  <si>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</si>
  <si>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</si>
  <si>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</si>
  <si>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</si>
  <si>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</si>
  <si>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</si>
  <si>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</si>
  <si>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</si>
  <si>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</si>
  <si>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</si>
  <si>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</si>
  <si>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</si>
  <si>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</si>
  <si>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</si>
  <si>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</si>
  <si>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</si>
  <si>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</si>
  <si>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</si>
  <si>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</si>
  <si>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</si>
  <si>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</si>
  <si>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</si>
  <si>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</si>
  <si>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</si>
  <si>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</si>
  <si>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</si>
  <si>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</si>
  <si>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</si>
  <si>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</si>
  <si>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</si>
  <si>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</si>
  <si>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</si>
  <si>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</si>
  <si>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</si>
  <si>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</si>
  <si>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</si>
  <si>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</si>
  <si>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</si>
  <si>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</si>
  <si>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</si>
  <si>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</si>
  <si>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</si>
  <si>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</si>
  <si>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</si>
  <si>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</si>
  <si>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</si>
  <si>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</si>
  <si>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</si>
  <si>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</si>
  <si>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</si>
  <si>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</si>
  <si>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</si>
  <si>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</si>
  <si>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</si>
  <si>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</si>
  <si>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</si>
  <si>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</si>
  <si>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</si>
  <si>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</si>
  <si>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</si>
  <si>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</si>
  <si>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</si>
  <si>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</si>
  <si>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</si>
  <si>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</si>
  <si>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</si>
  <si>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</si>
  <si>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</si>
  <si>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</si>
  <si>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</si>
  <si>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</si>
  <si>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</si>
  <si>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</si>
  <si>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</si>
  <si>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</si>
  <si>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</si>
  <si>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</si>
  <si>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</si>
  <si>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</si>
  <si>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</si>
  <si>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</si>
  <si>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</si>
  <si>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</si>
  <si>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</si>
  <si>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</si>
  <si>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</si>
  <si>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</si>
  <si>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</si>
  <si>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</si>
  <si>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</si>
  <si>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</si>
  <si>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</si>
  <si>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</si>
  <si>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</si>
  <si>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</si>
  <si>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</si>
  <si>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</si>
  <si>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</si>
  <si>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</si>
  <si>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</si>
  <si>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24.98</t>
  </si>
  <si>
    <t>▲ 2.33</t>
  </si>
  <si>
    <t>▲ 15.96</t>
  </si>
  <si>
    <t>一般会計</t>
  </si>
  <si>
    <t>山中湖村下水道事業会計</t>
  </si>
  <si>
    <t>介護保険特別会計</t>
  </si>
  <si>
    <t>山中湖村簡易水道事業会計</t>
  </si>
  <si>
    <t>国民健康保険特別会計</t>
  </si>
  <si>
    <t>後期高齢者医療特別会計</t>
  </si>
  <si>
    <t>観光施設特別会計</t>
  </si>
  <si>
    <t>介護予防支援事業特別会計</t>
  </si>
  <si>
    <t>その他会計（赤字）</t>
  </si>
  <si>
    <t>その他会計（黒字）</t>
  </si>
  <si>
    <t>R02</t>
    <phoneticPr fontId="5"/>
  </si>
  <si>
    <t>R03</t>
    <phoneticPr fontId="5"/>
  </si>
  <si>
    <t>R04</t>
    <phoneticPr fontId="5"/>
  </si>
  <si>
    <t>R05</t>
    <phoneticPr fontId="5"/>
  </si>
  <si>
    <t>R06</t>
    <phoneticPr fontId="5"/>
  </si>
  <si>
    <t>-</t>
    <phoneticPr fontId="2"/>
  </si>
  <si>
    <t>㈱山中湖観光振興公社</t>
    <phoneticPr fontId="2"/>
  </si>
  <si>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18"/>
  </si>
  <si>
    <t>富士五湖広域行政事務組合（富士五湖聖苑特別会計）</t>
    <rPh sb="0" eb="4">
      <t>フジゴコ</t>
    </rPh>
    <rPh sb="4" eb="6">
      <t>コウイキ</t>
    </rPh>
    <rPh sb="6" eb="8">
      <t>ギョウセイ</t>
    </rPh>
    <rPh sb="8" eb="10">
      <t>ジム</t>
    </rPh>
    <rPh sb="10" eb="12">
      <t>クミアイ</t>
    </rPh>
    <rPh sb="13" eb="17">
      <t>フジゴコ</t>
    </rPh>
    <rPh sb="17" eb="19">
      <t>セイエン</t>
    </rPh>
    <rPh sb="19" eb="21">
      <t>トクベツ</t>
    </rPh>
    <rPh sb="21" eb="23">
      <t>カイケイ</t>
    </rPh>
    <phoneticPr fontId="18"/>
  </si>
  <si>
    <t>富士吉田外二ヶ村恩賜県有財産保護組合（一般会計）</t>
    <rPh sb="0" eb="4">
      <t>フジヨシダ</t>
    </rPh>
    <rPh sb="4" eb="5">
      <t>ホカ</t>
    </rPh>
    <rPh sb="5" eb="6">
      <t>ニ</t>
    </rPh>
    <rPh sb="7" eb="8">
      <t>ソン</t>
    </rPh>
    <rPh sb="8" eb="10">
      <t>オンシ</t>
    </rPh>
    <rPh sb="10" eb="12">
      <t>ケンユウ</t>
    </rPh>
    <rPh sb="12" eb="14">
      <t>ザイサン</t>
    </rPh>
    <rPh sb="14" eb="16">
      <t>ホゴ</t>
    </rPh>
    <rPh sb="16" eb="18">
      <t>クミアイ</t>
    </rPh>
    <rPh sb="19" eb="21">
      <t>イッパン</t>
    </rPh>
    <rPh sb="21" eb="23">
      <t>カイケイ</t>
    </rPh>
    <phoneticPr fontId="18"/>
  </si>
  <si>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18"/>
  </si>
  <si>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</si>
  <si>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18"/>
  </si>
  <si>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3">
      <t>トクベツカイケイ</t>
    </rPh>
    <phoneticPr fontId="18"/>
  </si>
  <si>
    <t>山梨県市町村総合事務組合（一般廃棄物最終処分場事業特別会計）</t>
    <rPh sb="0" eb="12">
      <t>ヤマナシケンシチョウソンソウゴウジムクミアイ</t>
    </rPh>
    <rPh sb="13" eb="15">
      <t>イッパン</t>
    </rPh>
    <rPh sb="15" eb="18">
      <t>ハイキブツ</t>
    </rPh>
    <rPh sb="18" eb="20">
      <t>サイシュウ</t>
    </rPh>
    <rPh sb="20" eb="23">
      <t>ショブンジョウ</t>
    </rPh>
    <rPh sb="23" eb="25">
      <t>ジギョウ</t>
    </rPh>
    <rPh sb="25" eb="29">
      <t>トクベツカイケイ</t>
    </rPh>
    <phoneticPr fontId="18"/>
  </si>
  <si>
    <t>山梨県市町村総合事務組合（入札参加資格審査事業費特別会計）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18"/>
  </si>
  <si>
    <t>山梨県市町村総合事務組合（交通災害共済事業特別会計）</t>
    <rPh sb="0" eb="12">
      <t>ヤマナシケンシチョウソンソウゴウジムクミアイ</t>
    </rPh>
    <rPh sb="13" eb="15">
      <t>コウツウ</t>
    </rPh>
    <rPh sb="15" eb="17">
      <t>サイガイ</t>
    </rPh>
    <rPh sb="17" eb="19">
      <t>キョウサイ</t>
    </rPh>
    <rPh sb="19" eb="21">
      <t>ジギョウ</t>
    </rPh>
    <rPh sb="21" eb="25">
      <t>トクベツカイケイ</t>
    </rPh>
    <phoneticPr fontId="18"/>
  </si>
  <si>
    <t>富士・東部広域環境事務組合</t>
    <rPh sb="0" eb="2">
      <t>フジ</t>
    </rPh>
    <rPh sb="3" eb="5">
      <t>トウブ</t>
    </rPh>
    <rPh sb="5" eb="13">
      <t>コウイキカンキョウジムクミアイ</t>
    </rPh>
    <phoneticPr fontId="38"/>
  </si>
  <si>
    <t>山中湖村立学校施設建設基金</t>
    <rPh sb="0" eb="3">
      <t>ヤマナカコ</t>
    </rPh>
    <rPh sb="3" eb="5">
      <t>ソンリツ</t>
    </rPh>
    <rPh sb="5" eb="7">
      <t>ガッコウ</t>
    </rPh>
    <rPh sb="7" eb="9">
      <t>シセツ</t>
    </rPh>
    <rPh sb="9" eb="11">
      <t>ケンセツ</t>
    </rPh>
    <rPh sb="11" eb="13">
      <t>キキン</t>
    </rPh>
    <phoneticPr fontId="5"/>
  </si>
  <si>
    <t>特定防衛施設周辺整備調整交付金基金</t>
    <rPh sb="0" eb="2">
      <t>トクテイ</t>
    </rPh>
    <rPh sb="2" eb="4">
      <t>ボウエイ</t>
    </rPh>
    <rPh sb="4" eb="6">
      <t>シセツ</t>
    </rPh>
    <rPh sb="6" eb="8">
      <t>シュウヘン</t>
    </rPh>
    <rPh sb="8" eb="10">
      <t>セイビ</t>
    </rPh>
    <rPh sb="10" eb="12">
      <t>チョウセイ</t>
    </rPh>
    <rPh sb="12" eb="14">
      <t>コウフ</t>
    </rPh>
    <rPh sb="14" eb="15">
      <t>キン</t>
    </rPh>
    <rPh sb="15" eb="17">
      <t>キキン</t>
    </rPh>
    <phoneticPr fontId="5"/>
  </si>
  <si>
    <t>公共施設建設基金</t>
    <rPh sb="0" eb="2">
      <t>コウキョウ</t>
    </rPh>
    <rPh sb="2" eb="4">
      <t>シセツ</t>
    </rPh>
    <rPh sb="4" eb="6">
      <t>ケンセツ</t>
    </rPh>
    <rPh sb="6" eb="8">
      <t>キキン</t>
    </rPh>
    <phoneticPr fontId="5"/>
  </si>
  <si>
    <t>地域福祉基金</t>
    <rPh sb="0" eb="2">
      <t>チイキ</t>
    </rPh>
    <rPh sb="2" eb="4">
      <t>フクシ</t>
    </rPh>
    <rPh sb="4" eb="6">
      <t>キキン</t>
    </rPh>
    <phoneticPr fontId="5"/>
  </si>
  <si>
    <t>災害見舞金基金</t>
    <rPh sb="0" eb="2">
      <t>サイガイ</t>
    </rPh>
    <rPh sb="2" eb="4">
      <t>ミマイ</t>
    </rPh>
    <rPh sb="4" eb="5">
      <t>キン</t>
    </rPh>
    <rPh sb="5" eb="7">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</si>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</sst>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2AA-4DCA-843A-FC271D42CD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59896</c:v>
                </c:pt>
                <c:pt idx="1">
                  <c:v>96066</c:v>
                </c:pt>
                <c:pt idx="2">
                  <c:v>89211</c:v>
                </c:pt>
                <c:pt idx="3">
                  <c:v>137797</c:v>
                </c:pt>
                <c:pt idx="4">
                  <c:v>199397</c:v>
                </c:pt>
              </c:numCache>
            </c:numRef>
          </c:val>
          <c:smooth val="0"/>
          <c:extLst>
            <c:ext xmlns:c16="http://schemas.microsoft.com/office/drawing/2014/chart" uri="{C3380CC4-5D6E-409C-BE32-E72D297353CC}">
              <c16:uniqueId val="{00000001-72AA-4DCA-843A-FC271D42CD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c:v>
                </c:pt>
                <c:pt idx="1">
                  <c:v>15.04</c:v>
                </c:pt>
                <c:pt idx="2">
                  <c:v>19.57</c:v>
                </c:pt>
                <c:pt idx="3">
                  <c:v>11.75</c:v>
                </c:pt>
                <c:pt idx="4">
                  <c:v>9.09</c:v>
                </c:pt>
              </c:numCache>
            </c:numRef>
          </c:val>
          <c:extLst>
            <c:ext xmlns:c16="http://schemas.microsoft.com/office/drawing/2014/chart" uri="{C3380CC4-5D6E-409C-BE32-E72D297353CC}">
              <c16:uniqueId val="{00000000-3CBC-4505-B5D2-971EF4AFD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165.82</c:v>
                </c:pt>
                <c:pt idx="1">
                  <c:v>161.01</c:v>
                </c:pt>
                <c:pt idx="2">
                  <c:v>170.1</c:v>
                </c:pt>
                <c:pt idx="3">
                  <c:v>137.4</c:v>
                </c:pt>
                <c:pt idx="4">
                  <c:v>132.13</c:v>
                </c:pt>
              </c:numCache>
            </c:numRef>
          </c:val>
          <c:extLst>
            <c:ext xmlns:c16="http://schemas.microsoft.com/office/drawing/2014/chart" uri="{C3380CC4-5D6E-409C-BE32-E72D297353CC}">
              <c16:uniqueId val="{00000001-3CBC-4505-B5D2-971EF4AFD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-24.98</c:v>
                </c:pt>
                <c:pt idx="1">
                  <c:v>-2.33</c:v>
                </c:pt>
                <c:pt idx="2">
                  <c:v>4.5</c:v>
                </c:pt>
                <c:pt idx="3">
                  <c:v>1.54</c:v>
                </c:pt>
                <c:pt idx="4">
                  <c:v>-15.96</c:v>
                </c:pt>
              </c:numCache>
            </c:numRef>
          </c:val>
          <c:smooth val="0"/>
          <c:extLst>
            <c:ext xmlns:c16="http://schemas.microsoft.com/office/drawing/2014/chart" uri="{C3380CC4-5D6E-409C-BE32-E72D297353CC}">
              <c16:uniqueId val="{00000002-3CBC-4505-B5D2-971EF4AFD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0.22</c:v>
                </c:pt>
                <c:pt idx="4">
                  <c:v>#N/A</c:v>
                </c:pt>
                <c:pt idx="5">
                  <c:v>0.28000000000000003</c:v>
                </c:pt>
                <c:pt idx="6">
                  <c:v>#N/A</c:v>
                </c:pt>
                <c:pt idx="7">
                  <c:v>1.28</c:v>
                </c:pt>
                <c:pt idx="8">
                  <c:v>0</c:v>
                </c:pt>
                <c:pt idx="9">
                  <c:v>0</c:v>
                </c:pt>
              </c:numCache>
            </c:numRef>
          </c:val>
          <c:extLst>
            <c:ext xmlns:c16="http://schemas.microsoft.com/office/drawing/2014/chart" uri="{C3380CC4-5D6E-409C-BE32-E72D297353CC}">
              <c16:uniqueId val="{00000000-47CD-4170-9A9A-9CA7009C3C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CD-4170-9A9A-9CA7009C3C37}"/>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7CD-4170-9A9A-9CA7009C3C37}"/>
            </c:ext>
          </c:extLst>
        </c:ser>
        <c:ser>
          <c:idx val="3"/>
          <c:order val="3"/>
          <c:tx>
            <c:strRef>
              <c:f>データシート!$A$30</c:f>
              <c:strCache>
                <c:ptCount val="1"/>
                <c:pt idx="0">
                  <c:v>観光施設特別会計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7CD-4170-9A9A-9CA7009C3C3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0.04</c:v>
                </c:pt>
                <c:pt idx="6">
                  <c:v>#N/A</c:v>
                </c:pt>
                <c:pt idx="7">
                  <c:v>0.01</c:v>
                </c:pt>
                <c:pt idx="8">
                  <c:v>#N/A</c:v>
                </c:pt>
                <c:pt idx="9">
                  <c:v>0.02</c:v>
                </c:pt>
              </c:numCache>
            </c:numRef>
          </c:val>
          <c:extLst>
            <c:ext xmlns:c16="http://schemas.microsoft.com/office/drawing/2014/chart" uri="{C3380CC4-5D6E-409C-BE32-E72D297353CC}">
              <c16:uniqueId val="{00000004-47CD-4170-9A9A-9CA7009C3C3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0.09</c:v>
                </c:pt>
                <c:pt idx="4">
                  <c:v>#N/A</c:v>
                </c:pt>
                <c:pt idx="5">
                  <c:v>0.11</c:v>
                </c:pt>
                <c:pt idx="6">
                  <c:v>#N/A</c:v>
                </c:pt>
                <c:pt idx="7">
                  <c:v>0.05</c:v>
                </c:pt>
                <c:pt idx="8">
                  <c:v>#N/A</c:v>
                </c:pt>
                <c:pt idx="9">
                  <c:v>0.41</c:v>
                </c:pt>
              </c:numCache>
            </c:numRef>
          </c:val>
          <c:extLst>
            <c:ext xmlns:c16="http://schemas.microsoft.com/office/drawing/2014/chart" uri="{C3380CC4-5D6E-409C-BE32-E72D297353CC}">
              <c16:uniqueId val="{00000005-47CD-4170-9A9A-9CA7009C3C37}"/>
            </c:ext>
          </c:extLst>
        </c:ser>
        <c:ser>
          <c:idx val="6"/>
          <c:order val="6"/>
          <c:tx>
            <c:strRef>
              <c:f>データシート!$A$33</c:f>
              <c:strCache>
                <c:ptCount val="1"/>
                <c:pt idx="0">
                  <c:v>山中湖村簡易水道事業会計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6-47CD-4170-9A9A-9CA7009C3C3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0.81</c:v>
                </c:pt>
                <c:pt idx="4">
                  <c:v>#N/A</c:v>
                </c:pt>
                <c:pt idx="5">
                  <c:v>0.81</c:v>
                </c:pt>
                <c:pt idx="6">
                  <c:v>#N/A</c:v>
                </c:pt>
                <c:pt idx="7">
                  <c:v>0.86</c:v>
                </c:pt>
                <c:pt idx="8">
                  <c:v>#N/A</c:v>
                </c:pt>
                <c:pt idx="9">
                  <c:v>0.57999999999999996</c:v>
                </c:pt>
              </c:numCache>
            </c:numRef>
          </c:val>
          <c:extLst>
            <c:ext xmlns:c16="http://schemas.microsoft.com/office/drawing/2014/chart" uri="{C3380CC4-5D6E-409C-BE32-E72D297353CC}">
              <c16:uniqueId val="{00000007-47CD-4170-9A9A-9CA7009C3C37}"/>
            </c:ext>
          </c:extLst>
        </c:ser>
        <c:ser>
          <c:idx val="8"/>
          <c:order val="8"/>
          <c:tx>
            <c:strRef>
              <c:f>データシート!$A$35</c:f>
              <c:strCache>
                <c:ptCount val="1"/>
                <c:pt idx="0">
                  <c:v>山中湖村下水道事業会計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1.78</c:v>
                </c:pt>
              </c:numCache>
            </c:numRef>
          </c:val>
          <c:extLst>
            <c:ext xmlns:c16="http://schemas.microsoft.com/office/drawing/2014/chart" uri="{C3380CC4-5D6E-409C-BE32-E72D297353CC}">
              <c16:uniqueId val="{00000008-47CD-4170-9A9A-9CA7009C3C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c:v>
                </c:pt>
                <c:pt idx="2">
                  <c:v>#N/A</c:v>
                </c:pt>
                <c:pt idx="3">
                  <c:v>15.03</c:v>
                </c:pt>
                <c:pt idx="4">
                  <c:v>#N/A</c:v>
                </c:pt>
                <c:pt idx="5">
                  <c:v>19.57</c:v>
                </c:pt>
                <c:pt idx="6">
                  <c:v>#N/A</c:v>
                </c:pt>
                <c:pt idx="7">
                  <c:v>11.75</c:v>
                </c:pt>
                <c:pt idx="8">
                  <c:v>#N/A</c:v>
                </c:pt>
                <c:pt idx="9">
                  <c:v>9.08</c:v>
                </c:pt>
              </c:numCache>
            </c:numRef>
          </c:val>
          <c:extLst>
            <c:ext xmlns:c16="http://schemas.microsoft.com/office/drawing/2014/chart" uri="{C3380CC4-5D6E-409C-BE32-E72D297353CC}">
              <c16:uniqueId val="{00000009-47CD-4170-9A9A-9CA7009C3C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c:v>
                </c:pt>
                <c:pt idx="5">
                  <c:v>231</c:v>
                </c:pt>
                <c:pt idx="8">
                  <c:v>213</c:v>
                </c:pt>
                <c:pt idx="11">
                  <c:v>193</c:v>
                </c:pt>
                <c:pt idx="14">
                  <c:v>162</c:v>
                </c:pt>
              </c:numCache>
            </c:numRef>
          </c:val>
          <c:extLst>
            <c:ext xmlns:c16="http://schemas.microsoft.com/office/drawing/2014/chart" uri="{C3380CC4-5D6E-409C-BE32-E72D297353CC}">
              <c16:uniqueId val="{00000000-C502-42D2-BEA9-0C5E310F18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02-42D2-BEA9-0C5E310F18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02-42D2-BEA9-0C5E310F18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5</c:v>
                </c:pt>
                <c:pt idx="9">
                  <c:v>5</c:v>
                </c:pt>
                <c:pt idx="12">
                  <c:v>8</c:v>
                </c:pt>
              </c:numCache>
            </c:numRef>
          </c:val>
          <c:extLst>
            <c:ext xmlns:c16="http://schemas.microsoft.com/office/drawing/2014/chart" uri="{C3380CC4-5D6E-409C-BE32-E72D297353CC}">
              <c16:uniqueId val="{00000003-C502-42D2-BEA9-0C5E310F18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259</c:v>
                </c:pt>
                <c:pt idx="3">
                  <c:v>228</c:v>
                </c:pt>
                <c:pt idx="6">
                  <c:v>208</c:v>
                </c:pt>
                <c:pt idx="9">
                  <c:v>191</c:v>
                </c:pt>
                <c:pt idx="12">
                  <c:v>158</c:v>
                </c:pt>
              </c:numCache>
            </c:numRef>
          </c:val>
          <c:extLst>
            <c:ext xmlns:c16="http://schemas.microsoft.com/office/drawing/2014/chart" uri="{C3380CC4-5D6E-409C-BE32-E72D297353CC}">
              <c16:uniqueId val="{00000004-C502-42D2-BEA9-0C5E310F18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02-42D2-BEA9-0C5E310F18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02-42D2-BEA9-0C5E310F18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c:v>
                </c:pt>
                <c:pt idx="3">
                  <c:v>39</c:v>
                </c:pt>
                <c:pt idx="6">
                  <c:v>39</c:v>
                </c:pt>
                <c:pt idx="9">
                  <c:v>41</c:v>
                </c:pt>
                <c:pt idx="12">
                  <c:v>35</c:v>
                </c:pt>
              </c:numCache>
            </c:numRef>
          </c:val>
          <c:extLst>
            <c:ext xmlns:c16="http://schemas.microsoft.com/office/drawing/2014/chart" uri="{C3380CC4-5D6E-409C-BE32-E72D297353CC}">
              <c16:uniqueId val="{00000007-C502-42D2-BEA9-0C5E310F18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41</c:v>
                </c:pt>
                <c:pt idx="5">
                  <c:v>#N/A</c:v>
                </c:pt>
                <c:pt idx="6">
                  <c:v>#N/A</c:v>
                </c:pt>
                <c:pt idx="7">
                  <c:v>39</c:v>
                </c:pt>
                <c:pt idx="8">
                  <c:v>#N/A</c:v>
                </c:pt>
                <c:pt idx="9">
                  <c:v>#N/A</c:v>
                </c:pt>
                <c:pt idx="10">
                  <c:v>44</c:v>
                </c:pt>
                <c:pt idx="11">
                  <c:v>#N/A</c:v>
                </c:pt>
                <c:pt idx="12">
                  <c:v>#N/A</c:v>
                </c:pt>
                <c:pt idx="13">
                  <c:v>39</c:v>
                </c:pt>
                <c:pt idx="14">
                  <c:v>#N/A</c:v>
                </c:pt>
              </c:numCache>
            </c:numRef>
          </c:val>
          <c:smooth val="0"/>
          <c:extLst>
            <c:ext xmlns:c16="http://schemas.microsoft.com/office/drawing/2014/chart" uri="{C3380CC4-5D6E-409C-BE32-E72D297353CC}">
              <c16:uniqueId val="{00000008-C502-42D2-BEA9-0C5E310F18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1336</c:v>
                </c:pt>
                <c:pt idx="5">
                  <c:v>1288</c:v>
                </c:pt>
                <c:pt idx="8">
                  <c:v>1169</c:v>
                </c:pt>
                <c:pt idx="11">
                  <c:v>1033</c:v>
                </c:pt>
                <c:pt idx="14">
                  <c:v>885</c:v>
                </c:pt>
              </c:numCache>
            </c:numRef>
          </c:val>
          <c:extLst>
            <c:ext xmlns:c16="http://schemas.microsoft.com/office/drawing/2014/chart" uri="{C3380CC4-5D6E-409C-BE32-E72D297353CC}">
              <c16:uniqueId val="{00000000-E86A-483B-8206-6584516EFB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6A-483B-8206-6584516EFB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5082</c:v>
                </c:pt>
                <c:pt idx="5">
                  <c:v>5236</c:v>
                </c:pt>
                <c:pt idx="8">
                  <c:v>5627</c:v>
                </c:pt>
                <c:pt idx="11">
                  <c:v>6188</c:v>
                </c:pt>
                <c:pt idx="14">
                  <c:v>5926</c:v>
                </c:pt>
              </c:numCache>
            </c:numRef>
          </c:val>
          <c:extLst>
            <c:ext xmlns:c16="http://schemas.microsoft.com/office/drawing/2014/chart" uri="{C3380CC4-5D6E-409C-BE32-E72D297353CC}">
              <c16:uniqueId val="{00000002-E86A-483B-8206-6584516EFB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6A-483B-8206-6584516EFB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6A-483B-8206-6584516EFB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6A-483B-8206-6584516EFB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c:v>
                </c:pt>
                <c:pt idx="3">
                  <c:v>170</c:v>
                </c:pt>
                <c:pt idx="6">
                  <c:v>155</c:v>
                </c:pt>
                <c:pt idx="9">
                  <c:v>98</c:v>
                </c:pt>
                <c:pt idx="12">
                  <c:v>83</c:v>
                </c:pt>
              </c:numCache>
            </c:numRef>
          </c:val>
          <c:extLst>
            <c:ext xmlns:c16="http://schemas.microsoft.com/office/drawing/2014/chart" uri="{C3380CC4-5D6E-409C-BE32-E72D297353CC}">
              <c16:uniqueId val="{00000006-E86A-483B-8206-6584516EFB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25</c:v>
                </c:pt>
                <c:pt idx="6">
                  <c:v>66</c:v>
                </c:pt>
                <c:pt idx="9">
                  <c:v>69</c:v>
                </c:pt>
                <c:pt idx="12">
                  <c:v>102</c:v>
                </c:pt>
              </c:numCache>
            </c:numRef>
          </c:val>
          <c:extLst>
            <c:ext xmlns:c16="http://schemas.microsoft.com/office/drawing/2014/chart" uri="{C3380CC4-5D6E-409C-BE32-E72D297353CC}">
              <c16:uniqueId val="{00000007-E86A-483B-8206-6584516EFB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1181</c:v>
                </c:pt>
                <c:pt idx="3">
                  <c:v>1003</c:v>
                </c:pt>
                <c:pt idx="6">
                  <c:v>868</c:v>
                </c:pt>
                <c:pt idx="9">
                  <c:v>727</c:v>
                </c:pt>
                <c:pt idx="12">
                  <c:v>602</c:v>
                </c:pt>
              </c:numCache>
            </c:numRef>
          </c:val>
          <c:extLst>
            <c:ext xmlns:c16="http://schemas.microsoft.com/office/drawing/2014/chart" uri="{C3380CC4-5D6E-409C-BE32-E72D297353CC}">
              <c16:uniqueId val="{00000008-E86A-483B-8206-6584516EFB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6A-483B-8206-6584516EFB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c:v>
                </c:pt>
                <c:pt idx="3">
                  <c:v>225</c:v>
                </c:pt>
                <c:pt idx="6">
                  <c:v>217</c:v>
                </c:pt>
                <c:pt idx="9">
                  <c:v>439</c:v>
                </c:pt>
                <c:pt idx="12">
                  <c:v>761</c:v>
                </c:pt>
              </c:numCache>
            </c:numRef>
          </c:val>
          <c:extLst>
            <c:ext xmlns:c16="http://schemas.microsoft.com/office/drawing/2014/chart" uri="{C3380CC4-5D6E-409C-BE32-E72D297353CC}">
              <c16:uniqueId val="{0000000A-E86A-483B-8206-6584516EFB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6A-483B-8206-6584516EFB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4618</c:v>
                </c:pt>
                <c:pt idx="1">
                  <c:v>5008</c:v>
                </c:pt>
                <c:pt idx="2">
                  <c:v>4788</c:v>
                </c:pt>
              </c:numCache>
            </c:numRef>
          </c:val>
          <c:extLst>
            <c:ext xmlns:c16="http://schemas.microsoft.com/office/drawing/2014/chart" uri="{C3380CC4-5D6E-409C-BE32-E72D297353CC}">
              <c16:uniqueId val="{00000000-75F6-4319-930A-5D885A914D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c:v>
                </c:pt>
                <c:pt idx="1">
                  <c:v>78</c:v>
                </c:pt>
                <c:pt idx="2">
                  <c:v>78</c:v>
                </c:pt>
              </c:numCache>
            </c:numRef>
          </c:val>
          <c:extLst>
            <c:ext xmlns:c16="http://schemas.microsoft.com/office/drawing/2014/chart" uri="{C3380CC4-5D6E-409C-BE32-E72D297353CC}">
              <c16:uniqueId val="{00000001-75F6-4319-930A-5D885A914D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808</c:v>
                </c:pt>
                <c:pt idx="1">
                  <c:v>996</c:v>
                </c:pt>
                <c:pt idx="2">
                  <c:v>902</c:v>
                </c:pt>
              </c:numCache>
            </c:numRef>
          </c:val>
          <c:extLst>
            <c:ext xmlns:c16="http://schemas.microsoft.com/office/drawing/2014/chart" uri="{C3380CC4-5D6E-409C-BE32-E72D297353CC}">
              <c16:uniqueId val="{00000002-75F6-4319-930A-5D885A914D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大きな起債を行っていなかったこと、また近年の起債が据置期間ということもあり、元利償還金は</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傾向にあったが、今後は増加することが見込まれている。</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公営企業債の元利償還金に対する繰入金は、借入額より償還額の方が大きくなっているため、減少傾向となっている。</a:t>
          </a:r>
          <a:endParaRPr lang="ja-JP" altLang="ja-JP" sz="1400">
            <a:effectLst/>
          </a:endParaRPr>
        </a:p>
        <a:p>
          <a:r>
            <a:rPr kumimoji="1" lang="ja-JP" altLang="ja-JP" sz="1100">
              <a:solidFill>
                <a:schemeClr val="dk1"/>
              </a:solidFill>
              <a:effectLst/>
              <a:latin typeface="+mn-lt"/>
              <a:ea typeface="+mn-ea"/>
              <a:cs typeface="+mn-cs"/>
            </a:rPr>
            <a:t>公共施設の計画的な更新に向けて、将来負担を考慮したバランスの良い起債を行い、健全な財政運営に努める。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地方債残高の増加により</a:t>
          </a:r>
          <a:r>
            <a:rPr kumimoji="1" lang="ja-JP" altLang="ja-JP" sz="1100">
              <a:solidFill>
                <a:schemeClr val="dk1"/>
              </a:solidFill>
              <a:effectLst/>
              <a:latin typeface="+mn-lt"/>
              <a:ea typeface="+mn-ea"/>
              <a:cs typeface="+mn-cs"/>
            </a:rPr>
            <a:t>将来負担額は</a:t>
          </a:r>
          <a:r>
            <a:rPr kumimoji="1" lang="ja-JP" altLang="en-US" sz="1100">
              <a:solidFill>
                <a:schemeClr val="dk1"/>
              </a:solidFill>
              <a:effectLst/>
              <a:latin typeface="+mn-lt"/>
              <a:ea typeface="+mn-ea"/>
              <a:cs typeface="+mn-cs"/>
            </a:rPr>
            <a:t>若干増加傾向</a:t>
          </a:r>
          <a:r>
            <a:rPr kumimoji="1" lang="ja-JP" altLang="ja-JP" sz="1100">
              <a:solidFill>
                <a:schemeClr val="dk1"/>
              </a:solidFill>
              <a:effectLst/>
              <a:latin typeface="+mn-lt"/>
              <a:ea typeface="+mn-ea"/>
              <a:cs typeface="+mn-cs"/>
            </a:rPr>
            <a:t>であるが、充当可能</a:t>
          </a:r>
          <a:r>
            <a:rPr kumimoji="1" lang="ja-JP" altLang="en-US" sz="1100">
              <a:solidFill>
                <a:schemeClr val="dk1"/>
              </a:solidFill>
              <a:effectLst/>
              <a:latin typeface="+mn-lt"/>
              <a:ea typeface="+mn-ea"/>
              <a:cs typeface="+mn-cs"/>
            </a:rPr>
            <a:t>財源も若干増加傾向</a:t>
          </a:r>
          <a:r>
            <a:rPr kumimoji="1" lang="ja-JP" altLang="ja-JP" sz="1100">
              <a:solidFill>
                <a:schemeClr val="dk1"/>
              </a:solidFill>
              <a:effectLst/>
              <a:latin typeface="+mn-lt"/>
              <a:ea typeface="+mn-ea"/>
              <a:cs typeface="+mn-cs"/>
            </a:rPr>
            <a:t>であるため、率</a:t>
          </a:r>
          <a:r>
            <a:rPr kumimoji="1" lang="ja-JP" altLang="en-US" sz="1100">
              <a:solidFill>
                <a:schemeClr val="dk1"/>
              </a:solidFill>
              <a:effectLst/>
              <a:latin typeface="+mn-lt"/>
              <a:ea typeface="+mn-ea"/>
              <a:cs typeface="+mn-cs"/>
            </a:rPr>
            <a:t>もほぼ横ばいである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小学校統合事業が控えており、起債の増加と基金の取崩しを予定しているため今後数値は悪化する想定をしている。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の公共施設の更新に備え、基金運用と起債による将来負担の双方によるバランスの取れた財政運営に努める。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山梨県山中湖村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税収</a:t>
          </a:r>
          <a:r>
            <a:rPr kumimoji="1" lang="ja-JP" altLang="en-US" sz="1100">
              <a:solidFill>
                <a:schemeClr val="dk1"/>
              </a:solidFill>
              <a:effectLst/>
              <a:latin typeface="+mn-lt"/>
              <a:ea typeface="+mn-ea"/>
              <a:cs typeface="+mn-cs"/>
            </a:rPr>
            <a:t>減となったこと、</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観光施設の整備等大規模工事があったことにより基金を取崩したため、全体で</a:t>
          </a:r>
          <a:r>
            <a:rPr kumimoji="1" lang="en-US" altLang="ja-JP" sz="1100">
              <a:solidFill>
                <a:schemeClr val="dk1"/>
              </a:solidFill>
              <a:effectLst/>
              <a:latin typeface="+mn-lt"/>
              <a:ea typeface="+mn-ea"/>
              <a:cs typeface="+mn-cs"/>
            </a:rPr>
            <a:t>313</a:t>
          </a:r>
          <a:r>
            <a:rPr kumimoji="1" lang="ja-JP" altLang="en-US"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小学校統合事業が決定したため、今後は基金の大幅な取崩しを予定しており、また他の</a:t>
          </a:r>
          <a:r>
            <a:rPr kumimoji="1" lang="ja-JP" altLang="ja-JP" sz="1100">
              <a:solidFill>
                <a:schemeClr val="dk1"/>
              </a:solidFill>
              <a:effectLst/>
              <a:latin typeface="+mn-lt"/>
              <a:ea typeface="+mn-ea"/>
              <a:cs typeface="+mn-cs"/>
            </a:rPr>
            <a:t>施設の老朽化</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進み各施設の更新時期が近いため、今後も一定規模の基金を確保しながら、計画的取崩しを実施していく。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特定防衛施設周辺整備調整交付金基金：防衛施設周辺の生活環境の整備等に関する法律施行令（昭和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年政令第</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項及び第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項各号に掲げる施設の整備又は事業の実施に要する経費の確保</a:t>
          </a:r>
          <a:endParaRPr lang="ja-JP" altLang="ja-JP" sz="1400">
            <a:effectLst/>
          </a:endParaRPr>
        </a:p>
        <a:p>
          <a:r>
            <a:rPr kumimoji="1" lang="ja-JP" altLang="ja-JP" sz="1100">
              <a:solidFill>
                <a:schemeClr val="dk1"/>
              </a:solidFill>
              <a:effectLst/>
              <a:latin typeface="+mn-lt"/>
              <a:ea typeface="+mn-ea"/>
              <a:cs typeface="+mn-cs"/>
            </a:rPr>
            <a:t>公共施設建設基金：公共施設建設に要する財源の額保</a:t>
          </a:r>
          <a:endParaRPr lang="ja-JP" altLang="ja-JP" sz="1400">
            <a:effectLst/>
          </a:endParaRPr>
        </a:p>
        <a:p>
          <a:r>
            <a:rPr kumimoji="1" lang="ja-JP" altLang="ja-JP" sz="1100">
              <a:solidFill>
                <a:schemeClr val="dk1"/>
              </a:solidFill>
              <a:effectLst/>
              <a:latin typeface="+mn-lt"/>
              <a:ea typeface="+mn-ea"/>
              <a:cs typeface="+mn-cs"/>
            </a:rPr>
            <a:t>地域福祉基金：住民が主体となって行う福祉活動を活発化する財源の確保</a:t>
          </a:r>
          <a:endParaRPr lang="ja-JP" altLang="ja-JP" sz="1400">
            <a:effectLst/>
          </a:endParaRPr>
        </a:p>
        <a:p>
          <a:r>
            <a:rPr kumimoji="1" lang="ja-JP" altLang="ja-JP" sz="1100">
              <a:solidFill>
                <a:schemeClr val="dk1"/>
              </a:solidFill>
              <a:effectLst/>
              <a:latin typeface="+mn-lt"/>
              <a:ea typeface="+mn-ea"/>
              <a:cs typeface="+mn-cs"/>
            </a:rPr>
            <a:t>山中湖村立学校施設建設基金：学校施設の統合に向けた財源の確保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a:t>
          </a:r>
          <a:r>
            <a:rPr kumimoji="1" lang="ja-JP" altLang="en-US" sz="1100">
              <a:solidFill>
                <a:schemeClr val="dk1"/>
              </a:solidFill>
              <a:effectLst/>
              <a:latin typeface="+mn-lt"/>
              <a:ea typeface="+mn-ea"/>
              <a:cs typeface="+mn-cs"/>
            </a:rPr>
            <a:t>公園管理</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計画的取崩として保育所人件費・健診費用・公園管理費計</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百万円取崩したことにより、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endParaRPr lang="ja-JP" altLang="ja-JP" sz="1400">
            <a:effectLst/>
          </a:endParaRPr>
        </a:p>
        <a:p>
          <a:r>
            <a:rPr kumimoji="1" lang="ja-JP" altLang="en-US" sz="1100">
              <a:solidFill>
                <a:schemeClr val="dk1"/>
              </a:solidFill>
              <a:effectLst/>
              <a:latin typeface="+mn-ea"/>
              <a:ea typeface="+mn-ea"/>
              <a:cs typeface="+mn-cs"/>
            </a:rPr>
            <a:t>公共施設建設基金：デイサービスセンター改修の財源とするため取崩しを行い</a:t>
          </a:r>
          <a:r>
            <a:rPr kumimoji="1" lang="en-US" altLang="ja-JP" sz="1100">
              <a:solidFill>
                <a:schemeClr val="dk1"/>
              </a:solidFill>
              <a:effectLst/>
              <a:latin typeface="+mn-ea"/>
              <a:ea typeface="+mn-ea"/>
              <a:cs typeface="+mn-cs"/>
            </a:rPr>
            <a:t>45</a:t>
          </a:r>
          <a:r>
            <a:rPr kumimoji="1" lang="ja-JP" altLang="en-US" sz="1100">
              <a:solidFill>
                <a:schemeClr val="dk1"/>
              </a:solidFill>
              <a:effectLst/>
              <a:latin typeface="+mn-ea"/>
              <a:ea typeface="+mn-ea"/>
              <a:cs typeface="+mn-cs"/>
            </a:rPr>
            <a:t>百万円の減額。</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特定防衛施設周辺整備調整交付金基金：充当可能な施設整備および事業内容の拡充を行い、中長期的な事業計画に基づき積立及び取崩を行っていく。</a:t>
          </a:r>
          <a:endParaRPr lang="ja-JP" altLang="ja-JP" sz="1400">
            <a:effectLst/>
          </a:endParaRPr>
        </a:p>
        <a:p>
          <a:r>
            <a:rPr kumimoji="1" lang="ja-JP" altLang="ja-JP" sz="1100">
              <a:solidFill>
                <a:schemeClr val="dk1"/>
              </a:solidFill>
              <a:effectLst/>
              <a:latin typeface="+mn-lt"/>
              <a:ea typeface="+mn-ea"/>
              <a:cs typeface="+mn-cs"/>
            </a:rPr>
            <a:t>山中湖村立学校施設建設基金：</a:t>
          </a:r>
          <a:r>
            <a:rPr kumimoji="1" lang="ja-JP" altLang="en-US" sz="1100">
              <a:solidFill>
                <a:schemeClr val="dk1"/>
              </a:solidFill>
              <a:effectLst/>
              <a:latin typeface="+mn-lt"/>
              <a:ea typeface="+mn-ea"/>
              <a:cs typeface="+mn-cs"/>
            </a:rPr>
            <a:t>今後は事業に合わせて取崩しを行う。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税収減と大規模工事等の財源とするため取崩しを行ったため、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景気動向を注視し、決算余剰金の積み立てに加え、可能な限り基金の積立てを行い、災害等将来の非常事態に備えていく。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本年度は積立てを未実施。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施設更新等に伴う起債発行時には、償還計画を踏まえて積立て、取崩しについて検討予定。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財政力指数について、令和４年、５年度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地方税（主に法人税）が増となったため単年度及び３か年平均の数値が上昇した。</a:t>
          </a:r>
          <a:endParaRPr lang="ja-JP" altLang="ja-JP" sz="1400">
            <a:effectLst/>
          </a:endParaRPr>
        </a:p>
        <a:p>
          <a:r>
            <a:rPr kumimoji="1" lang="ja-JP" altLang="ja-JP" sz="1100">
              <a:solidFill>
                <a:schemeClr val="dk1"/>
              </a:solidFill>
              <a:effectLst/>
              <a:latin typeface="+mn-lt"/>
              <a:ea typeface="+mn-ea"/>
              <a:cs typeface="+mn-cs"/>
            </a:rPr>
            <a:t>法人税の税率変更により、基準財政収入額が減少となったため、今後とも経常経費の抜本的な見直しを実施し、将来を見据えた財政基盤の強化に努める。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32355</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76005"/>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118732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32355</xdr:rowOff>
    </xdr:from>
    <xdr:to>
      <xdr:col>24</xdr:col>
      <xdr:colOff>12700</xdr:colOff>
      <xdr:row>37</xdr:row>
      <xdr:rowOff>32355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38</xdr:row>
      <xdr:rowOff>102205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467928"/>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102205</xdr:rowOff>
    </xdr:from>
    <xdr:to>
      <xdr:col>19</xdr:col>
      <xdr:colOff>133350</xdr:colOff>
      <xdr:row>39</xdr:row>
      <xdr:rowOff>34169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6173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135769</xdr:rowOff>
    </xdr:from>
    <xdr:to>
      <xdr:col>15</xdr:col>
      <xdr:colOff>82550</xdr:colOff>
      <xdr:row>39</xdr:row>
      <xdr:rowOff>34169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7941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37</xdr:row>
      <xdr:rowOff>135769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61100"/>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166205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51405</xdr:rowOff>
    </xdr:from>
    <xdr:to>
      <xdr:col>19</xdr:col>
      <xdr:colOff>184150</xdr:colOff>
      <xdr:row>38</xdr:row>
      <xdr:rowOff>153005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163182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154819</xdr:rowOff>
    </xdr:from>
    <xdr:to>
      <xdr:col>15</xdr:col>
      <xdr:colOff>133350</xdr:colOff>
      <xdr:row>39</xdr:row>
      <xdr:rowOff>84969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95146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84969</xdr:rowOff>
    </xdr:from>
    <xdr:to>
      <xdr:col>11</xdr:col>
      <xdr:colOff>82550</xdr:colOff>
      <xdr:row>38</xdr:row>
      <xdr:rowOff>15119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25296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法人村民税の増減により、経常一般財源が大幅に増減するため、その影響により年度により経常収支比率の変動が大きくなっている。</a:t>
          </a:r>
          <a:endParaRPr lang="ja-JP" altLang="ja-JP" sz="1400">
            <a:effectLst/>
          </a:endParaRPr>
        </a:p>
        <a:p>
          <a:r>
            <a:rPr kumimoji="1" lang="ja-JP" altLang="en-US" sz="1100">
              <a:solidFill>
                <a:schemeClr val="dk1"/>
              </a:solidFill>
              <a:effectLst/>
              <a:latin typeface="+mn-lt"/>
              <a:ea typeface="+mn-ea"/>
              <a:cs typeface="+mn-cs"/>
            </a:rPr>
            <a:t>令和６</a:t>
          </a:r>
          <a:r>
            <a:rPr kumimoji="1" lang="ja-JP" altLang="ja-JP" sz="1100">
              <a:solidFill>
                <a:schemeClr val="dk1"/>
              </a:solidFill>
              <a:effectLst/>
              <a:latin typeface="+mn-lt"/>
              <a:ea typeface="+mn-ea"/>
              <a:cs typeface="+mn-cs"/>
            </a:rPr>
            <a:t>年度は前年度比で税収入が</a:t>
          </a:r>
          <a:r>
            <a:rPr kumimoji="1" lang="ja-JP" altLang="en-US" sz="1100">
              <a:solidFill>
                <a:schemeClr val="dk1"/>
              </a:solidFill>
              <a:effectLst/>
              <a:latin typeface="+mn-lt"/>
              <a:ea typeface="+mn-ea"/>
              <a:cs typeface="+mn-cs"/>
            </a:rPr>
            <a:t>大きく減少したことにより</a:t>
          </a:r>
          <a:r>
            <a:rPr kumimoji="1" lang="ja-JP" altLang="ja-JP" sz="1100">
              <a:solidFill>
                <a:schemeClr val="dk1"/>
              </a:solidFill>
              <a:effectLst/>
              <a:latin typeface="+mn-lt"/>
              <a:ea typeface="+mn-ea"/>
              <a:cs typeface="+mn-cs"/>
            </a:rPr>
            <a:t>、結果的に経常収支比率が増となった。</a:t>
          </a:r>
          <a:endParaRPr lang="ja-JP" altLang="ja-JP" sz="1400">
            <a:effectLst/>
          </a:endParaRPr>
        </a:p>
        <a:p>
          <a:r>
            <a:rPr kumimoji="1" lang="ja-JP" altLang="ja-JP" sz="1100">
              <a:solidFill>
                <a:schemeClr val="dk1"/>
              </a:solidFill>
              <a:effectLst/>
              <a:latin typeface="+mn-lt"/>
              <a:ea typeface="+mn-ea"/>
              <a:cs typeface="+mn-cs"/>
            </a:rPr>
            <a:t>今後も公共施設の総合管理計画及び個別管理計画に基づき、将来的な施設の維持管理について方針を定め、経常経費の大部分を占める物件費を抑えるよう努める。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64</xdr:row>
      <xdr:rowOff>77978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2052"/>
          <a:ext cx="838200" cy="7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001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00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162814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3305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観光施設を多く抱え、施設に係る委託料の支出が大きいため、物件費が過大となり、類似団体内では依然として下位に位置している。</a:t>
          </a:r>
          <a:endParaRPr lang="ja-JP" altLang="ja-JP" sz="1400">
            <a:effectLst/>
          </a:endParaRPr>
        </a:p>
        <a:p>
          <a:r>
            <a:rPr kumimoji="1" lang="ja-JP" altLang="ja-JP" sz="1100">
              <a:solidFill>
                <a:schemeClr val="dk1"/>
              </a:solidFill>
              <a:effectLst/>
              <a:latin typeface="+mn-lt"/>
              <a:ea typeface="+mn-ea"/>
              <a:cs typeface="+mn-cs"/>
            </a:rPr>
            <a:t>公共施設等総合管理計画に基づき、施設の統廃合・集約化を図り、物件費の削減に努めたい。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3411</xdr:rowOff>
    </xdr:from>
    <xdr:to>
      <xdr:col>23</xdr:col>
      <xdr:colOff>133350</xdr:colOff>
      <xdr:row>82</xdr:row>
      <xdr:rowOff>18968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2311"/>
          <a:ext cx="8382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1592</xdr:rowOff>
    </xdr:from>
    <xdr:to>
      <xdr:col>19</xdr:col>
      <xdr:colOff>133350</xdr:colOff>
      <xdr:row>82</xdr:row>
      <xdr:rowOff>3411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0492"/>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153794</xdr:rowOff>
    </xdr:from>
    <xdr:to>
      <xdr:col>15</xdr:col>
      <xdr:colOff>82550</xdr:colOff>
      <xdr:row>82</xdr:row>
      <xdr:rowOff>1592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1244"/>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153794</xdr:rowOff>
    </xdr:from>
    <xdr:to>
      <xdr:col>11</xdr:col>
      <xdr:colOff>31750</xdr:colOff>
      <xdr:row>81</xdr:row>
      <xdr:rowOff>159045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41244"/>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139618</xdr:rowOff>
    </xdr:from>
    <xdr:to>
      <xdr:col>23</xdr:col>
      <xdr:colOff>184150</xdr:colOff>
      <xdr:row>82</xdr:row>
      <xdr:rowOff>69768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16445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7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124061</xdr:rowOff>
    </xdr:from>
    <xdr:to>
      <xdr:col>19</xdr:col>
      <xdr:colOff>184150</xdr:colOff>
      <xdr:row>82</xdr:row>
      <xdr:rowOff>54211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38988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7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122242</xdr:rowOff>
    </xdr:from>
    <xdr:to>
      <xdr:col>15</xdr:col>
      <xdr:colOff>133350</xdr:colOff>
      <xdr:row>82</xdr:row>
      <xdr:rowOff>52392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37169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102994</xdr:rowOff>
    </xdr:from>
    <xdr:to>
      <xdr:col>11</xdr:col>
      <xdr:colOff>82550</xdr:colOff>
      <xdr:row>82</xdr:row>
      <xdr:rowOff>33144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17921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108245</xdr:rowOff>
    </xdr:from>
    <xdr:to>
      <xdr:col>7</xdr:col>
      <xdr:colOff>31750</xdr:colOff>
      <xdr:row>82</xdr:row>
      <xdr:rowOff>38395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退職者により職員の経験年数・階層の変動が生じ、若干の上下はあるが、ここ数年類似団体平均を下回っている状況にある。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88295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556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88295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111277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096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130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37495</xdr:rowOff>
    </xdr:from>
    <xdr:to>
      <xdr:col>77</xdr:col>
      <xdr:colOff>95250</xdr:colOff>
      <xdr:row>84</xdr:row>
      <xdr:rowOff>139095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149272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類似団体平均とほぼ同水準である。効率的・効果的な組織の編成を図りつつ、限られた職員でも最大限の効果が得られるよう、計画的な定員管理を実施していく。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119253</xdr:rowOff>
    </xdr:from>
    <xdr:to>
      <xdr:col>81</xdr:col>
      <xdr:colOff>44450</xdr:colOff>
      <xdr:row>62</xdr:row>
      <xdr:rowOff>129709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49153"/>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77428</xdr:rowOff>
    </xdr:from>
    <xdr:to>
      <xdr:col>77</xdr:col>
      <xdr:colOff>44450</xdr:colOff>
      <xdr:row>62</xdr:row>
      <xdr:rowOff>129709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0732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66167</xdr:rowOff>
    </xdr:from>
    <xdr:to>
      <xdr:col>72</xdr:col>
      <xdr:colOff>203200</xdr:colOff>
      <xdr:row>62</xdr:row>
      <xdr:rowOff>77428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9606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61341</xdr:rowOff>
    </xdr:from>
    <xdr:to>
      <xdr:col>68</xdr:col>
      <xdr:colOff>152400</xdr:colOff>
      <xdr:row>62</xdr:row>
      <xdr:rowOff>66167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9124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68453</xdr:rowOff>
    </xdr:from>
    <xdr:to>
      <xdr:col>81</xdr:col>
      <xdr:colOff>95250</xdr:colOff>
      <xdr:row>62</xdr:row>
      <xdr:rowOff>170053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84980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4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78909</xdr:rowOff>
    </xdr:from>
    <xdr:to>
      <xdr:col>77</xdr:col>
      <xdr:colOff>95250</xdr:colOff>
      <xdr:row>63</xdr:row>
      <xdr:rowOff>9059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165286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26628</xdr:rowOff>
    </xdr:from>
    <xdr:to>
      <xdr:col>73</xdr:col>
      <xdr:colOff>44450</xdr:colOff>
      <xdr:row>62</xdr:row>
      <xdr:rowOff>128228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113005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4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15367</xdr:rowOff>
    </xdr:from>
    <xdr:to>
      <xdr:col>68</xdr:col>
      <xdr:colOff>203200</xdr:colOff>
      <xdr:row>62</xdr:row>
      <xdr:rowOff>116967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127144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10541</xdr:rowOff>
    </xdr:from>
    <xdr:to>
      <xdr:col>64</xdr:col>
      <xdr:colOff>152400</xdr:colOff>
      <xdr:row>62</xdr:row>
      <xdr:rowOff>112141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122318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の変動による影響はあるが、ここ数年大きな起債を行っていなかったことから、実質公債費比率は低い値で推移している。公共施設等個別管理計画に基づき実施する施設の更新の際には、将来負担を考慮し、バランスの良い起債を行い、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42926</xdr:rowOff>
    </xdr:from>
    <xdr:to>
      <xdr:col>81</xdr:col>
      <xdr:colOff>44450</xdr:colOff>
      <xdr:row>37</xdr:row>
      <xdr:rowOff>52578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3865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91186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3962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81534</xdr:rowOff>
    </xdr:from>
    <xdr:to>
      <xdr:col>72</xdr:col>
      <xdr:colOff>203200</xdr:colOff>
      <xdr:row>37</xdr:row>
      <xdr:rowOff>91186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251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81534</xdr:rowOff>
    </xdr:from>
    <xdr:to>
      <xdr:col>68</xdr:col>
      <xdr:colOff>152400</xdr:colOff>
      <xdr:row>37</xdr:row>
      <xdr:rowOff>100838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51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8653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1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40386</xdr:rowOff>
    </xdr:from>
    <xdr:to>
      <xdr:col>73</xdr:col>
      <xdr:colOff>44450</xdr:colOff>
      <xdr:row>37</xdr:row>
      <xdr:rowOff>141986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152163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30734</xdr:rowOff>
    </xdr:from>
    <xdr:to>
      <xdr:col>68</xdr:col>
      <xdr:colOff>203200</xdr:colOff>
      <xdr:row>37</xdr:row>
      <xdr:rowOff>132334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142511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が低く、また充当可能財源が大きいため将来負担比率は数値として表れてないが今後は、公共施設の老朽化もあり更新が必要となることから、基金運用と起債により計画的な財政運営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前年度と比べ、地方税が</a:t>
          </a:r>
          <a:r>
            <a:rPr kumimoji="1" lang="ja-JP" altLang="en-US" sz="1100">
              <a:solidFill>
                <a:schemeClr val="dk1"/>
              </a:solidFill>
              <a:effectLst/>
              <a:latin typeface="+mn-lt"/>
              <a:ea typeface="+mn-ea"/>
              <a:cs typeface="+mn-cs"/>
            </a:rPr>
            <a:t>大きく減少した</a:t>
          </a:r>
          <a:r>
            <a:rPr kumimoji="1" lang="ja-JP" altLang="ja-JP" sz="1100">
              <a:solidFill>
                <a:schemeClr val="dk1"/>
              </a:solidFill>
              <a:effectLst/>
              <a:latin typeface="+mn-lt"/>
              <a:ea typeface="+mn-ea"/>
              <a:cs typeface="+mn-cs"/>
            </a:rPr>
            <a:t>ため、経常一般財源が減となり前年度より増となった。類似団体平均を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回る形となっ</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会計年度任用職員、定年延長等による人件費の推移に注視していく。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34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経常一般財源の減と</a:t>
          </a:r>
          <a:r>
            <a:rPr kumimoji="1" lang="ja-JP" altLang="ja-JP" sz="1100">
              <a:solidFill>
                <a:schemeClr val="dk1"/>
              </a:solidFill>
              <a:effectLst/>
              <a:latin typeface="+mn-lt"/>
              <a:ea typeface="+mn-ea"/>
              <a:cs typeface="+mn-cs"/>
            </a:rPr>
            <a:t>ふるさと納税寄付金の増に伴う増、また物価高騰により前年よりも</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類似団体内で</a:t>
          </a:r>
          <a:r>
            <a:rPr kumimoji="1" lang="ja-JP" altLang="en-US" sz="1100">
              <a:solidFill>
                <a:schemeClr val="dk1"/>
              </a:solidFill>
              <a:effectLst/>
              <a:latin typeface="+mn-lt"/>
              <a:ea typeface="+mn-ea"/>
              <a:cs typeface="+mn-cs"/>
            </a:rPr>
            <a:t>最</a:t>
          </a:r>
          <a:r>
            <a:rPr kumimoji="1" lang="ja-JP" altLang="ja-JP" sz="1100">
              <a:solidFill>
                <a:schemeClr val="dk1"/>
              </a:solidFill>
              <a:effectLst/>
              <a:latin typeface="+mn-lt"/>
              <a:ea typeface="+mn-ea"/>
              <a:cs typeface="+mn-cs"/>
            </a:rPr>
            <a:t>下位となることから、施設の統廃合・集約化を推進し、経常経費の更なる削減に努める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20</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6644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92710</xdr:rowOff>
    </xdr:from>
    <xdr:to>
      <xdr:col>78</xdr:col>
      <xdr:colOff>69850</xdr:colOff>
      <xdr:row>19</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88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36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80010</xdr:rowOff>
    </xdr:from>
    <xdr:to>
      <xdr:col>82</xdr:col>
      <xdr:colOff>158750</xdr:colOff>
      <xdr:row>21</xdr:row>
      <xdr:rowOff>10160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160037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1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41910</xdr:rowOff>
    </xdr:from>
    <xdr:to>
      <xdr:col>74</xdr:col>
      <xdr:colOff>31750</xdr:colOff>
      <xdr:row>18</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地方税が大きく減少したため、経常一般財源が減となり前年度より増となった。扶助費については、今後も引き続き増加が見込まれることから、国・県の医療助成制度の動向を注視し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a:t>
          </a:r>
          <a:r>
            <a:rPr kumimoji="1" lang="ja-JP" altLang="en-US" sz="1100">
              <a:solidFill>
                <a:schemeClr val="dk1"/>
              </a:solidFill>
              <a:effectLst/>
              <a:latin typeface="+mn-lt"/>
              <a:ea typeface="+mn-ea"/>
              <a:cs typeface="+mn-cs"/>
            </a:rPr>
            <a:t>特別会計</a:t>
          </a:r>
          <a:r>
            <a:rPr kumimoji="1" lang="ja-JP" altLang="ja-JP" sz="1100">
              <a:solidFill>
                <a:schemeClr val="dk1"/>
              </a:solidFill>
              <a:effectLst/>
              <a:latin typeface="+mn-lt"/>
              <a:ea typeface="+mn-ea"/>
              <a:cs typeface="+mn-cs"/>
            </a:rPr>
            <a:t>への繰出が多くを占めているが、本年度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経常的繰出金の減によって率が下がった。今後も各特別会計においては健全な運営に努め、法的化移行を含めた更なる健全化を目指す。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224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205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6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納税寄付金の増に伴う返礼品の増等により、前年度と比較して増となった。類似団体内平均より低い水準であるが、税制改正に伴う税収の減に備え、補助事業の抜本的な見直しと、成果の検証を進め、より効果的な助成制度への移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037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62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ここ数年、大きな起債を行っていないため、公債費は低い水準を維持している。今後も計画的な事業実施と併せて、将来負担を考慮した起債による財政運営を行っていく。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39370</xdr:rowOff>
    </xdr:from>
    <xdr:to>
      <xdr:col>24</xdr:col>
      <xdr:colOff>25400</xdr:colOff>
      <xdr:row>73</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555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35560</xdr:rowOff>
    </xdr:from>
    <xdr:to>
      <xdr:col>19</xdr:col>
      <xdr:colOff>187325</xdr:colOff>
      <xdr:row>73</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551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35560</xdr:rowOff>
    </xdr:from>
    <xdr:to>
      <xdr:col>15</xdr:col>
      <xdr:colOff>98425</xdr:colOff>
      <xdr:row>73</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551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39370</xdr:rowOff>
    </xdr:from>
    <xdr:to>
      <xdr:col>11</xdr:col>
      <xdr:colOff>9525</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555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160020</xdr:rowOff>
    </xdr:from>
    <xdr:to>
      <xdr:col>24</xdr:col>
      <xdr:colOff>76200</xdr:colOff>
      <xdr:row>73</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68597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160020</xdr:rowOff>
    </xdr:from>
    <xdr:to>
      <xdr:col>20</xdr:col>
      <xdr:colOff>38100</xdr:colOff>
      <xdr:row>73</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100347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2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156210</xdr:rowOff>
    </xdr:from>
    <xdr:to>
      <xdr:col>15</xdr:col>
      <xdr:colOff>149225</xdr:colOff>
      <xdr:row>73</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160020</xdr:rowOff>
    </xdr:from>
    <xdr:to>
      <xdr:col>11</xdr:col>
      <xdr:colOff>60325</xdr:colOff>
      <xdr:row>73</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100347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0</xdr:rowOff>
    </xdr:from>
    <xdr:to>
      <xdr:col>6</xdr:col>
      <xdr:colOff>171450</xdr:colOff>
      <xdr:row>73</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経常一般財源の減により、前年度より</a:t>
          </a:r>
          <a:r>
            <a:rPr kumimoji="1" lang="ja-JP" altLang="en-US" sz="1100">
              <a:solidFill>
                <a:schemeClr val="dk1"/>
              </a:solidFill>
              <a:effectLst/>
              <a:latin typeface="+mn-lt"/>
              <a:ea typeface="+mn-ea"/>
              <a:cs typeface="+mn-cs"/>
            </a:rPr>
            <a:t>大きく増加した</a:t>
          </a:r>
          <a:r>
            <a:rPr kumimoji="1" lang="ja-JP" altLang="ja-JP" sz="1100">
              <a:solidFill>
                <a:schemeClr val="dk1"/>
              </a:solidFill>
              <a:effectLst/>
              <a:latin typeface="+mn-lt"/>
              <a:ea typeface="+mn-ea"/>
              <a:cs typeface="+mn-cs"/>
            </a:rPr>
            <a:t>。社会情勢等による税収の増減により、比率が大きく変動するため、一層の経費削減、業務の効率化による財源の確保に努める。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81</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23900"/>
          <a:ext cx="838200" cy="5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62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629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115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60961</xdr:rowOff>
    </xdr:from>
    <xdr:to>
      <xdr:col>82</xdr:col>
      <xdr:colOff>158750</xdr:colOff>
      <xdr:row>81</xdr:row>
      <xdr:rowOff>162561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9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140988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65223</xdr:rowOff>
    </xdr:from>
    <xdr:to>
      <xdr:col>29</xdr:col>
      <xdr:colOff>127000</xdr:colOff>
      <xdr:row>16</xdr:row>
      <xdr:rowOff>136489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56048"/>
          <a:ext cx="647700" cy="7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50000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136489</xdr:rowOff>
    </xdr:from>
    <xdr:to>
      <xdr:col>26</xdr:col>
      <xdr:colOff>50800</xdr:colOff>
      <xdr:row>16</xdr:row>
      <xdr:rowOff>168413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27314"/>
          <a:ext cx="698500" cy="3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101644</xdr:rowOff>
    </xdr:from>
    <xdr:to>
      <xdr:col>22</xdr:col>
      <xdr:colOff>114300</xdr:colOff>
      <xdr:row>16</xdr:row>
      <xdr:rowOff>168413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92469"/>
          <a:ext cx="698500" cy="6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101644</xdr:rowOff>
    </xdr:from>
    <xdr:to>
      <xdr:col>18</xdr:col>
      <xdr:colOff>177800</xdr:colOff>
      <xdr:row>17</xdr:row>
      <xdr:rowOff>95546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92469"/>
          <a:ext cx="698500" cy="16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14423</xdr:rowOff>
    </xdr:from>
    <xdr:to>
      <xdr:col>29</xdr:col>
      <xdr:colOff>177800</xdr:colOff>
      <xdr:row>16</xdr:row>
      <xdr:rowOff>116023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0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30950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5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85689</xdr:rowOff>
    </xdr:from>
    <xdr:to>
      <xdr:col>26</xdr:col>
      <xdr:colOff>101600</xdr:colOff>
      <xdr:row>17</xdr:row>
      <xdr:rowOff>15839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76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26016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4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117613</xdr:rowOff>
    </xdr:from>
    <xdr:to>
      <xdr:col>22</xdr:col>
      <xdr:colOff>165100</xdr:colOff>
      <xdr:row>17</xdr:row>
      <xdr:rowOff>47763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0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57940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50844</xdr:rowOff>
    </xdr:from>
    <xdr:to>
      <xdr:col>19</xdr:col>
      <xdr:colOff>38100</xdr:colOff>
      <xdr:row>16</xdr:row>
      <xdr:rowOff>152444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4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162621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1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44746</xdr:rowOff>
    </xdr:from>
    <xdr:to>
      <xdr:col>15</xdr:col>
      <xdr:colOff>101600</xdr:colOff>
      <xdr:row>17</xdr:row>
      <xdr:rowOff>146346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156523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334658</xdr:rowOff>
    </xdr:from>
    <xdr:to>
      <xdr:col>29</xdr:col>
      <xdr:colOff>127000</xdr:colOff>
      <xdr:row>38</xdr:row>
      <xdr:rowOff>1536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59358"/>
          <a:ext cx="647700" cy="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334658</xdr:rowOff>
    </xdr:from>
    <xdr:to>
      <xdr:col>26</xdr:col>
      <xdr:colOff>50800</xdr:colOff>
      <xdr:row>38</xdr:row>
      <xdr:rowOff>2959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59358"/>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2959</xdr:rowOff>
    </xdr:from>
    <xdr:to>
      <xdr:col>22</xdr:col>
      <xdr:colOff>114300</xdr:colOff>
      <xdr:row>38</xdr:row>
      <xdr:rowOff>3835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70559"/>
          <a:ext cx="6985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302806</xdr:rowOff>
    </xdr:from>
    <xdr:to>
      <xdr:col>18</xdr:col>
      <xdr:colOff>177800</xdr:colOff>
      <xdr:row>38</xdr:row>
      <xdr:rowOff>3835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27506"/>
          <a:ext cx="698500" cy="4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293636</xdr:rowOff>
    </xdr:from>
    <xdr:to>
      <xdr:col>29</xdr:col>
      <xdr:colOff>177800</xdr:colOff>
      <xdr:row>38</xdr:row>
      <xdr:rowOff>52336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418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202213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2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283858</xdr:rowOff>
    </xdr:from>
    <xdr:to>
      <xdr:col>26</xdr:col>
      <xdr:colOff>101600</xdr:colOff>
      <xdr:row>38</xdr:row>
      <xdr:rowOff>42558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0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27335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9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295059</xdr:rowOff>
    </xdr:from>
    <xdr:to>
      <xdr:col>22</xdr:col>
      <xdr:colOff>165100</xdr:colOff>
      <xdr:row>38</xdr:row>
      <xdr:rowOff>53759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1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38536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0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295935</xdr:rowOff>
    </xdr:from>
    <xdr:to>
      <xdr:col>19</xdr:col>
      <xdr:colOff>38100</xdr:colOff>
      <xdr:row>38</xdr:row>
      <xdr:rowOff>54635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2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39412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0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252006</xdr:rowOff>
    </xdr:from>
    <xdr:to>
      <xdr:col>15</xdr:col>
      <xdr:colOff>101600</xdr:colOff>
      <xdr:row>38</xdr:row>
      <xdr:rowOff>10706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338383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6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74961</xdr:rowOff>
    </xdr:from>
    <xdr:to>
      <xdr:col>24</xdr:col>
      <xdr:colOff>63500</xdr:colOff>
      <xdr:row>34</xdr:row>
      <xdr:rowOff>146779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4261"/>
          <a:ext cx="8382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127660</xdr:rowOff>
    </xdr:from>
    <xdr:to>
      <xdr:col>19</xdr:col>
      <xdr:colOff>177800</xdr:colOff>
      <xdr:row>34</xdr:row>
      <xdr:rowOff>146779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56960"/>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127660</xdr:rowOff>
    </xdr:from>
    <xdr:to>
      <xdr:col>15</xdr:col>
      <xdr:colOff>50800</xdr:colOff>
      <xdr:row>34</xdr:row>
      <xdr:rowOff>160769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6960"/>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160769</xdr:rowOff>
    </xdr:from>
    <xdr:to>
      <xdr:col>10</xdr:col>
      <xdr:colOff>114300</xdr:colOff>
      <xdr:row>35</xdr:row>
      <xdr:rowOff>58387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0069"/>
          <a:ext cx="8890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24161</xdr:rowOff>
    </xdr:from>
    <xdr:to>
      <xdr:col>24</xdr:col>
      <xdr:colOff>114300</xdr:colOff>
      <xdr:row>34</xdr:row>
      <xdr:rowOff>125761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95979</xdr:rowOff>
    </xdr:from>
    <xdr:to>
      <xdr:col>20</xdr:col>
      <xdr:colOff>38100</xdr:colOff>
      <xdr:row>35</xdr:row>
      <xdr:rowOff>26129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42656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76860</xdr:rowOff>
    </xdr:from>
    <xdr:to>
      <xdr:col>15</xdr:col>
      <xdr:colOff>101600</xdr:colOff>
      <xdr:row>35</xdr:row>
      <xdr:rowOff>7010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23537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109969</xdr:rowOff>
    </xdr:from>
    <xdr:to>
      <xdr:col>10</xdr:col>
      <xdr:colOff>165100</xdr:colOff>
      <xdr:row>35</xdr:row>
      <xdr:rowOff>40119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56646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7587</xdr:rowOff>
    </xdr:from>
    <xdr:to>
      <xdr:col>6</xdr:col>
      <xdr:colOff>38100</xdr:colOff>
      <xdr:row>35</xdr:row>
      <xdr:rowOff>109187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125714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29695</xdr:rowOff>
    </xdr:from>
    <xdr:to>
      <xdr:col>24</xdr:col>
      <xdr:colOff>63500</xdr:colOff>
      <xdr:row>58</xdr:row>
      <xdr:rowOff>39936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73795"/>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39319</xdr:rowOff>
    </xdr:from>
    <xdr:to>
      <xdr:col>19</xdr:col>
      <xdr:colOff>177800</xdr:colOff>
      <xdr:row>58</xdr:row>
      <xdr:rowOff>39936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83419"/>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39319</xdr:rowOff>
    </xdr:from>
    <xdr:to>
      <xdr:col>15</xdr:col>
      <xdr:colOff>50800</xdr:colOff>
      <xdr:row>58</xdr:row>
      <xdr:rowOff>56193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83419"/>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47109</xdr:rowOff>
    </xdr:from>
    <xdr:to>
      <xdr:col>10</xdr:col>
      <xdr:colOff>114300</xdr:colOff>
      <xdr:row>58</xdr:row>
      <xdr:rowOff>56193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1209"/>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150345</xdr:rowOff>
    </xdr:from>
    <xdr:to>
      <xdr:col>24</xdr:col>
      <xdr:colOff>114300</xdr:colOff>
      <xdr:row>58</xdr:row>
      <xdr:rowOff>80495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109722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160586</xdr:rowOff>
    </xdr:from>
    <xdr:to>
      <xdr:col>20</xdr:col>
      <xdr:colOff>38100</xdr:colOff>
      <xdr:row>58</xdr:row>
      <xdr:rowOff>90736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107263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159969</xdr:rowOff>
    </xdr:from>
    <xdr:to>
      <xdr:col>15</xdr:col>
      <xdr:colOff>101600</xdr:colOff>
      <xdr:row>58</xdr:row>
      <xdr:rowOff>90119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106646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5393</xdr:rowOff>
    </xdr:from>
    <xdr:to>
      <xdr:col>10</xdr:col>
      <xdr:colOff>165100</xdr:colOff>
      <xdr:row>58</xdr:row>
      <xdr:rowOff>106993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123520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167759</xdr:rowOff>
    </xdr:from>
    <xdr:to>
      <xdr:col>6</xdr:col>
      <xdr:colOff>38100</xdr:colOff>
      <xdr:row>58</xdr:row>
      <xdr:rowOff>97909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114436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1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32238</xdr:rowOff>
    </xdr:from>
    <xdr:to>
      <xdr:col>24</xdr:col>
      <xdr:colOff>63500</xdr:colOff>
      <xdr:row>78</xdr:row>
      <xdr:rowOff>47174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5338"/>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32238</xdr:rowOff>
    </xdr:from>
    <xdr:to>
      <xdr:col>19</xdr:col>
      <xdr:colOff>177800</xdr:colOff>
      <xdr:row>78</xdr:row>
      <xdr:rowOff>72073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05338"/>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68263</xdr:rowOff>
    </xdr:from>
    <xdr:to>
      <xdr:col>15</xdr:col>
      <xdr:colOff>50800</xdr:colOff>
      <xdr:row>78</xdr:row>
      <xdr:rowOff>72073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136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68263</xdr:rowOff>
    </xdr:from>
    <xdr:to>
      <xdr:col>10</xdr:col>
      <xdr:colOff>114300</xdr:colOff>
      <xdr:row>78</xdr:row>
      <xdr:rowOff>105790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1363"/>
          <a:ext cx="889000" cy="3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167824</xdr:rowOff>
    </xdr:from>
    <xdr:to>
      <xdr:col>24</xdr:col>
      <xdr:colOff>114300</xdr:colOff>
      <xdr:row>78</xdr:row>
      <xdr:rowOff>97974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146251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152888</xdr:rowOff>
    </xdr:from>
    <xdr:to>
      <xdr:col>20</xdr:col>
      <xdr:colOff>38100</xdr:colOff>
      <xdr:row>78</xdr:row>
      <xdr:rowOff>83038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74165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21273</xdr:rowOff>
    </xdr:from>
    <xdr:to>
      <xdr:col>15</xdr:col>
      <xdr:colOff>101600</xdr:colOff>
      <xdr:row>78</xdr:row>
      <xdr:rowOff>122873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114000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17463</xdr:rowOff>
    </xdr:from>
    <xdr:to>
      <xdr:col>10</xdr:col>
      <xdr:colOff>165100</xdr:colOff>
      <xdr:row>78</xdr:row>
      <xdr:rowOff>119063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110190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54990</xdr:rowOff>
    </xdr:from>
    <xdr:to>
      <xdr:col>6</xdr:col>
      <xdr:colOff>38100</xdr:colOff>
      <xdr:row>78</xdr:row>
      <xdr:rowOff>156590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147717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107421</xdr:rowOff>
    </xdr:from>
    <xdr:to>
      <xdr:col>24</xdr:col>
      <xdr:colOff>63500</xdr:colOff>
      <xdr:row>98</xdr:row>
      <xdr:rowOff>158209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09521"/>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156494</xdr:rowOff>
    </xdr:from>
    <xdr:to>
      <xdr:col>19</xdr:col>
      <xdr:colOff>177800</xdr:colOff>
      <xdr:row>98</xdr:row>
      <xdr:rowOff>158209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5859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76112</xdr:rowOff>
    </xdr:from>
    <xdr:to>
      <xdr:col>15</xdr:col>
      <xdr:colOff>50800</xdr:colOff>
      <xdr:row>98</xdr:row>
      <xdr:rowOff>156494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8212"/>
          <a:ext cx="889000" cy="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76112</xdr:rowOff>
    </xdr:from>
    <xdr:to>
      <xdr:col>10</xdr:col>
      <xdr:colOff>114300</xdr:colOff>
      <xdr:row>99</xdr:row>
      <xdr:rowOff>54683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8212"/>
          <a:ext cx="889000" cy="15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56621</xdr:rowOff>
    </xdr:from>
    <xdr:to>
      <xdr:col>24</xdr:col>
      <xdr:colOff>114300</xdr:colOff>
      <xdr:row>98</xdr:row>
      <xdr:rowOff>158221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142998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107409</xdr:rowOff>
    </xdr:from>
    <xdr:to>
      <xdr:col>20</xdr:col>
      <xdr:colOff>38100</xdr:colOff>
      <xdr:row>99</xdr:row>
      <xdr:rowOff>37559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28686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105694</xdr:rowOff>
    </xdr:from>
    <xdr:to>
      <xdr:col>15</xdr:col>
      <xdr:colOff>101600</xdr:colOff>
      <xdr:row>99</xdr:row>
      <xdr:rowOff>35844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26971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25312</xdr:rowOff>
    </xdr:from>
    <xdr:to>
      <xdr:col>10</xdr:col>
      <xdr:colOff>165100</xdr:colOff>
      <xdr:row>98</xdr:row>
      <xdr:rowOff>126912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118039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3883</xdr:rowOff>
    </xdr:from>
    <xdr:to>
      <xdr:col>6</xdr:col>
      <xdr:colOff>38100</xdr:colOff>
      <xdr:row>99</xdr:row>
      <xdr:rowOff>105483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96610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166846</xdr:rowOff>
    </xdr:from>
    <xdr:to>
      <xdr:col>55</xdr:col>
      <xdr:colOff>0</xdr:colOff>
      <xdr:row>38</xdr:row>
      <xdr:rowOff>856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9046"/>
          <a:ext cx="838200" cy="17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856</xdr:rowOff>
    </xdr:from>
    <xdr:to>
      <xdr:col>50</xdr:col>
      <xdr:colOff>114300</xdr:colOff>
      <xdr:row>38</xdr:row>
      <xdr:rowOff>58703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5956"/>
          <a:ext cx="8890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134092</xdr:rowOff>
    </xdr:from>
    <xdr:to>
      <xdr:col>45</xdr:col>
      <xdr:colOff>177800</xdr:colOff>
      <xdr:row>38</xdr:row>
      <xdr:rowOff>58703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77742"/>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55328</xdr:rowOff>
    </xdr:from>
    <xdr:to>
      <xdr:col>41</xdr:col>
      <xdr:colOff>50800</xdr:colOff>
      <xdr:row>37</xdr:row>
      <xdr:rowOff>134092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27528"/>
          <a:ext cx="889000" cy="25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116046</xdr:rowOff>
    </xdr:from>
    <xdr:to>
      <xdr:col>55</xdr:col>
      <xdr:colOff>50800</xdr:colOff>
      <xdr:row>37</xdr:row>
      <xdr:rowOff>46196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138923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121506</xdr:rowOff>
    </xdr:from>
    <xdr:to>
      <xdr:col>50</xdr:col>
      <xdr:colOff>165100</xdr:colOff>
      <xdr:row>38</xdr:row>
      <xdr:rowOff>51656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42783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5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7903</xdr:rowOff>
    </xdr:from>
    <xdr:to>
      <xdr:col>46</xdr:col>
      <xdr:colOff>38100</xdr:colOff>
      <xdr:row>38</xdr:row>
      <xdr:rowOff>109503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2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100630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1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83292</xdr:rowOff>
    </xdr:from>
    <xdr:to>
      <xdr:col>41</xdr:col>
      <xdr:colOff>101600</xdr:colOff>
      <xdr:row>38</xdr:row>
      <xdr:rowOff>13442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29969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4528</xdr:rowOff>
    </xdr:from>
    <xdr:to>
      <xdr:col>36</xdr:col>
      <xdr:colOff>165100</xdr:colOff>
      <xdr:row>36</xdr:row>
      <xdr:rowOff>106128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97255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48536</xdr:rowOff>
    </xdr:from>
    <xdr:to>
      <xdr:col>55</xdr:col>
      <xdr:colOff>0</xdr:colOff>
      <xdr:row>58</xdr:row>
      <xdr:rowOff>76699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92636"/>
          <a:ext cx="8382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76699</xdr:rowOff>
    </xdr:from>
    <xdr:to>
      <xdr:col>50</xdr:col>
      <xdr:colOff>114300</xdr:colOff>
      <xdr:row>58</xdr:row>
      <xdr:rowOff>98913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0799"/>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95779</xdr:rowOff>
    </xdr:from>
    <xdr:to>
      <xdr:col>45</xdr:col>
      <xdr:colOff>177800</xdr:colOff>
      <xdr:row>58</xdr:row>
      <xdr:rowOff>98913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3987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95779</xdr:rowOff>
    </xdr:from>
    <xdr:to>
      <xdr:col>41</xdr:col>
      <xdr:colOff>50800</xdr:colOff>
      <xdr:row>58</xdr:row>
      <xdr:rowOff>112316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39879"/>
          <a:ext cx="8890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169186</xdr:rowOff>
    </xdr:from>
    <xdr:to>
      <xdr:col>55</xdr:col>
      <xdr:colOff>50800</xdr:colOff>
      <xdr:row>58</xdr:row>
      <xdr:rowOff>99336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128563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25899</xdr:rowOff>
    </xdr:from>
    <xdr:to>
      <xdr:col>50</xdr:col>
      <xdr:colOff>165100</xdr:colOff>
      <xdr:row>58</xdr:row>
      <xdr:rowOff>127499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118626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48113</xdr:rowOff>
    </xdr:from>
    <xdr:to>
      <xdr:col>46</xdr:col>
      <xdr:colOff>38100</xdr:colOff>
      <xdr:row>58</xdr:row>
      <xdr:rowOff>149713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140840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44979</xdr:rowOff>
    </xdr:from>
    <xdr:to>
      <xdr:col>41</xdr:col>
      <xdr:colOff>101600</xdr:colOff>
      <xdr:row>58</xdr:row>
      <xdr:rowOff>146579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61516</xdr:rowOff>
    </xdr:from>
    <xdr:to>
      <xdr:col>36</xdr:col>
      <xdr:colOff>165100</xdr:colOff>
      <xdr:row>58</xdr:row>
      <xdr:rowOff>163116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154243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108911</xdr:rowOff>
    </xdr:from>
    <xdr:to>
      <xdr:col>55</xdr:col>
      <xdr:colOff>0</xdr:colOff>
      <xdr:row>78</xdr:row>
      <xdr:rowOff>136705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82011"/>
          <a:ext cx="8382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122329</xdr:rowOff>
    </xdr:from>
    <xdr:to>
      <xdr:col>50</xdr:col>
      <xdr:colOff>114300</xdr:colOff>
      <xdr:row>78</xdr:row>
      <xdr:rowOff>136705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5429"/>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122329</xdr:rowOff>
    </xdr:from>
    <xdr:to>
      <xdr:col>45</xdr:col>
      <xdr:colOff>177800</xdr:colOff>
      <xdr:row>78</xdr:row>
      <xdr:rowOff>133827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5429"/>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131304</xdr:rowOff>
    </xdr:from>
    <xdr:to>
      <xdr:col>41</xdr:col>
      <xdr:colOff>50800</xdr:colOff>
      <xdr:row>78</xdr:row>
      <xdr:rowOff>133827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4404"/>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58111</xdr:rowOff>
    </xdr:from>
    <xdr:to>
      <xdr:col>55</xdr:col>
      <xdr:colOff>50800</xdr:colOff>
      <xdr:row>78</xdr:row>
      <xdr:rowOff>159711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17488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85905</xdr:rowOff>
    </xdr:from>
    <xdr:to>
      <xdr:col>50</xdr:col>
      <xdr:colOff>165100</xdr:colOff>
      <xdr:row>79</xdr:row>
      <xdr:rowOff>16055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7182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71529</xdr:rowOff>
    </xdr:from>
    <xdr:to>
      <xdr:col>46</xdr:col>
      <xdr:colOff>38100</xdr:colOff>
      <xdr:row>79</xdr:row>
      <xdr:rowOff>1679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164256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83027</xdr:rowOff>
    </xdr:from>
    <xdr:to>
      <xdr:col>41</xdr:col>
      <xdr:colOff>101600</xdr:colOff>
      <xdr:row>79</xdr:row>
      <xdr:rowOff>13177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80504</xdr:rowOff>
    </xdr:from>
    <xdr:to>
      <xdr:col>36</xdr:col>
      <xdr:colOff>165100</xdr:colOff>
      <xdr:row>79</xdr:row>
      <xdr:rowOff>10654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82660</xdr:rowOff>
    </xdr:from>
    <xdr:to>
      <xdr:col>55</xdr:col>
      <xdr:colOff>0</xdr:colOff>
      <xdr:row>97</xdr:row>
      <xdr:rowOff>158023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13310"/>
          <a:ext cx="8382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158023</xdr:rowOff>
    </xdr:from>
    <xdr:to>
      <xdr:col>50</xdr:col>
      <xdr:colOff>114300</xdr:colOff>
      <xdr:row>98</xdr:row>
      <xdr:rowOff>34654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88673"/>
          <a:ext cx="8890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29654</xdr:rowOff>
    </xdr:from>
    <xdr:to>
      <xdr:col>45</xdr:col>
      <xdr:colOff>177800</xdr:colOff>
      <xdr:row>98</xdr:row>
      <xdr:rowOff>34654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31754"/>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29654</xdr:rowOff>
    </xdr:from>
    <xdr:to>
      <xdr:col>41</xdr:col>
      <xdr:colOff>50800</xdr:colOff>
      <xdr:row>98</xdr:row>
      <xdr:rowOff>77169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31754"/>
          <a:ext cx="889000" cy="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31860</xdr:rowOff>
    </xdr:from>
    <xdr:to>
      <xdr:col>55</xdr:col>
      <xdr:colOff>50800</xdr:colOff>
      <xdr:row>97</xdr:row>
      <xdr:rowOff>133460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54737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107223</xdr:rowOff>
    </xdr:from>
    <xdr:to>
      <xdr:col>50</xdr:col>
      <xdr:colOff>165100</xdr:colOff>
      <xdr:row>98</xdr:row>
      <xdr:rowOff>37373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28500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155304</xdr:rowOff>
    </xdr:from>
    <xdr:to>
      <xdr:col>46</xdr:col>
      <xdr:colOff>38100</xdr:colOff>
      <xdr:row>98</xdr:row>
      <xdr:rowOff>85454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76581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150304</xdr:rowOff>
    </xdr:from>
    <xdr:to>
      <xdr:col>41</xdr:col>
      <xdr:colOff>101600</xdr:colOff>
      <xdr:row>98</xdr:row>
      <xdr:rowOff>80454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71581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26369</xdr:rowOff>
    </xdr:from>
    <xdr:to>
      <xdr:col>36</xdr:col>
      <xdr:colOff>165100</xdr:colOff>
      <xdr:row>98</xdr:row>
      <xdr:rowOff>127969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119096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123513</xdr:rowOff>
    </xdr:from>
    <xdr:to>
      <xdr:col>85</xdr:col>
      <xdr:colOff>127000</xdr:colOff>
      <xdr:row>78</xdr:row>
      <xdr:rowOff>125836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96613"/>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123513</xdr:rowOff>
    </xdr:from>
    <xdr:to>
      <xdr:col>81</xdr:col>
      <xdr:colOff>50800</xdr:colOff>
      <xdr:row>78</xdr:row>
      <xdr:rowOff>124208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96613"/>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124208</xdr:rowOff>
    </xdr:from>
    <xdr:to>
      <xdr:col>76</xdr:col>
      <xdr:colOff>114300</xdr:colOff>
      <xdr:row>78</xdr:row>
      <xdr:rowOff>124468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4973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123104</xdr:rowOff>
    </xdr:from>
    <xdr:to>
      <xdr:col>71</xdr:col>
      <xdr:colOff>177800</xdr:colOff>
      <xdr:row>78</xdr:row>
      <xdr:rowOff>124468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9620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75036</xdr:rowOff>
    </xdr:from>
    <xdr:to>
      <xdr:col>85</xdr:col>
      <xdr:colOff>177800</xdr:colOff>
      <xdr:row>79</xdr:row>
      <xdr:rowOff>5186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161413</xdr:rowOff>
    </xdr:from>
    <xdr:ext cx="469744"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72713</xdr:rowOff>
    </xdr:from>
    <xdr:to>
      <xdr:col>81</xdr:col>
      <xdr:colOff>101600</xdr:colOff>
      <xdr:row>79</xdr:row>
      <xdr:rowOff>2863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165440</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35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73408</xdr:rowOff>
    </xdr:from>
    <xdr:to>
      <xdr:col>76</xdr:col>
      <xdr:colOff>165100</xdr:colOff>
      <xdr:row>79</xdr:row>
      <xdr:rowOff>3558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166135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73668</xdr:rowOff>
    </xdr:from>
    <xdr:to>
      <xdr:col>72</xdr:col>
      <xdr:colOff>38100</xdr:colOff>
      <xdr:row>79</xdr:row>
      <xdr:rowOff>3818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166395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72304</xdr:rowOff>
    </xdr:from>
    <xdr:to>
      <xdr:col>67</xdr:col>
      <xdr:colOff>101600</xdr:colOff>
      <xdr:row>79</xdr:row>
      <xdr:rowOff>2454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165031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92281</xdr:rowOff>
    </xdr:from>
    <xdr:to>
      <xdr:col>85</xdr:col>
      <xdr:colOff>127000</xdr:colOff>
      <xdr:row>99</xdr:row>
      <xdr:rowOff>80673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22931"/>
          <a:ext cx="838200" cy="3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92281</xdr:rowOff>
    </xdr:from>
    <xdr:to>
      <xdr:col>81</xdr:col>
      <xdr:colOff>50800</xdr:colOff>
      <xdr:row>98</xdr:row>
      <xdr:rowOff>144526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22931"/>
          <a:ext cx="889000" cy="22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49678</xdr:rowOff>
    </xdr:from>
    <xdr:to>
      <xdr:col>76</xdr:col>
      <xdr:colOff>114300</xdr:colOff>
      <xdr:row>98</xdr:row>
      <xdr:rowOff>144526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51778"/>
          <a:ext cx="889000" cy="9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49678</xdr:rowOff>
    </xdr:from>
    <xdr:to>
      <xdr:col>71</xdr:col>
      <xdr:colOff>177800</xdr:colOff>
      <xdr:row>98</xdr:row>
      <xdr:rowOff>133903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1778"/>
          <a:ext cx="889000" cy="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29873</xdr:rowOff>
    </xdr:from>
    <xdr:to>
      <xdr:col>85</xdr:col>
      <xdr:colOff>177800</xdr:colOff>
      <xdr:row>99</xdr:row>
      <xdr:rowOff>131473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116250</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1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41481</xdr:rowOff>
    </xdr:from>
    <xdr:to>
      <xdr:col>81</xdr:col>
      <xdr:colOff>101600</xdr:colOff>
      <xdr:row>97</xdr:row>
      <xdr:rowOff>143081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159608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4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93726</xdr:rowOff>
    </xdr:from>
    <xdr:to>
      <xdr:col>76</xdr:col>
      <xdr:colOff>165100</xdr:colOff>
      <xdr:row>99</xdr:row>
      <xdr:rowOff>23876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15003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170328</xdr:rowOff>
    </xdr:from>
    <xdr:to>
      <xdr:col>72</xdr:col>
      <xdr:colOff>38100</xdr:colOff>
      <xdr:row>98</xdr:row>
      <xdr:rowOff>100478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91605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83103</xdr:rowOff>
    </xdr:from>
    <xdr:to>
      <xdr:col>67</xdr:col>
      <xdr:colOff>101600</xdr:colOff>
      <xdr:row>99</xdr:row>
      <xdr:rowOff>13253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4380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101333</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73533"/>
          <a:ext cx="838200" cy="45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50533</xdr:rowOff>
    </xdr:from>
    <xdr:to>
      <xdr:col>116</xdr:col>
      <xdr:colOff>114300</xdr:colOff>
      <xdr:row>36</xdr:row>
      <xdr:rowOff>152133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73410</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136940</xdr:rowOff>
    </xdr:from>
    <xdr:to>
      <xdr:col>116</xdr:col>
      <xdr:colOff>63500</xdr:colOff>
      <xdr:row>77</xdr:row>
      <xdr:rowOff>70745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38440"/>
          <a:ext cx="838200" cy="11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136940</xdr:rowOff>
    </xdr:from>
    <xdr:to>
      <xdr:col>111</xdr:col>
      <xdr:colOff>177800</xdr:colOff>
      <xdr:row>70</xdr:row>
      <xdr:rowOff>154412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38440"/>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154412</xdr:rowOff>
    </xdr:from>
    <xdr:to>
      <xdr:col>107</xdr:col>
      <xdr:colOff>50800</xdr:colOff>
      <xdr:row>71</xdr:row>
      <xdr:rowOff>30462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155912"/>
          <a:ext cx="889000" cy="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132973</xdr:rowOff>
    </xdr:from>
    <xdr:to>
      <xdr:col>102</xdr:col>
      <xdr:colOff>114300</xdr:colOff>
      <xdr:row>71</xdr:row>
      <xdr:rowOff>30462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1963023"/>
          <a:ext cx="889000" cy="24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19945</xdr:rowOff>
    </xdr:from>
    <xdr:to>
      <xdr:col>116</xdr:col>
      <xdr:colOff>114300</xdr:colOff>
      <xdr:row>77</xdr:row>
      <xdr:rowOff>121545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169822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86140</xdr:rowOff>
    </xdr:from>
    <xdr:to>
      <xdr:col>112</xdr:col>
      <xdr:colOff>38100</xdr:colOff>
      <xdr:row>71</xdr:row>
      <xdr:rowOff>16290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32817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6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103612</xdr:rowOff>
    </xdr:from>
    <xdr:to>
      <xdr:col>107</xdr:col>
      <xdr:colOff>101600</xdr:colOff>
      <xdr:row>71</xdr:row>
      <xdr:rowOff>33762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50289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151112</xdr:rowOff>
    </xdr:from>
    <xdr:to>
      <xdr:col>102</xdr:col>
      <xdr:colOff>165100</xdr:colOff>
      <xdr:row>71</xdr:row>
      <xdr:rowOff>81262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97789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92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82173</xdr:rowOff>
    </xdr:from>
    <xdr:to>
      <xdr:col>98</xdr:col>
      <xdr:colOff>38100</xdr:colOff>
      <xdr:row>70</xdr:row>
      <xdr:rowOff>12323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19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28850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68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普通建設事業費・投資及び出資</a:t>
          </a:r>
          <a:r>
            <a:rPr kumimoji="1" lang="ja-JP" altLang="ja-JP" sz="1100">
              <a:solidFill>
                <a:schemeClr val="dk1"/>
              </a:solidFill>
              <a:effectLst/>
              <a:latin typeface="+mn-lt"/>
              <a:ea typeface="+mn-ea"/>
              <a:cs typeface="+mn-cs"/>
            </a:rPr>
            <a:t>金が類似団体内平均を上回</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いる。人件費については、</a:t>
          </a:r>
          <a:r>
            <a:rPr kumimoji="1" lang="ja-JP" altLang="en-US" sz="1100">
              <a:solidFill>
                <a:schemeClr val="dk1"/>
              </a:solidFill>
              <a:effectLst/>
              <a:latin typeface="+mn-lt"/>
              <a:ea typeface="+mn-ea"/>
              <a:cs typeface="+mn-cs"/>
            </a:rPr>
            <a:t>給与改定により増加したが類似団体平均との差は小さくなった。</a:t>
          </a:r>
          <a:r>
            <a:rPr kumimoji="1" lang="ja-JP" altLang="ja-JP" sz="1100">
              <a:solidFill>
                <a:schemeClr val="dk1"/>
              </a:solidFill>
              <a:effectLst/>
              <a:latin typeface="+mn-lt"/>
              <a:ea typeface="+mn-ea"/>
              <a:cs typeface="+mn-cs"/>
            </a:rPr>
            <a:t>会計年度任用職員制度や定年延長の今後の推移を注視していく。物件費についても、</a:t>
          </a:r>
          <a:r>
            <a:rPr kumimoji="1" lang="ja-JP" altLang="en-US" sz="1100">
              <a:solidFill>
                <a:schemeClr val="dk1"/>
              </a:solidFill>
              <a:effectLst/>
              <a:latin typeface="+mn-lt"/>
              <a:ea typeface="+mn-ea"/>
              <a:cs typeface="+mn-cs"/>
            </a:rPr>
            <a:t>物価高騰等により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こちらも類似団体平均との差が小さくなっている。ただし</a:t>
          </a:r>
          <a:r>
            <a:rPr kumimoji="1" lang="ja-JP" altLang="ja-JP" sz="1100">
              <a:solidFill>
                <a:schemeClr val="dk1"/>
              </a:solidFill>
              <a:effectLst/>
              <a:latin typeface="+mn-lt"/>
              <a:ea typeface="+mn-ea"/>
              <a:cs typeface="+mn-cs"/>
            </a:rPr>
            <a:t>引き続き高い水準にあることから、公共施設個別管理計画に基づき、施設の統廃合・集約化を推進するとともに、事務作業等への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化等による省力化を検討し、経費の削減に努める。普通建設事業費についても</a:t>
          </a:r>
          <a:r>
            <a:rPr kumimoji="1" lang="ja-JP" altLang="en-US" sz="1100">
              <a:solidFill>
                <a:schemeClr val="dk1"/>
              </a:solidFill>
              <a:effectLst/>
              <a:latin typeface="+mn-lt"/>
              <a:ea typeface="+mn-ea"/>
              <a:cs typeface="+mn-cs"/>
            </a:rPr>
            <a:t>令和６年度は観光施設の整備など大きな事業があったため増加している。今後とも</a:t>
          </a:r>
          <a:r>
            <a:rPr kumimoji="1" lang="ja-JP" altLang="ja-JP" sz="1100">
              <a:solidFill>
                <a:schemeClr val="dk1"/>
              </a:solidFill>
              <a:effectLst/>
              <a:latin typeface="+mn-lt"/>
              <a:ea typeface="+mn-ea"/>
              <a:cs typeface="+mn-cs"/>
            </a:rPr>
            <a:t>公共施設の老朽化の観点から予算額を平準化した施設更新計画を策定し、安定した支出に努める。</a:t>
          </a:r>
          <a:r>
            <a:rPr kumimoji="1" lang="ja-JP" altLang="en-US" sz="1100">
              <a:solidFill>
                <a:schemeClr val="dk1"/>
              </a:solidFill>
              <a:effectLst/>
              <a:latin typeface="+mn-lt"/>
              <a:ea typeface="+mn-ea"/>
              <a:cs typeface="+mn-cs"/>
            </a:rPr>
            <a:t>補助費、出資金、</a:t>
          </a:r>
          <a:r>
            <a:rPr kumimoji="1" lang="ja-JP" altLang="ja-JP" sz="1100">
              <a:solidFill>
                <a:schemeClr val="dk1"/>
              </a:solidFill>
              <a:effectLst/>
              <a:latin typeface="+mn-lt"/>
              <a:ea typeface="+mn-ea"/>
              <a:cs typeface="+mn-cs"/>
            </a:rPr>
            <a:t>繰出金については、</a:t>
          </a:r>
          <a:r>
            <a:rPr kumimoji="1" lang="ja-JP" altLang="en-US" sz="1100">
              <a:solidFill>
                <a:schemeClr val="dk1"/>
              </a:solidFill>
              <a:effectLst/>
              <a:latin typeface="+mn-lt"/>
              <a:ea typeface="+mn-ea"/>
              <a:cs typeface="+mn-cs"/>
            </a:rPr>
            <a:t>下水道事業及び簡易水道事業の公営企業移行により繰出し金だったものを補助費と出資金へ変更したため増減している。その他の特別会計について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健全な運営に向けた経営改善ににより削減に努める。</a:t>
          </a:r>
          <a:endParaRPr lang="ja-JP" altLang="ja-JP">
            <a:effectLst/>
          </a:endParaRPr>
        </a:p>
        <a:p>
          <a:r>
            <a:rPr kumimoji="1" lang="ja-JP" altLang="ja-JP" sz="1100">
              <a:solidFill>
                <a:schemeClr val="dk1"/>
              </a:solidFill>
              <a:effectLst/>
              <a:latin typeface="+mn-lt"/>
              <a:ea typeface="+mn-ea"/>
              <a:cs typeface="+mn-cs"/>
            </a:rPr>
            <a:t>施設の老朽化に備えた対応が今後求められることが必須であるため、成果重視の視点に立ち、事業の見直しや効率化を図り健全な財政運営に努め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山梨県山中湖村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5,822
5,470
53.05
5,850,357
5,477,555
329,304
3,623,864
761,487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119761</xdr:rowOff>
    </xdr:from>
    <xdr:to>
      <xdr:col>24</xdr:col>
      <xdr:colOff>63500</xdr:colOff>
      <xdr:row>36</xdr:row>
      <xdr:rowOff>163576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1961"/>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163576</xdr:rowOff>
    </xdr:from>
    <xdr:to>
      <xdr:col>19</xdr:col>
      <xdr:colOff>177800</xdr:colOff>
      <xdr:row>37</xdr:row>
      <xdr:rowOff>81661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5776"/>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81661</xdr:rowOff>
    </xdr:from>
    <xdr:to>
      <xdr:col>15</xdr:col>
      <xdr:colOff>50800</xdr:colOff>
      <xdr:row>37</xdr:row>
      <xdr:rowOff>91821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5311"/>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37465</xdr:rowOff>
    </xdr:from>
    <xdr:to>
      <xdr:col>10</xdr:col>
      <xdr:colOff>114300</xdr:colOff>
      <xdr:row>37</xdr:row>
      <xdr:rowOff>91821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1115"/>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68961</xdr:rowOff>
    </xdr:from>
    <xdr:to>
      <xdr:col>24</xdr:col>
      <xdr:colOff>114300</xdr:colOff>
      <xdr:row>36</xdr:row>
      <xdr:rowOff>170561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47388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112776</xdr:rowOff>
    </xdr:from>
    <xdr:to>
      <xdr:col>20</xdr:col>
      <xdr:colOff>38100</xdr:colOff>
      <xdr:row>37</xdr:row>
      <xdr:rowOff>42926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30861</xdr:rowOff>
    </xdr:from>
    <xdr:to>
      <xdr:col>15</xdr:col>
      <xdr:colOff>101600</xdr:colOff>
      <xdr:row>37</xdr:row>
      <xdr:rowOff>132461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123588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41021</xdr:rowOff>
    </xdr:from>
    <xdr:to>
      <xdr:col>10</xdr:col>
      <xdr:colOff>165100</xdr:colOff>
      <xdr:row>37</xdr:row>
      <xdr:rowOff>142621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158115</xdr:rowOff>
    </xdr:from>
    <xdr:to>
      <xdr:col>6</xdr:col>
      <xdr:colOff>38100</xdr:colOff>
      <xdr:row>37</xdr:row>
      <xdr:rowOff>88265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79392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126948</xdr:rowOff>
    </xdr:from>
    <xdr:to>
      <xdr:col>24</xdr:col>
      <xdr:colOff>63500</xdr:colOff>
      <xdr:row>57</xdr:row>
      <xdr:rowOff>110357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8148"/>
          <a:ext cx="838200" cy="15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126948</xdr:rowOff>
    </xdr:from>
    <xdr:to>
      <xdr:col>19</xdr:col>
      <xdr:colOff>177800</xdr:colOff>
      <xdr:row>57</xdr:row>
      <xdr:rowOff>85264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8148"/>
          <a:ext cx="889000" cy="12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158485</xdr:rowOff>
    </xdr:from>
    <xdr:to>
      <xdr:col>15</xdr:col>
      <xdr:colOff>50800</xdr:colOff>
      <xdr:row>57</xdr:row>
      <xdr:rowOff>85264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9685"/>
          <a:ext cx="889000" cy="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123244</xdr:rowOff>
    </xdr:from>
    <xdr:to>
      <xdr:col>10</xdr:col>
      <xdr:colOff>114300</xdr:colOff>
      <xdr:row>56</xdr:row>
      <xdr:rowOff>158485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4444"/>
          <a:ext cx="889000" cy="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59557</xdr:rowOff>
    </xdr:from>
    <xdr:to>
      <xdr:col>24</xdr:col>
      <xdr:colOff>114300</xdr:colOff>
      <xdr:row>57</xdr:row>
      <xdr:rowOff>161157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76148</xdr:rowOff>
    </xdr:from>
    <xdr:to>
      <xdr:col>20</xdr:col>
      <xdr:colOff>38100</xdr:colOff>
      <xdr:row>57</xdr:row>
      <xdr:rowOff>6298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22825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34464</xdr:rowOff>
    </xdr:from>
    <xdr:to>
      <xdr:col>15</xdr:col>
      <xdr:colOff>101600</xdr:colOff>
      <xdr:row>57</xdr:row>
      <xdr:rowOff>136064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127191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9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107685</xdr:rowOff>
    </xdr:from>
    <xdr:to>
      <xdr:col>10</xdr:col>
      <xdr:colOff>165100</xdr:colOff>
      <xdr:row>57</xdr:row>
      <xdr:rowOff>37835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54362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72444</xdr:rowOff>
    </xdr:from>
    <xdr:to>
      <xdr:col>6</xdr:col>
      <xdr:colOff>38100</xdr:colOff>
      <xdr:row>57</xdr:row>
      <xdr:rowOff>2594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19121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38407</xdr:rowOff>
    </xdr:from>
    <xdr:to>
      <xdr:col>24</xdr:col>
      <xdr:colOff>63500</xdr:colOff>
      <xdr:row>78</xdr:row>
      <xdr:rowOff>102065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11507"/>
          <a:ext cx="8382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102065</xdr:rowOff>
    </xdr:from>
    <xdr:to>
      <xdr:col>19</xdr:col>
      <xdr:colOff>177800</xdr:colOff>
      <xdr:row>78</xdr:row>
      <xdr:rowOff>114725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75165"/>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83148</xdr:rowOff>
    </xdr:from>
    <xdr:to>
      <xdr:col>15</xdr:col>
      <xdr:colOff>50800</xdr:colOff>
      <xdr:row>78</xdr:row>
      <xdr:rowOff>114725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56248"/>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83148</xdr:rowOff>
    </xdr:from>
    <xdr:to>
      <xdr:col>10</xdr:col>
      <xdr:colOff>114300</xdr:colOff>
      <xdr:row>78</xdr:row>
      <xdr:rowOff>124129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6248"/>
          <a:ext cx="8890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159057</xdr:rowOff>
    </xdr:from>
    <xdr:to>
      <xdr:col>24</xdr:col>
      <xdr:colOff>114300</xdr:colOff>
      <xdr:row>78</xdr:row>
      <xdr:rowOff>89207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7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51265</xdr:rowOff>
    </xdr:from>
    <xdr:to>
      <xdr:col>20</xdr:col>
      <xdr:colOff>38100</xdr:colOff>
      <xdr:row>78</xdr:row>
      <xdr:rowOff>152865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143992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1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63925</xdr:rowOff>
    </xdr:from>
    <xdr:to>
      <xdr:col>15</xdr:col>
      <xdr:colOff>101600</xdr:colOff>
      <xdr:row>78</xdr:row>
      <xdr:rowOff>165525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156652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32348</xdr:rowOff>
    </xdr:from>
    <xdr:to>
      <xdr:col>10</xdr:col>
      <xdr:colOff>165100</xdr:colOff>
      <xdr:row>78</xdr:row>
      <xdr:rowOff>133948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125075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73329</xdr:rowOff>
    </xdr:from>
    <xdr:to>
      <xdr:col>6</xdr:col>
      <xdr:colOff>38100</xdr:colOff>
      <xdr:row>79</xdr:row>
      <xdr:rowOff>3479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74244</xdr:rowOff>
    </xdr:from>
    <xdr:to>
      <xdr:col>24</xdr:col>
      <xdr:colOff>63500</xdr:colOff>
      <xdr:row>98</xdr:row>
      <xdr:rowOff>84362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6344"/>
          <a:ext cx="838200" cy="1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80108</xdr:rowOff>
    </xdr:from>
    <xdr:to>
      <xdr:col>19</xdr:col>
      <xdr:colOff>177800</xdr:colOff>
      <xdr:row>98</xdr:row>
      <xdr:rowOff>84362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2208"/>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80108</xdr:rowOff>
    </xdr:from>
    <xdr:to>
      <xdr:col>15</xdr:col>
      <xdr:colOff>50800</xdr:colOff>
      <xdr:row>98</xdr:row>
      <xdr:rowOff>95709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2208"/>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95709</xdr:rowOff>
    </xdr:from>
    <xdr:to>
      <xdr:col>10</xdr:col>
      <xdr:colOff>114300</xdr:colOff>
      <xdr:row>98</xdr:row>
      <xdr:rowOff>101186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7809"/>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23444</xdr:rowOff>
    </xdr:from>
    <xdr:to>
      <xdr:col>24</xdr:col>
      <xdr:colOff>114300</xdr:colOff>
      <xdr:row>98</xdr:row>
      <xdr:rowOff>125044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33562</xdr:rowOff>
    </xdr:from>
    <xdr:to>
      <xdr:col>20</xdr:col>
      <xdr:colOff>38100</xdr:colOff>
      <xdr:row>98</xdr:row>
      <xdr:rowOff>135162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151689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61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29308</xdr:rowOff>
    </xdr:from>
    <xdr:to>
      <xdr:col>15</xdr:col>
      <xdr:colOff>101600</xdr:colOff>
      <xdr:row>98</xdr:row>
      <xdr:rowOff>130908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147435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44909</xdr:rowOff>
    </xdr:from>
    <xdr:to>
      <xdr:col>10</xdr:col>
      <xdr:colOff>165100</xdr:colOff>
      <xdr:row>98</xdr:row>
      <xdr:rowOff>146509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50386</xdr:rowOff>
    </xdr:from>
    <xdr:to>
      <xdr:col>6</xdr:col>
      <xdr:colOff>38100</xdr:colOff>
      <xdr:row>98</xdr:row>
      <xdr:rowOff>151986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168513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127310</xdr:rowOff>
    </xdr:from>
    <xdr:to>
      <xdr:col>55</xdr:col>
      <xdr:colOff>0</xdr:colOff>
      <xdr:row>38</xdr:row>
      <xdr:rowOff>127493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241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43368</xdr:rowOff>
    </xdr:from>
    <xdr:to>
      <xdr:col>50</xdr:col>
      <xdr:colOff>114300</xdr:colOff>
      <xdr:row>38</xdr:row>
      <xdr:rowOff>127493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5846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43368</xdr:rowOff>
    </xdr:from>
    <xdr:to>
      <xdr:col>45</xdr:col>
      <xdr:colOff>177800</xdr:colOff>
      <xdr:row>38</xdr:row>
      <xdr:rowOff>46065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58468"/>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46065</xdr:rowOff>
    </xdr:from>
    <xdr:to>
      <xdr:col>41</xdr:col>
      <xdr:colOff>50800</xdr:colOff>
      <xdr:row>38</xdr:row>
      <xdr:rowOff>47665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6116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76510</xdr:rowOff>
    </xdr:from>
    <xdr:to>
      <xdr:col>55</xdr:col>
      <xdr:colOff>50800</xdr:colOff>
      <xdr:row>39</xdr:row>
      <xdr:rowOff>6660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76693</xdr:rowOff>
    </xdr:from>
    <xdr:to>
      <xdr:col>50</xdr:col>
      <xdr:colOff>165100</xdr:colOff>
      <xdr:row>39</xdr:row>
      <xdr:rowOff>6843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169420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164018</xdr:rowOff>
    </xdr:from>
    <xdr:to>
      <xdr:col>46</xdr:col>
      <xdr:colOff>38100</xdr:colOff>
      <xdr:row>38</xdr:row>
      <xdr:rowOff>94168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0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110695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8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166715</xdr:rowOff>
    </xdr:from>
    <xdr:to>
      <xdr:col>41</xdr:col>
      <xdr:colOff>101600</xdr:colOff>
      <xdr:row>38</xdr:row>
      <xdr:rowOff>96865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168315</xdr:rowOff>
    </xdr:from>
    <xdr:to>
      <xdr:col>36</xdr:col>
      <xdr:colOff>165100</xdr:colOff>
      <xdr:row>38</xdr:row>
      <xdr:rowOff>98465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114993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8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123172</xdr:rowOff>
    </xdr:from>
    <xdr:to>
      <xdr:col>55</xdr:col>
      <xdr:colOff>0</xdr:colOff>
      <xdr:row>58</xdr:row>
      <xdr:rowOff>123359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7272"/>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122719</xdr:rowOff>
    </xdr:from>
    <xdr:to>
      <xdr:col>50</xdr:col>
      <xdr:colOff>114300</xdr:colOff>
      <xdr:row>58</xdr:row>
      <xdr:rowOff>123172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66819"/>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122719</xdr:rowOff>
    </xdr:from>
    <xdr:to>
      <xdr:col>45</xdr:col>
      <xdr:colOff>177800</xdr:colOff>
      <xdr:row>58</xdr:row>
      <xdr:rowOff>161985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66819"/>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161985</xdr:rowOff>
    </xdr:from>
    <xdr:to>
      <xdr:col>41</xdr:col>
      <xdr:colOff>50800</xdr:colOff>
      <xdr:row>58</xdr:row>
      <xdr:rowOff>163936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6085"/>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72559</xdr:rowOff>
    </xdr:from>
    <xdr:to>
      <xdr:col>55</xdr:col>
      <xdr:colOff>50800</xdr:colOff>
      <xdr:row>59</xdr:row>
      <xdr:rowOff>2709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158936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72372</xdr:rowOff>
    </xdr:from>
    <xdr:to>
      <xdr:col>50</xdr:col>
      <xdr:colOff>165100</xdr:colOff>
      <xdr:row>59</xdr:row>
      <xdr:rowOff>2522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165099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71919</xdr:rowOff>
    </xdr:from>
    <xdr:to>
      <xdr:col>46</xdr:col>
      <xdr:colOff>38100</xdr:colOff>
      <xdr:row>59</xdr:row>
      <xdr:rowOff>2069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164646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111185</xdr:rowOff>
    </xdr:from>
    <xdr:to>
      <xdr:col>41</xdr:col>
      <xdr:colOff>101600</xdr:colOff>
      <xdr:row>59</xdr:row>
      <xdr:rowOff>41335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32462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113136</xdr:rowOff>
    </xdr:from>
    <xdr:to>
      <xdr:col>36</xdr:col>
      <xdr:colOff>165100</xdr:colOff>
      <xdr:row>59</xdr:row>
      <xdr:rowOff>43286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34413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6601</xdr:rowOff>
    </xdr:from>
    <xdr:to>
      <xdr:col>55</xdr:col>
      <xdr:colOff>0</xdr:colOff>
      <xdr:row>77</xdr:row>
      <xdr:rowOff>33244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36801"/>
          <a:ext cx="838200" cy="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33244</xdr:rowOff>
    </xdr:from>
    <xdr:to>
      <xdr:col>50</xdr:col>
      <xdr:colOff>114300</xdr:colOff>
      <xdr:row>77</xdr:row>
      <xdr:rowOff>70999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4894"/>
          <a:ext cx="889000" cy="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70999</xdr:rowOff>
    </xdr:from>
    <xdr:to>
      <xdr:col>45</xdr:col>
      <xdr:colOff>177800</xdr:colOff>
      <xdr:row>77</xdr:row>
      <xdr:rowOff>84916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2649"/>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84916</xdr:rowOff>
    </xdr:from>
    <xdr:to>
      <xdr:col>41</xdr:col>
      <xdr:colOff>50800</xdr:colOff>
      <xdr:row>77</xdr:row>
      <xdr:rowOff>106561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86566"/>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127251</xdr:rowOff>
    </xdr:from>
    <xdr:to>
      <xdr:col>55</xdr:col>
      <xdr:colOff>50800</xdr:colOff>
      <xdr:row>76</xdr:row>
      <xdr:rowOff>57401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150128</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3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153894</xdr:rowOff>
    </xdr:from>
    <xdr:to>
      <xdr:col>50</xdr:col>
      <xdr:colOff>165100</xdr:colOff>
      <xdr:row>77</xdr:row>
      <xdr:rowOff>84044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100571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20199</xdr:rowOff>
    </xdr:from>
    <xdr:to>
      <xdr:col>46</xdr:col>
      <xdr:colOff>38100</xdr:colOff>
      <xdr:row>77</xdr:row>
      <xdr:rowOff>121799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138326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34116</xdr:rowOff>
    </xdr:from>
    <xdr:to>
      <xdr:col>41</xdr:col>
      <xdr:colOff>101600</xdr:colOff>
      <xdr:row>77</xdr:row>
      <xdr:rowOff>135716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152243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55761</xdr:rowOff>
    </xdr:from>
    <xdr:to>
      <xdr:col>36</xdr:col>
      <xdr:colOff>165100</xdr:colOff>
      <xdr:row>77</xdr:row>
      <xdr:rowOff>157361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109868</xdr:rowOff>
    </xdr:from>
    <xdr:to>
      <xdr:col>55</xdr:col>
      <xdr:colOff>0</xdr:colOff>
      <xdr:row>96</xdr:row>
      <xdr:rowOff>25381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97618"/>
          <a:ext cx="8382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109868</xdr:rowOff>
    </xdr:from>
    <xdr:to>
      <xdr:col>50</xdr:col>
      <xdr:colOff>114300</xdr:colOff>
      <xdr:row>96</xdr:row>
      <xdr:rowOff>27764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97618"/>
          <a:ext cx="889000" cy="8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13545</xdr:rowOff>
    </xdr:from>
    <xdr:to>
      <xdr:col>45</xdr:col>
      <xdr:colOff>177800</xdr:colOff>
      <xdr:row>96</xdr:row>
      <xdr:rowOff>27764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72745"/>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13545</xdr:rowOff>
    </xdr:from>
    <xdr:to>
      <xdr:col>41</xdr:col>
      <xdr:colOff>50800</xdr:colOff>
      <xdr:row>96</xdr:row>
      <xdr:rowOff>77676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2745"/>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146031</xdr:rowOff>
    </xdr:from>
    <xdr:to>
      <xdr:col>55</xdr:col>
      <xdr:colOff>50800</xdr:colOff>
      <xdr:row>96</xdr:row>
      <xdr:rowOff>76181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168908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59068</xdr:rowOff>
    </xdr:from>
    <xdr:to>
      <xdr:col>50</xdr:col>
      <xdr:colOff>165100</xdr:colOff>
      <xdr:row>95</xdr:row>
      <xdr:rowOff>160668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5745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148414</xdr:rowOff>
    </xdr:from>
    <xdr:to>
      <xdr:col>46</xdr:col>
      <xdr:colOff>38100</xdr:colOff>
      <xdr:row>96</xdr:row>
      <xdr:rowOff>78564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95091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134195</xdr:rowOff>
    </xdr:from>
    <xdr:to>
      <xdr:col>41</xdr:col>
      <xdr:colOff>101600</xdr:colOff>
      <xdr:row>96</xdr:row>
      <xdr:rowOff>64345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80872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9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26876</xdr:rowOff>
    </xdr:from>
    <xdr:to>
      <xdr:col>36</xdr:col>
      <xdr:colOff>165100</xdr:colOff>
      <xdr:row>96</xdr:row>
      <xdr:rowOff>128476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145003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6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56316</xdr:rowOff>
    </xdr:from>
    <xdr:to>
      <xdr:col>85</xdr:col>
      <xdr:colOff>127000</xdr:colOff>
      <xdr:row>37</xdr:row>
      <xdr:rowOff>68671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9966"/>
          <a:ext cx="8382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34108</xdr:rowOff>
    </xdr:from>
    <xdr:to>
      <xdr:col>81</xdr:col>
      <xdr:colOff>50800</xdr:colOff>
      <xdr:row>37</xdr:row>
      <xdr:rowOff>68671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77758"/>
          <a:ext cx="88900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34108</xdr:rowOff>
    </xdr:from>
    <xdr:to>
      <xdr:col>76</xdr:col>
      <xdr:colOff>114300</xdr:colOff>
      <xdr:row>37</xdr:row>
      <xdr:rowOff>154657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77758"/>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22123</xdr:rowOff>
    </xdr:from>
    <xdr:to>
      <xdr:col>71</xdr:col>
      <xdr:colOff>177800</xdr:colOff>
      <xdr:row>37</xdr:row>
      <xdr:rowOff>154657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5773"/>
          <a:ext cx="889000" cy="1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5516</xdr:rowOff>
    </xdr:from>
    <xdr:to>
      <xdr:col>85</xdr:col>
      <xdr:colOff>177800</xdr:colOff>
      <xdr:row>37</xdr:row>
      <xdr:rowOff>107116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155393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17871</xdr:rowOff>
    </xdr:from>
    <xdr:to>
      <xdr:col>81</xdr:col>
      <xdr:colOff>101600</xdr:colOff>
      <xdr:row>37</xdr:row>
      <xdr:rowOff>119471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154758</xdr:rowOff>
    </xdr:from>
    <xdr:to>
      <xdr:col>76</xdr:col>
      <xdr:colOff>165100</xdr:colOff>
      <xdr:row>37</xdr:row>
      <xdr:rowOff>84908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103857</xdr:rowOff>
    </xdr:from>
    <xdr:to>
      <xdr:col>72</xdr:col>
      <xdr:colOff>38100</xdr:colOff>
      <xdr:row>38</xdr:row>
      <xdr:rowOff>34007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25134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142773</xdr:rowOff>
    </xdr:from>
    <xdr:to>
      <xdr:col>67</xdr:col>
      <xdr:colOff>101600</xdr:colOff>
      <xdr:row>37</xdr:row>
      <xdr:rowOff>72923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64050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74229</xdr:rowOff>
    </xdr:from>
    <xdr:to>
      <xdr:col>85</xdr:col>
      <xdr:colOff>127000</xdr:colOff>
      <xdr:row>58</xdr:row>
      <xdr:rowOff>18852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46879"/>
          <a:ext cx="838200" cy="1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18852</xdr:rowOff>
    </xdr:from>
    <xdr:to>
      <xdr:col>81</xdr:col>
      <xdr:colOff>50800</xdr:colOff>
      <xdr:row>58</xdr:row>
      <xdr:rowOff>51915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62952"/>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51915</xdr:rowOff>
    </xdr:from>
    <xdr:to>
      <xdr:col>76</xdr:col>
      <xdr:colOff>114300</xdr:colOff>
      <xdr:row>58</xdr:row>
      <xdr:rowOff>57645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96015"/>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24261</xdr:rowOff>
    </xdr:from>
    <xdr:to>
      <xdr:col>71</xdr:col>
      <xdr:colOff>177800</xdr:colOff>
      <xdr:row>58</xdr:row>
      <xdr:rowOff>57645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68361"/>
          <a:ext cx="8890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23429</xdr:rowOff>
    </xdr:from>
    <xdr:to>
      <xdr:col>85</xdr:col>
      <xdr:colOff>177800</xdr:colOff>
      <xdr:row>57</xdr:row>
      <xdr:rowOff>125029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46306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4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139502</xdr:rowOff>
    </xdr:from>
    <xdr:to>
      <xdr:col>81</xdr:col>
      <xdr:colOff>101600</xdr:colOff>
      <xdr:row>58</xdr:row>
      <xdr:rowOff>69652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60779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1115</xdr:rowOff>
    </xdr:from>
    <xdr:to>
      <xdr:col>76</xdr:col>
      <xdr:colOff>165100</xdr:colOff>
      <xdr:row>58</xdr:row>
      <xdr:rowOff>102715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6845</xdr:rowOff>
    </xdr:from>
    <xdr:to>
      <xdr:col>72</xdr:col>
      <xdr:colOff>38100</xdr:colOff>
      <xdr:row>58</xdr:row>
      <xdr:rowOff>108445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99572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144911</xdr:rowOff>
    </xdr:from>
    <xdr:to>
      <xdr:col>67</xdr:col>
      <xdr:colOff>101600</xdr:colOff>
      <xdr:row>58</xdr:row>
      <xdr:rowOff>75061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66188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123513</xdr:rowOff>
    </xdr:from>
    <xdr:to>
      <xdr:col>85</xdr:col>
      <xdr:colOff>127000</xdr:colOff>
      <xdr:row>98</xdr:row>
      <xdr:rowOff>125836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925613"/>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123513</xdr:rowOff>
    </xdr:from>
    <xdr:to>
      <xdr:col>81</xdr:col>
      <xdr:colOff>50800</xdr:colOff>
      <xdr:row>98</xdr:row>
      <xdr:rowOff>124208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925613"/>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124208</xdr:rowOff>
    </xdr:from>
    <xdr:to>
      <xdr:col>76</xdr:col>
      <xdr:colOff>114300</xdr:colOff>
      <xdr:row>98</xdr:row>
      <xdr:rowOff>124468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926308"/>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123104</xdr:rowOff>
    </xdr:from>
    <xdr:to>
      <xdr:col>71</xdr:col>
      <xdr:colOff>177800</xdr:colOff>
      <xdr:row>98</xdr:row>
      <xdr:rowOff>124468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92520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75036</xdr:rowOff>
    </xdr:from>
    <xdr:to>
      <xdr:col>85</xdr:col>
      <xdr:colOff>177800</xdr:colOff>
      <xdr:row>99</xdr:row>
      <xdr:rowOff>5186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161413</xdr:rowOff>
    </xdr:from>
    <xdr:ext cx="469744"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9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72713</xdr:rowOff>
    </xdr:from>
    <xdr:to>
      <xdr:col>81</xdr:col>
      <xdr:colOff>101600</xdr:colOff>
      <xdr:row>99</xdr:row>
      <xdr:rowOff>2863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165440</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46428" y="169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73408</xdr:rowOff>
    </xdr:from>
    <xdr:to>
      <xdr:col>76</xdr:col>
      <xdr:colOff>165100</xdr:colOff>
      <xdr:row>99</xdr:row>
      <xdr:rowOff>3558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166135</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96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73668</xdr:rowOff>
    </xdr:from>
    <xdr:to>
      <xdr:col>72</xdr:col>
      <xdr:colOff>38100</xdr:colOff>
      <xdr:row>99</xdr:row>
      <xdr:rowOff>3818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166395</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68428" y="169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72304</xdr:rowOff>
    </xdr:from>
    <xdr:to>
      <xdr:col>67</xdr:col>
      <xdr:colOff>101600</xdr:colOff>
      <xdr:row>99</xdr:row>
      <xdr:rowOff>2454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165031</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79428" y="1696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商工費、土木費については各年度いずれも類似団体内平均を上回っている。商工費については、観光立村である本村の観光振興の姿勢が如実に表れた数値となっているが、税制改正に伴う税収減に対応するため、観光需要を調査・分析することで費用を抑えた振興政策を推進していく。土木費については、道路除雪融雪対策事業と下水道特別会計の補填的な繰出金が影響し、平均より高い値となっているため、経営改善に努める。</a:t>
          </a:r>
          <a:r>
            <a:rPr kumimoji="1" lang="ja-JP" altLang="en-US" sz="1100">
              <a:solidFill>
                <a:schemeClr val="dk1"/>
              </a:solidFill>
              <a:effectLst/>
              <a:latin typeface="+mn-lt"/>
              <a:ea typeface="+mn-ea"/>
              <a:cs typeface="+mn-cs"/>
            </a:rPr>
            <a:t>教育費は小学校統合事業に着手したため増加した。今後建設費等により更に増加していく予定である。</a:t>
          </a:r>
          <a:r>
            <a:rPr kumimoji="1" lang="ja-JP" altLang="ja-JP" sz="1100">
              <a:solidFill>
                <a:schemeClr val="dk1"/>
              </a:solidFill>
              <a:effectLst/>
              <a:latin typeface="+mn-lt"/>
              <a:ea typeface="+mn-ea"/>
              <a:cs typeface="+mn-cs"/>
            </a:rPr>
            <a:t>一方、公債費はここ数年大きな起債を行っていないため、各年いずれも類似団体内平均より低くなっているが、今後更新期を迎えるインフラを含めた公共施設の更新に向け、起債による将来負担も含めた長期的な視点での更新計画を進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年度は新型コロナウイルス感染症拡大と税制改正の影響により、基金の繰入が発生し、実質単年度収支はマイナスとなった。令和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年度の法人村民税の回復等により令和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年度の標準財政規模が大きくなり、基金残高・実質収支額の率が減となった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大規模事業に伴う基金取崩し額の増、また財政状況により基金の新規積立金が出来なかったため、実質単年度収支が赤字とな</a:t>
          </a:r>
          <a:r>
            <a:rPr lang="ja-JP" altLang="en-US" sz="1100">
              <a:solidFill>
                <a:schemeClr val="dk1"/>
              </a:solidFill>
              <a:effectLst/>
              <a:latin typeface="+mn-lt"/>
              <a:ea typeface="+mn-ea"/>
              <a:cs typeface="+mn-cs"/>
            </a:rPr>
            <a:t>っ</a:t>
          </a:r>
          <a:r>
            <a:rPr lang="ja-JP" altLang="ja-JP"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今後も一定規模の基金を確保し、計画的な財政運営に努めるよう歳出を精査していく。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山梨県山中湖村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実質赤字は生じていない。</a:t>
          </a:r>
          <a:endParaRPr lang="ja-JP" altLang="ja-JP" sz="1400">
            <a:effectLst/>
          </a:endParaRPr>
        </a:p>
        <a:p>
          <a:r>
            <a:rPr kumimoji="1" lang="ja-JP" altLang="ja-JP" sz="1100">
              <a:solidFill>
                <a:schemeClr val="dk1"/>
              </a:solidFill>
              <a:effectLst/>
              <a:latin typeface="+mn-lt"/>
              <a:ea typeface="+mn-ea"/>
              <a:cs typeface="+mn-cs"/>
            </a:rPr>
            <a:t>標準財政規模が法人村民税の増減の影響を大きく受けるため、一般会計においては、比率の変動が大きく生じている。</a:t>
          </a:r>
          <a:endParaRPr lang="ja-JP" altLang="ja-JP" sz="1400">
            <a:effectLst/>
          </a:endParaRPr>
        </a:p>
        <a:p>
          <a:r>
            <a:rPr kumimoji="1" lang="ja-JP" altLang="ja-JP" sz="1100">
              <a:solidFill>
                <a:schemeClr val="dk1"/>
              </a:solidFill>
              <a:effectLst/>
              <a:latin typeface="+mn-lt"/>
              <a:ea typeface="+mn-ea"/>
              <a:cs typeface="+mn-cs"/>
            </a:rPr>
            <a:t>特別会計の</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は、一般会計からの繰入金に頼っている状況であるため、収入の増と経費の削減に一層努める必要がある。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5850357</v>
      </c>
      <c r="BO4" s="436"/>
      <c r="BP4" s="436"/>
      <c r="BQ4" s="436"/>
      <c r="BR4" s="436"/>
      <c r="BS4" s="436"/>
      <c r="BT4" s="436"/>
      <c r="BU4" s="437"/>
      <c r="BV4" s="435">
        <v>5971473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11.8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5477555</v>
      </c>
      <c r="BO5" s="407"/>
      <c r="BP5" s="407"/>
      <c r="BQ5" s="407"/>
      <c r="BR5" s="407"/>
      <c r="BS5" s="407"/>
      <c r="BT5" s="407"/>
      <c r="BU5" s="408"/>
      <c r="BV5" s="406">
        <v>5508434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90.3</v>
      </c>
      <c r="CU5" s="404"/>
      <c r="CV5" s="404"/>
      <c r="CW5" s="404"/>
      <c r="CX5" s="404"/>
      <c r="CY5" s="404"/>
      <c r="CZ5" s="404"/>
      <c r="DA5" s="405"/>
      <c r="DB5" s="403">
        <v>75.2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372802</v>
      </c>
      <c r="BO6" s="407"/>
      <c r="BP6" s="407"/>
      <c r="BQ6" s="407"/>
      <c r="BR6" s="407"/>
      <c r="BS6" s="407"/>
      <c r="BT6" s="407"/>
      <c r="BU6" s="408"/>
      <c r="BV6" s="406">
        <v>463039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75.2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43498</v>
      </c>
      <c r="BO7" s="407"/>
      <c r="BP7" s="407"/>
      <c r="BQ7" s="407"/>
      <c r="BR7" s="407"/>
      <c r="BS7" s="407"/>
      <c r="BT7" s="407"/>
      <c r="BU7" s="408"/>
      <c r="BV7" s="406">
        <v>34741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3623864</v>
      </c>
      <c r="CU7" s="407"/>
      <c r="CV7" s="407"/>
      <c r="CW7" s="407"/>
      <c r="CX7" s="407"/>
      <c r="CY7" s="407"/>
      <c r="CZ7" s="407"/>
      <c r="DA7" s="408"/>
      <c r="DB7" s="406">
        <v>3644617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329304</v>
      </c>
      <c r="BO8" s="407"/>
      <c r="BP8" s="407"/>
      <c r="BQ8" s="407"/>
      <c r="BR8" s="407"/>
      <c r="BS8" s="407"/>
      <c r="BT8" s="407"/>
      <c r="BU8" s="408"/>
      <c r="BV8" s="406">
        <v>428298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1.2</v>
      </c>
      <c r="CU8" s="510"/>
      <c r="CV8" s="510"/>
      <c r="CW8" s="510"/>
      <c r="CX8" s="510"/>
      <c r="CY8" s="510"/>
      <c r="CZ8" s="510"/>
      <c r="DA8" s="511"/>
      <c r="DB8" s="509">
        <v>1.07</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5179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-98994</v>
      </c>
      <c r="BO9" s="407"/>
      <c r="BP9" s="407"/>
      <c r="BQ9" s="407"/>
      <c r="BR9" s="407"/>
      <c r="BS9" s="407"/>
      <c r="BT9" s="407"/>
      <c r="BU9" s="408"/>
      <c r="BV9" s="406">
        <v>-103043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0.7</v>
      </c>
      <c r="CU9" s="404"/>
      <c r="CV9" s="404"/>
      <c r="CW9" s="404"/>
      <c r="CX9" s="404"/>
      <c r="CY9" s="404"/>
      <c r="CZ9" s="404"/>
      <c r="DA9" s="405"/>
      <c r="DB9" s="403">
        <v>0.8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5208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7129</v>
      </c>
      <c r="BO10" s="407"/>
      <c r="BP10" s="407"/>
      <c r="BQ10" s="407"/>
      <c r="BR10" s="407"/>
      <c r="BS10" s="407"/>
      <c r="BT10" s="407"/>
      <c r="BU10" s="408"/>
      <c r="BV10" s="406">
        <v>339217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5822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486634</v>
      </c>
      <c r="BO12" s="407"/>
      <c r="BP12" s="407"/>
      <c r="BQ12" s="407"/>
      <c r="BR12" s="407"/>
      <c r="BS12" s="407"/>
      <c r="BT12" s="407"/>
      <c r="BU12" s="408"/>
      <c r="BV12" s="406">
        <v>180000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5470</v>
      </c>
      <c r="S13" s="494"/>
      <c r="T13" s="494"/>
      <c r="U13" s="494"/>
      <c r="V13" s="495"/>
      <c r="W13" s="496" t="s">
        <v>131</v>
      </c>
      <c r="X13" s="392"/>
      <c r="Y13" s="392"/>
      <c r="Z13" s="392"/>
      <c r="AA13" s="392"/>
      <c r="AB13" s="393"/>
      <c r="AC13" s="359">
        <v>36</v>
      </c>
      <c r="AD13" s="360"/>
      <c r="AE13" s="360"/>
      <c r="AF13" s="360"/>
      <c r="AG13" s="361"/>
      <c r="AH13" s="359">
        <v>59</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-578499</v>
      </c>
      <c r="BO13" s="407"/>
      <c r="BP13" s="407"/>
      <c r="BQ13" s="407"/>
      <c r="BR13" s="407"/>
      <c r="BS13" s="407"/>
      <c r="BT13" s="407"/>
      <c r="BU13" s="408"/>
      <c r="BV13" s="406">
        <v>56174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v>
      </c>
      <c r="CU13" s="404"/>
      <c r="CV13" s="404"/>
      <c r="CW13" s="404"/>
      <c r="CX13" s="404"/>
      <c r="CY13" s="404"/>
      <c r="CZ13" s="404"/>
      <c r="DA13" s="405"/>
      <c r="DB13" s="403">
        <v>1.4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5768</v>
      </c>
      <c r="S14" s="494"/>
      <c r="T14" s="494"/>
      <c r="U14" s="494"/>
      <c r="V14" s="495"/>
      <c r="W14" s="497"/>
      <c r="X14" s="395"/>
      <c r="Y14" s="395"/>
      <c r="Z14" s="395"/>
      <c r="AA14" s="395"/>
      <c r="AB14" s="396"/>
      <c r="AC14" s="486">
        <v>1.3</v>
      </c>
      <c r="AD14" s="487"/>
      <c r="AE14" s="487"/>
      <c r="AF14" s="487"/>
      <c r="AG14" s="488"/>
      <c r="AH14" s="486">
        <v>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5490</v>
      </c>
      <c r="S15" s="494"/>
      <c r="T15" s="494"/>
      <c r="U15" s="494"/>
      <c r="V15" s="495"/>
      <c r="W15" s="496" t="s">
        <v>137</v>
      </c>
      <c r="X15" s="392"/>
      <c r="Y15" s="392"/>
      <c r="Z15" s="392"/>
      <c r="AA15" s="392"/>
      <c r="AB15" s="393"/>
      <c r="AC15" s="359">
        <v>593</v>
      </c>
      <c r="AD15" s="360"/>
      <c r="AE15" s="360"/>
      <c r="AF15" s="360"/>
      <c r="AG15" s="361"/>
      <c r="AH15" s="359">
        <v>622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2753270</v>
      </c>
      <c r="BO15" s="436"/>
      <c r="BP15" s="436"/>
      <c r="BQ15" s="436"/>
      <c r="BR15" s="436"/>
      <c r="BS15" s="436"/>
      <c r="BT15" s="436"/>
      <c r="BU15" s="437"/>
      <c r="BV15" s="435">
        <v>2769326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21.6</v>
      </c>
      <c r="AD16" s="487"/>
      <c r="AE16" s="487"/>
      <c r="AF16" s="487"/>
      <c r="AG16" s="488"/>
      <c r="AH16" s="486">
        <v>21.7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2111949</v>
      </c>
      <c r="BO16" s="407"/>
      <c r="BP16" s="407"/>
      <c r="BQ16" s="407"/>
      <c r="BR16" s="407"/>
      <c r="BS16" s="407"/>
      <c r="BT16" s="407"/>
      <c r="BU16" s="408"/>
      <c r="BV16" s="406">
        <v>2088863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2117</v>
      </c>
      <c r="AD17" s="360"/>
      <c r="AE17" s="360"/>
      <c r="AF17" s="360"/>
      <c r="AG17" s="361"/>
      <c r="AH17" s="359">
        <v>2181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3623864</v>
      </c>
      <c r="BO17" s="407"/>
      <c r="BP17" s="407"/>
      <c r="BQ17" s="407"/>
      <c r="BR17" s="407"/>
      <c r="BS17" s="407"/>
      <c r="BT17" s="407"/>
      <c r="BU17" s="408"/>
      <c r="BV17" s="406">
        <v>3644617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53.05</v>
      </c>
      <c r="M18" s="459"/>
      <c r="N18" s="459"/>
      <c r="O18" s="459"/>
      <c r="P18" s="459"/>
      <c r="Q18" s="459"/>
      <c r="R18" s="460"/>
      <c r="S18" s="460"/>
      <c r="T18" s="460"/>
      <c r="U18" s="460"/>
      <c r="V18" s="461"/>
      <c r="W18" s="477"/>
      <c r="X18" s="478"/>
      <c r="Y18" s="478"/>
      <c r="Z18" s="478"/>
      <c r="AA18" s="478"/>
      <c r="AB18" s="502"/>
      <c r="AC18" s="376">
        <v>77.099999999999994</v>
      </c>
      <c r="AD18" s="377"/>
      <c r="AE18" s="377"/>
      <c r="AF18" s="377"/>
      <c r="AG18" s="462"/>
      <c r="AH18" s="376">
        <v>76.2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2726764</v>
      </c>
      <c r="BO18" s="407"/>
      <c r="BP18" s="407"/>
      <c r="BQ18" s="407"/>
      <c r="BR18" s="407"/>
      <c r="BS18" s="407"/>
      <c r="BT18" s="407"/>
      <c r="BU18" s="408"/>
      <c r="BV18" s="406">
        <v>2600893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4771274</v>
      </c>
      <c r="BO19" s="407"/>
      <c r="BP19" s="407"/>
      <c r="BQ19" s="407"/>
      <c r="BR19" s="407"/>
      <c r="BS19" s="407"/>
      <c r="BT19" s="407"/>
      <c r="BU19" s="408"/>
      <c r="BV19" s="406">
        <v>5026730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1969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761487</v>
      </c>
      <c r="BO22" s="436"/>
      <c r="BP22" s="436"/>
      <c r="BQ22" s="436"/>
      <c r="BR22" s="436"/>
      <c r="BS22" s="436"/>
      <c r="BT22" s="436"/>
      <c r="BU22" s="437"/>
      <c r="BV22" s="435">
        <v>438611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488668</v>
      </c>
      <c r="BO23" s="407"/>
      <c r="BP23" s="407"/>
      <c r="BQ23" s="407"/>
      <c r="BR23" s="407"/>
      <c r="BS23" s="407"/>
      <c r="BT23" s="407"/>
      <c r="BU23" s="408"/>
      <c r="BV23" s="406">
        <v>388420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5600</v>
      </c>
      <c r="R24" s="360"/>
      <c r="S24" s="360"/>
      <c r="T24" s="360"/>
      <c r="U24" s="360"/>
      <c r="V24" s="361"/>
      <c r="W24" s="449"/>
      <c r="X24" s="386"/>
      <c r="Y24" s="387"/>
      <c r="Z24" s="362" t="s">
        <v>162</v>
      </c>
      <c r="AA24" s="363"/>
      <c r="AB24" s="363"/>
      <c r="AC24" s="363"/>
      <c r="AD24" s="363"/>
      <c r="AE24" s="363"/>
      <c r="AF24" s="363"/>
      <c r="AG24" s="364"/>
      <c r="AH24" s="359">
        <v>84</v>
      </c>
      <c r="AI24" s="360"/>
      <c r="AJ24" s="360"/>
      <c r="AK24" s="360"/>
      <c r="AL24" s="361"/>
      <c r="AM24" s="359">
        <v>244272</v>
      </c>
      <c r="AN24" s="360"/>
      <c r="AO24" s="360"/>
      <c r="AP24" s="360"/>
      <c r="AQ24" s="360"/>
      <c r="AR24" s="361"/>
      <c r="AS24" s="359">
        <v>2908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719805</v>
      </c>
      <c r="BO24" s="407"/>
      <c r="BP24" s="407"/>
      <c r="BQ24" s="407"/>
      <c r="BR24" s="407"/>
      <c r="BS24" s="407"/>
      <c r="BT24" s="407"/>
      <c r="BU24" s="408"/>
      <c r="BV24" s="406">
        <v>370791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4900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627970</v>
      </c>
      <c r="BO25" s="436"/>
      <c r="BP25" s="436"/>
      <c r="BQ25" s="436"/>
      <c r="BR25" s="436"/>
      <c r="BS25" s="436"/>
      <c r="BT25" s="436"/>
      <c r="BU25" s="437"/>
      <c r="BV25" s="435">
        <v>835476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4600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2050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100219</v>
      </c>
      <c r="BO27" s="441"/>
      <c r="BP27" s="441"/>
      <c r="BQ27" s="441"/>
      <c r="BR27" s="441"/>
      <c r="BS27" s="441"/>
      <c r="BT27" s="441"/>
      <c r="BU27" s="442"/>
      <c r="BV27" s="440">
        <v>120200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1750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4788057</v>
      </c>
      <c r="BO28" s="436"/>
      <c r="BP28" s="436"/>
      <c r="BQ28" s="436"/>
      <c r="BR28" s="436"/>
      <c r="BS28" s="436"/>
      <c r="BT28" s="436"/>
      <c r="BU28" s="437"/>
      <c r="BV28" s="435">
        <v>5007562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1550</v>
      </c>
      <c r="R29" s="360"/>
      <c r="S29" s="360"/>
      <c r="T29" s="360"/>
      <c r="U29" s="360"/>
      <c r="V29" s="361"/>
      <c r="W29" s="450"/>
      <c r="X29" s="451"/>
      <c r="Y29" s="452"/>
      <c r="Z29" s="362" t="s">
        <v>178</v>
      </c>
      <c r="AA29" s="363"/>
      <c r="AB29" s="363"/>
      <c r="AC29" s="363"/>
      <c r="AD29" s="363"/>
      <c r="AE29" s="363"/>
      <c r="AF29" s="363"/>
      <c r="AG29" s="364"/>
      <c r="AH29" s="359">
        <v>84</v>
      </c>
      <c r="AI29" s="360"/>
      <c r="AJ29" s="360"/>
      <c r="AK29" s="360"/>
      <c r="AL29" s="361"/>
      <c r="AM29" s="359">
        <v>244272</v>
      </c>
      <c r="AN29" s="360"/>
      <c r="AO29" s="360"/>
      <c r="AP29" s="360"/>
      <c r="AQ29" s="360"/>
      <c r="AR29" s="361"/>
      <c r="AS29" s="359">
        <v>2908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78200</v>
      </c>
      <c r="BO29" s="407"/>
      <c r="BP29" s="407"/>
      <c r="BQ29" s="407"/>
      <c r="BR29" s="407"/>
      <c r="BS29" s="407"/>
      <c r="BT29" s="407"/>
      <c r="BU29" s="408"/>
      <c r="BV29" s="406">
        <v>78198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902382</v>
      </c>
      <c r="BO30" s="441"/>
      <c r="BP30" s="441"/>
      <c r="BQ30" s="441"/>
      <c r="BR30" s="441"/>
      <c r="BS30" s="441"/>
      <c r="BT30" s="441"/>
      <c r="BU30" s="442"/>
      <c r="BV30" s="440">
        <v>996050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山中湖村簡易水道事業会計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観光施設特別会計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富士五湖広域行政事務組合（一般会計）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㈱山中湖観光振興公社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山中湖村下水道事業会計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富士五湖広域行政事務組合（富士五湖聖苑特別会計）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介護予防支援事業特別会計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富士吉田外二ヶ村恩賜県有財産保護組合（一般会計）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山梨県後期高齢者医療広域連合（一般会計）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山梨県後期高齢者医療広域連合（後期高齢者医療特別会計）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山梨県市町村総合事務組合（一般会計）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山梨県市町村総合事務組合（電子化事業及び会館管理・研修事業特別会計）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山梨県市町村総合事務組合（一般廃棄物最終処分場事業特別会計）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山梨県市町村総合事務組合（入札参加資格審査事業費特別会計）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山梨県市町村総合事務組合（交通災害共済事業特別会計）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gP+tqaP5l7LojeE6UsdXQNhgT4McYkt3Ue/fAH5oKflBPpXxoIXbQrHQnE7jwj+EjLXsOGYiQs/JghMS27pOWg==" saltValue="gnovxk8qQv3KUnEreOvJ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11.1</v>
      </c>
      <c r="G34" s="33">
        <v>15.03</v>
      </c>
      <c r="H34" s="33">
        <v>19.57</v>
      </c>
      <c r="I34" s="33">
        <v>11.75</v>
      </c>
      <c r="J34" s="34">
        <v>9.08</v>
      </c>
      <c r="K34" s="22"/>
      <c r="L34" s="22"/>
      <c r="M34" s="22"/>
      <c r="N34" s="22"/>
      <c r="O34" s="22"/>
      <c r="P34" s="22"/>
    </row>
    <row r="35" spans="1:16" ht="39" customHeight="1" x14ac:dyDescent="0.2">
      <c r="A35" s="22"/>
      <c r="B35" s="35"/>
      <c r="C35" s="1132" t="s">
        <v>537</v>
      </c>
      <c r="D35" s="1132"/>
      <c r="E35" s="1133"/>
      <c r="F35" s="36" t="s">
        <v>504</v>
      </c>
      <c r="G35" s="37" t="s">
        <v>504</v>
      </c>
      <c r="H35" s="37" t="s">
        <v>504</v>
      </c>
      <c r="I35" s="37" t="s">
        <v>504</v>
      </c>
      <c r="J35" s="38">
        <v>1.78</v>
      </c>
      <c r="K35" s="22"/>
      <c r="L35" s="22"/>
      <c r="M35" s="22"/>
      <c r="N35" s="22"/>
      <c r="O35" s="22"/>
      <c r="P35" s="22"/>
    </row>
    <row r="36" spans="1:16" ht="39" customHeight="1" x14ac:dyDescent="0.2">
      <c r="A36" s="22"/>
      <c r="B36" s="35"/>
      <c r="C36" s="1132" t="s">
        <v>538</v>
      </c>
      <c r="D36" s="1132"/>
      <c r="E36" s="1133"/>
      <c r="F36" s="36">
        <v>1.19</v>
      </c>
      <c r="G36" s="37">
        <v>0.81</v>
      </c>
      <c r="H36" s="37">
        <v>0.81</v>
      </c>
      <c r="I36" s="37">
        <v>0.86</v>
      </c>
      <c r="J36" s="38">
        <v>0.57999999999999996</v>
      </c>
      <c r="K36" s="22"/>
      <c r="L36" s="22"/>
      <c r="M36" s="22"/>
      <c r="N36" s="22"/>
      <c r="O36" s="22"/>
      <c r="P36" s="22"/>
    </row>
    <row r="37" spans="1:16" ht="39" customHeight="1" x14ac:dyDescent="0.2">
      <c r="A37" s="22"/>
      <c r="B37" s="35"/>
      <c r="C37" s="1132" t="s">
        <v>539</v>
      </c>
      <c r="D37" s="1132"/>
      <c r="E37" s="1133"/>
      <c r="F37" s="36" t="s">
        <v>504</v>
      </c>
      <c r="G37" s="37" t="s">
        <v>504</v>
      </c>
      <c r="H37" s="37" t="s">
        <v>504</v>
      </c>
      <c r="I37" s="37" t="s">
        <v>504</v>
      </c>
      <c r="J37" s="38">
        <v>0.51</v>
      </c>
      <c r="K37" s="22"/>
      <c r="L37" s="22"/>
      <c r="M37" s="22"/>
      <c r="N37" s="22"/>
      <c r="O37" s="22"/>
      <c r="P37" s="22"/>
    </row>
    <row r="38" spans="1:16" ht="39" customHeight="1" x14ac:dyDescent="0.2">
      <c r="A38" s="22"/>
      <c r="B38" s="35"/>
      <c r="C38" s="1132" t="s">
        <v>540</v>
      </c>
      <c r="D38" s="1132"/>
      <c r="E38" s="1133"/>
      <c r="F38" s="36">
        <v>0.6</v>
      </c>
      <c r="G38" s="37">
        <v>0.09</v>
      </c>
      <c r="H38" s="37">
        <v>0.11</v>
      </c>
      <c r="I38" s="37">
        <v>0.05</v>
      </c>
      <c r="J38" s="38">
        <v>0.41</v>
      </c>
      <c r="K38" s="22"/>
      <c r="L38" s="22"/>
      <c r="M38" s="22"/>
      <c r="N38" s="22"/>
      <c r="O38" s="22"/>
      <c r="P38" s="22"/>
    </row>
    <row r="39" spans="1:16" ht="39" customHeight="1" x14ac:dyDescent="0.2">
      <c r="A39" s="22"/>
      <c r="B39" s="35"/>
      <c r="C39" s="1132" t="s">
        <v>541</v>
      </c>
      <c r="D39" s="1132"/>
      <c r="E39" s="1133"/>
      <c r="F39" s="36">
        <v>0.09</v>
      </c>
      <c r="G39" s="37">
        <v>0.08</v>
      </c>
      <c r="H39" s="37">
        <v>0.04</v>
      </c>
      <c r="I39" s="37">
        <v>0.01</v>
      </c>
      <c r="J39" s="38">
        <v>0.02</v>
      </c>
      <c r="K39" s="22"/>
      <c r="L39" s="22"/>
      <c r="M39" s="22"/>
      <c r="N39" s="22"/>
      <c r="O39" s="22"/>
      <c r="P39" s="22"/>
    </row>
    <row r="40" spans="1:16" ht="39" customHeight="1" x14ac:dyDescent="0.2">
      <c r="A40" s="22"/>
      <c r="B40" s="35"/>
      <c r="C40" s="1132" t="s">
        <v>542</v>
      </c>
      <c r="D40" s="1132"/>
      <c r="E40" s="1133"/>
      <c r="F40" s="36">
        <v>0.04</v>
      </c>
      <c r="G40" s="37">
        <v>0.03</v>
      </c>
      <c r="H40" s="37">
        <v>0.01</v>
      </c>
      <c r="I40" s="37">
        <v>0.01</v>
      </c>
      <c r="J40" s="38">
        <v>0.01</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504</v>
      </c>
      <c r="G42" s="37" t="s">
        <v>504</v>
      </c>
      <c r="H42" s="37" t="s">
        <v>504</v>
      </c>
      <c r="I42" s="37" t="s">
        <v>504</v>
      </c>
      <c r="J42" s="38" t="s">
        <v>504</v>
      </c>
      <c r="K42" s="22"/>
      <c r="L42" s="22"/>
      <c r="M42" s="22"/>
      <c r="N42" s="22"/>
      <c r="O42" s="22"/>
      <c r="P42" s="22"/>
    </row>
    <row r="43" spans="1:16" ht="39" customHeight="1" thickBot="1" x14ac:dyDescent="0.25">
      <c r="A43" s="22"/>
      <c r="B43" s="40"/>
      <c r="C43" s="1134" t="s">
        <v>545</v>
      </c>
      <c r="D43" s="1134"/>
      <c r="E43" s="1135"/>
      <c r="F43" s="41">
        <v>0.3</v>
      </c>
      <c r="G43" s="42">
        <v>0.22</v>
      </c>
      <c r="H43" s="42">
        <v>0.28000000000000003</v>
      </c>
      <c r="I43" s="42">
        <v>1.28</v>
      </c>
      <c r="J43" s="43" t="s">
        <v>504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xqONGGPBeUx3NyM/chDeG43jl8VpVRiOISPHE9pRqXphB4T1Zg5KhBx3o3qN6NypTQDC1FfhaD8+cX5vzWHJw==" saltValue="RMVkCVIAhf4O7fyubkkY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42</v>
      </c>
      <c r="L45" s="58">
        <v>39</v>
      </c>
      <c r="M45" s="58">
        <v>39</v>
      </c>
      <c r="N45" s="58">
        <v>41</v>
      </c>
      <c r="O45" s="59">
        <v>35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504</v>
      </c>
      <c r="L46" s="62" t="s">
        <v>504</v>
      </c>
      <c r="M46" s="62" t="s">
        <v>504</v>
      </c>
      <c r="N46" s="62" t="s">
        <v>504</v>
      </c>
      <c r="O46" s="63" t="s">
        <v>504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504</v>
      </c>
      <c r="L47" s="62" t="s">
        <v>504</v>
      </c>
      <c r="M47" s="62" t="s">
        <v>504</v>
      </c>
      <c r="N47" s="62" t="s">
        <v>504</v>
      </c>
      <c r="O47" s="63" t="s">
        <v>504</v>
      </c>
      <c r="P47" s="46"/>
      <c r="Q47" s="46"/>
      <c r="R47" s="46"/>
      <c r="S47" s="46"/>
      <c r="T47" s="46"/>
      <c r="U47" s="46"/>
    </row>
    <row r="48" spans="1:21" ht="30.75" customHeight="1" x14ac:dyDescent="0.2">
      <c r="A48" s="46"/>
      <c r="B48" s="1163"/>
      <c r="C48" s="1164"/>
      <c r="D48" s="60"/>
      <c r="E48" s="1140" t="s">
        <v>13</v>
      </c>
      <c r="F48" s="1140"/>
      <c r="G48" s="1140"/>
      <c r="H48" s="1140"/>
      <c r="I48" s="1140"/>
      <c r="J48" s="1141"/>
      <c r="K48" s="61">
        <v>259</v>
      </c>
      <c r="L48" s="62">
        <v>228</v>
      </c>
      <c r="M48" s="62">
        <v>208</v>
      </c>
      <c r="N48" s="62">
        <v>191</v>
      </c>
      <c r="O48" s="63">
        <v>158</v>
      </c>
      <c r="P48" s="46"/>
      <c r="Q48" s="46"/>
      <c r="R48" s="46"/>
      <c r="S48" s="46"/>
      <c r="T48" s="46"/>
      <c r="U48" s="46"/>
    </row>
    <row r="49" spans="1:21" ht="30.75" customHeight="1" x14ac:dyDescent="0.2">
      <c r="A49" s="46"/>
      <c r="B49" s="1163"/>
      <c r="C49" s="1164"/>
      <c r="D49" s="60"/>
      <c r="E49" s="1140" t="s">
        <v>14</v>
      </c>
      <c r="F49" s="1140"/>
      <c r="G49" s="1140"/>
      <c r="H49" s="1140"/>
      <c r="I49" s="1140"/>
      <c r="J49" s="1141"/>
      <c r="K49" s="61">
        <v>4</v>
      </c>
      <c r="L49" s="62">
        <v>5</v>
      </c>
      <c r="M49" s="62">
        <v>5</v>
      </c>
      <c r="N49" s="62">
        <v>5</v>
      </c>
      <c r="O49" s="63">
        <v>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504</v>
      </c>
      <c r="L50" s="62" t="s">
        <v>504</v>
      </c>
      <c r="M50" s="62" t="s">
        <v>504</v>
      </c>
      <c r="N50" s="62" t="s">
        <v>504</v>
      </c>
      <c r="O50" s="63" t="s">
        <v>504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504</v>
      </c>
      <c r="L51" s="62" t="s">
        <v>504</v>
      </c>
      <c r="M51" s="62" t="s">
        <v>504</v>
      </c>
      <c r="N51" s="62" t="s">
        <v>504</v>
      </c>
      <c r="O51" s="63" t="s">
        <v>504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246</v>
      </c>
      <c r="L52" s="62">
        <v>231</v>
      </c>
      <c r="M52" s="62">
        <v>213</v>
      </c>
      <c r="N52" s="62">
        <v>193</v>
      </c>
      <c r="O52" s="63">
        <v>162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59</v>
      </c>
      <c r="L53" s="67">
        <v>41</v>
      </c>
      <c r="M53" s="67">
        <v>39</v>
      </c>
      <c r="N53" s="67">
        <v>44</v>
      </c>
      <c r="O53" s="68">
        <v>39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ZnnF3uA9C1BUfevQ+k7E1rDzrUUVx56AqG9RRwXHc+vB8q0UOznrp1qIGPYAslEQDjtctjD6QERONP/wCDLEg==" saltValue="tMO03xzImcZNSvoeEcZE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197</v>
      </c>
      <c r="J41" s="331">
        <v>225</v>
      </c>
      <c r="K41" s="331">
        <v>217</v>
      </c>
      <c r="L41" s="331">
        <v>439</v>
      </c>
      <c r="M41" s="332">
        <v>761</v>
      </c>
    </row>
    <row r="42" spans="2:13" ht="27.75" customHeight="1" x14ac:dyDescent="0.2">
      <c r="B42" s="1171"/>
      <c r="C42" s="1172"/>
      <c r="D42" s="104"/>
      <c r="E42" s="1175" t="s">
        <v>32</v>
      </c>
      <c r="F42" s="1175"/>
      <c r="G42" s="1175"/>
      <c r="H42" s="1176"/>
      <c r="I42" s="333" t="s">
        <v>504</v>
      </c>
      <c r="J42" s="334" t="s">
        <v>504</v>
      </c>
      <c r="K42" s="334" t="s">
        <v>504</v>
      </c>
      <c r="L42" s="334" t="s">
        <v>504</v>
      </c>
      <c r="M42" s="335" t="s">
        <v>504</v>
      </c>
    </row>
    <row r="43" spans="2:13" ht="27.75" customHeight="1" x14ac:dyDescent="0.2">
      <c r="B43" s="1171"/>
      <c r="C43" s="1172"/>
      <c r="D43" s="104"/>
      <c r="E43" s="1175" t="s">
        <v>33</v>
      </c>
      <c r="F43" s="1175"/>
      <c r="G43" s="1175"/>
      <c r="H43" s="1176"/>
      <c r="I43" s="333">
        <v>1181</v>
      </c>
      <c r="J43" s="334">
        <v>1003</v>
      </c>
      <c r="K43" s="334">
        <v>868</v>
      </c>
      <c r="L43" s="334">
        <v>727</v>
      </c>
      <c r="M43" s="335">
        <v>602</v>
      </c>
    </row>
    <row r="44" spans="2:13" ht="27.75" customHeight="1" x14ac:dyDescent="0.2">
      <c r="B44" s="1171"/>
      <c r="C44" s="1172"/>
      <c r="D44" s="104"/>
      <c r="E44" s="1175" t="s">
        <v>34</v>
      </c>
      <c r="F44" s="1175"/>
      <c r="G44" s="1175"/>
      <c r="H44" s="1176"/>
      <c r="I44" s="333">
        <v>9</v>
      </c>
      <c r="J44" s="334">
        <v>25</v>
      </c>
      <c r="K44" s="334">
        <v>66</v>
      </c>
      <c r="L44" s="334">
        <v>69</v>
      </c>
      <c r="M44" s="335">
        <v>102</v>
      </c>
    </row>
    <row r="45" spans="2:13" ht="27.75" customHeight="1" x14ac:dyDescent="0.2">
      <c r="B45" s="1171"/>
      <c r="C45" s="1172"/>
      <c r="D45" s="104"/>
      <c r="E45" s="1175" t="s">
        <v>35</v>
      </c>
      <c r="F45" s="1175"/>
      <c r="G45" s="1175"/>
      <c r="H45" s="1176"/>
      <c r="I45" s="333">
        <v>172</v>
      </c>
      <c r="J45" s="334">
        <v>170</v>
      </c>
      <c r="K45" s="334">
        <v>155</v>
      </c>
      <c r="L45" s="334">
        <v>98</v>
      </c>
      <c r="M45" s="335">
        <v>83</v>
      </c>
    </row>
    <row r="46" spans="2:13" ht="27.75" customHeight="1" x14ac:dyDescent="0.2">
      <c r="B46" s="1171"/>
      <c r="C46" s="1172"/>
      <c r="D46" s="105"/>
      <c r="E46" s="1175" t="s">
        <v>36</v>
      </c>
      <c r="F46" s="1175"/>
      <c r="G46" s="1175"/>
      <c r="H46" s="1176"/>
      <c r="I46" s="333" t="s">
        <v>504</v>
      </c>
      <c r="J46" s="334" t="s">
        <v>504</v>
      </c>
      <c r="K46" s="334" t="s">
        <v>504</v>
      </c>
      <c r="L46" s="334" t="s">
        <v>504</v>
      </c>
      <c r="M46" s="335" t="s">
        <v>504</v>
      </c>
    </row>
    <row r="47" spans="2:13" ht="27.75" customHeight="1" x14ac:dyDescent="0.2">
      <c r="B47" s="1171"/>
      <c r="C47" s="1172"/>
      <c r="D47" s="106"/>
      <c r="E47" s="1185" t="s">
        <v>37</v>
      </c>
      <c r="F47" s="1186"/>
      <c r="G47" s="1186"/>
      <c r="H47" s="1187"/>
      <c r="I47" s="333" t="s">
        <v>504</v>
      </c>
      <c r="J47" s="334" t="s">
        <v>504</v>
      </c>
      <c r="K47" s="334" t="s">
        <v>504</v>
      </c>
      <c r="L47" s="334" t="s">
        <v>504</v>
      </c>
      <c r="M47" s="335" t="s">
        <v>504</v>
      </c>
    </row>
    <row r="48" spans="2:13" ht="27.75" customHeight="1" x14ac:dyDescent="0.2">
      <c r="B48" s="1171"/>
      <c r="C48" s="1172"/>
      <c r="D48" s="104"/>
      <c r="E48" s="1175" t="s">
        <v>38</v>
      </c>
      <c r="F48" s="1175"/>
      <c r="G48" s="1175"/>
      <c r="H48" s="1176"/>
      <c r="I48" s="333" t="s">
        <v>504</v>
      </c>
      <c r="J48" s="334" t="s">
        <v>504</v>
      </c>
      <c r="K48" s="334" t="s">
        <v>504</v>
      </c>
      <c r="L48" s="334" t="s">
        <v>504</v>
      </c>
      <c r="M48" s="335" t="s">
        <v>504</v>
      </c>
    </row>
    <row r="49" spans="2:13" ht="27.75" customHeight="1" x14ac:dyDescent="0.2">
      <c r="B49" s="1173"/>
      <c r="C49" s="1174"/>
      <c r="D49" s="104"/>
      <c r="E49" s="1175" t="s">
        <v>39</v>
      </c>
      <c r="F49" s="1175"/>
      <c r="G49" s="1175"/>
      <c r="H49" s="1176"/>
      <c r="I49" s="333" t="s">
        <v>504</v>
      </c>
      <c r="J49" s="334" t="s">
        <v>504</v>
      </c>
      <c r="K49" s="334" t="s">
        <v>504</v>
      </c>
      <c r="L49" s="334" t="s">
        <v>504</v>
      </c>
      <c r="M49" s="335" t="s">
        <v>504</v>
      </c>
    </row>
    <row r="50" spans="2:13" ht="27.75" customHeight="1" x14ac:dyDescent="0.2">
      <c r="B50" s="1169" t="s">
        <v>40</v>
      </c>
      <c r="C50" s="1170"/>
      <c r="D50" s="107"/>
      <c r="E50" s="1175" t="s">
        <v>41</v>
      </c>
      <c r="F50" s="1175"/>
      <c r="G50" s="1175"/>
      <c r="H50" s="1176"/>
      <c r="I50" s="333">
        <v>5082</v>
      </c>
      <c r="J50" s="334">
        <v>5236</v>
      </c>
      <c r="K50" s="334">
        <v>5627</v>
      </c>
      <c r="L50" s="334">
        <v>6188</v>
      </c>
      <c r="M50" s="335">
        <v>5926</v>
      </c>
    </row>
    <row r="51" spans="2:13" ht="27.75" customHeight="1" x14ac:dyDescent="0.2">
      <c r="B51" s="1171"/>
      <c r="C51" s="1172"/>
      <c r="D51" s="104"/>
      <c r="E51" s="1175" t="s">
        <v>42</v>
      </c>
      <c r="F51" s="1175"/>
      <c r="G51" s="1175"/>
      <c r="H51" s="1176"/>
      <c r="I51" s="333" t="s">
        <v>504</v>
      </c>
      <c r="J51" s="334" t="s">
        <v>504</v>
      </c>
      <c r="K51" s="334" t="s">
        <v>504</v>
      </c>
      <c r="L51" s="334" t="s">
        <v>504</v>
      </c>
      <c r="M51" s="335" t="s">
        <v>504</v>
      </c>
    </row>
    <row r="52" spans="2:13" ht="27.75" customHeight="1" x14ac:dyDescent="0.2">
      <c r="B52" s="1173"/>
      <c r="C52" s="1174"/>
      <c r="D52" s="104"/>
      <c r="E52" s="1175" t="s">
        <v>43</v>
      </c>
      <c r="F52" s="1175"/>
      <c r="G52" s="1175"/>
      <c r="H52" s="1176"/>
      <c r="I52" s="333">
        <v>1336</v>
      </c>
      <c r="J52" s="334">
        <v>1288</v>
      </c>
      <c r="K52" s="334">
        <v>1169</v>
      </c>
      <c r="L52" s="334">
        <v>1033</v>
      </c>
      <c r="M52" s="335">
        <v>885</v>
      </c>
    </row>
    <row r="53" spans="2:13" ht="27.75" customHeight="1" thickBot="1" x14ac:dyDescent="0.25">
      <c r="B53" s="1177" t="s">
        <v>19</v>
      </c>
      <c r="C53" s="1178"/>
      <c r="D53" s="108"/>
      <c r="E53" s="1179" t="s">
        <v>44</v>
      </c>
      <c r="F53" s="1179"/>
      <c r="G53" s="1179"/>
      <c r="H53" s="1180"/>
      <c r="I53" s="336">
        <v>-4859</v>
      </c>
      <c r="J53" s="337">
        <v>-5101</v>
      </c>
      <c r="K53" s="337">
        <v>-5489</v>
      </c>
      <c r="L53" s="337">
        <v>-5889</v>
      </c>
      <c r="M53" s="338">
        <v>-5262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OIAe+B0qhpsf4Bz1sh8sq8PXnHzKbBqNLWk3fqwKT4YT6OjRRUdk0yqoqc7c5ZWFol4yacJQPp0kUUdS72CLA==" saltValue="DqeGsZOBuQKAh+qiNena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4618</v>
      </c>
      <c r="G55" s="339">
        <v>5008</v>
      </c>
      <c r="H55" s="340">
        <v>4788</v>
      </c>
    </row>
    <row r="56" spans="2:8" ht="52.5" customHeight="1" x14ac:dyDescent="0.2">
      <c r="B56" s="120"/>
      <c r="C56" s="1198" t="s">
        <v>47</v>
      </c>
      <c r="D56" s="1198"/>
      <c r="E56" s="1199"/>
      <c r="F56" s="341">
        <v>78</v>
      </c>
      <c r="G56" s="341">
        <v>78</v>
      </c>
      <c r="H56" s="342">
        <v>78</v>
      </c>
    </row>
    <row r="57" spans="2:8" ht="53.25" customHeight="1" x14ac:dyDescent="0.2">
      <c r="B57" s="120"/>
      <c r="C57" s="1200" t="s">
        <v>48</v>
      </c>
      <c r="D57" s="1200"/>
      <c r="E57" s="1201"/>
      <c r="F57" s="343">
        <v>808</v>
      </c>
      <c r="G57" s="343">
        <v>996</v>
      </c>
      <c r="H57" s="344">
        <v>902</v>
      </c>
    </row>
    <row r="58" spans="2:8" ht="45.75" customHeight="1" x14ac:dyDescent="0.2">
      <c r="B58" s="121"/>
      <c r="C58" s="1188" t="s">
        <v>564</v>
      </c>
      <c r="D58" s="1189"/>
      <c r="E58" s="1190"/>
      <c r="F58" s="345">
        <v>350</v>
      </c>
      <c r="G58" s="345">
        <v>500</v>
      </c>
      <c r="H58" s="346">
        <v>500</v>
      </c>
    </row>
    <row r="59" spans="2:8" ht="45.75" customHeight="1" x14ac:dyDescent="0.2">
      <c r="B59" s="121"/>
      <c r="C59" s="1188" t="s">
        <v>565</v>
      </c>
      <c r="D59" s="1189"/>
      <c r="E59" s="1190"/>
      <c r="F59" s="345">
        <v>223</v>
      </c>
      <c r="G59" s="345">
        <v>261</v>
      </c>
      <c r="H59" s="346">
        <v>212</v>
      </c>
    </row>
    <row r="60" spans="2:8" ht="45.75" customHeight="1" x14ac:dyDescent="0.2">
      <c r="B60" s="121"/>
      <c r="C60" s="1188" t="s">
        <v>566</v>
      </c>
      <c r="D60" s="1189"/>
      <c r="E60" s="1190"/>
      <c r="F60" s="345">
        <v>167</v>
      </c>
      <c r="G60" s="345">
        <v>167</v>
      </c>
      <c r="H60" s="346">
        <v>122</v>
      </c>
    </row>
    <row r="61" spans="2:8" ht="45.75" customHeight="1" x14ac:dyDescent="0.2">
      <c r="B61" s="121"/>
      <c r="C61" s="1188" t="s">
        <v>567</v>
      </c>
      <c r="D61" s="1189"/>
      <c r="E61" s="1190"/>
      <c r="F61" s="345">
        <v>60</v>
      </c>
      <c r="G61" s="345">
        <v>60</v>
      </c>
      <c r="H61" s="346">
        <v>60</v>
      </c>
    </row>
    <row r="62" spans="2:8" ht="45.75" customHeight="1" thickBot="1" x14ac:dyDescent="0.25">
      <c r="B62" s="122"/>
      <c r="C62" s="1191" t="s">
        <v>568</v>
      </c>
      <c r="D62" s="1192"/>
      <c r="E62" s="1193"/>
      <c r="F62" s="347">
        <v>8</v>
      </c>
      <c r="G62" s="347">
        <v>8</v>
      </c>
      <c r="H62" s="348">
        <v>8</v>
      </c>
    </row>
    <row r="63" spans="2:8" ht="52.5" customHeight="1" thickBot="1" x14ac:dyDescent="0.25">
      <c r="B63" s="123"/>
      <c r="C63" s="1194" t="s">
        <v>49</v>
      </c>
      <c r="D63" s="1194"/>
      <c r="E63" s="1195"/>
      <c r="F63" s="349">
        <v>5505</v>
      </c>
      <c r="G63" s="349">
        <v>6082</v>
      </c>
      <c r="H63" s="350">
        <v>5769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5Kn8VzZuzgBFluE1rFI9pXmvA4y+8WqzVxo6Gsor4zrMElB4NThDfZejx1K7kCO5TYGw/JeQ/mlyjtBzrYFgAw==" saltValue="h1KLex6ckR7vzBDVMuhv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59896</v>
      </c>
      <c r="E3" s="142"/>
      <c r="F3" s="143">
        <v>125391</v>
      </c>
      <c r="G3" s="144"/>
      <c r="H3" s="145"/>
    </row>
    <row r="4" spans="1:8" x14ac:dyDescent="0.2">
      <c r="A4" s="146"/>
      <c r="B4" s="147"/>
      <c r="C4" s="148"/>
      <c r="D4" s="149">
        <v>54623</v>
      </c>
      <c r="E4" s="150"/>
      <c r="F4" s="151">
        <v>68516</v>
      </c>
      <c r="G4" s="152"/>
      <c r="H4" s="153"/>
    </row>
    <row r="5" spans="1:8" x14ac:dyDescent="0.2">
      <c r="A5" s="134" t="s">
        <v>522</v>
      </c>
      <c r="B5" s="139"/>
      <c r="C5" s="140"/>
      <c r="D5" s="141">
        <v>96066</v>
      </c>
      <c r="E5" s="142"/>
      <c r="F5" s="143">
        <v>138402</v>
      </c>
      <c r="G5" s="144"/>
      <c r="H5" s="145"/>
    </row>
    <row r="6" spans="1:8" x14ac:dyDescent="0.2">
      <c r="A6" s="146"/>
      <c r="B6" s="147"/>
      <c r="C6" s="148"/>
      <c r="D6" s="149">
        <v>73981</v>
      </c>
      <c r="E6" s="150"/>
      <c r="F6" s="151">
        <v>70652</v>
      </c>
      <c r="G6" s="152"/>
      <c r="H6" s="153"/>
    </row>
    <row r="7" spans="1:8" x14ac:dyDescent="0.2">
      <c r="A7" s="134" t="s">
        <v>523</v>
      </c>
      <c r="B7" s="139"/>
      <c r="C7" s="140"/>
      <c r="D7" s="141">
        <v>89211</v>
      </c>
      <c r="E7" s="142"/>
      <c r="F7" s="143">
        <v>146367</v>
      </c>
      <c r="G7" s="144"/>
      <c r="H7" s="145"/>
    </row>
    <row r="8" spans="1:8" x14ac:dyDescent="0.2">
      <c r="A8" s="146"/>
      <c r="B8" s="147"/>
      <c r="C8" s="148"/>
      <c r="D8" s="149">
        <v>78188</v>
      </c>
      <c r="E8" s="150"/>
      <c r="F8" s="151">
        <v>79441</v>
      </c>
      <c r="G8" s="152"/>
      <c r="H8" s="153"/>
    </row>
    <row r="9" spans="1:8" x14ac:dyDescent="0.2">
      <c r="A9" s="134" t="s">
        <v>524</v>
      </c>
      <c r="B9" s="139"/>
      <c r="C9" s="140"/>
      <c r="D9" s="141">
        <v>137797</v>
      </c>
      <c r="E9" s="142"/>
      <c r="F9" s="143">
        <v>165181</v>
      </c>
      <c r="G9" s="144"/>
      <c r="H9" s="145"/>
    </row>
    <row r="10" spans="1:8" x14ac:dyDescent="0.2">
      <c r="A10" s="146"/>
      <c r="B10" s="147"/>
      <c r="C10" s="148"/>
      <c r="D10" s="149">
        <v>72493</v>
      </c>
      <c r="E10" s="150"/>
      <c r="F10" s="151">
        <v>82246</v>
      </c>
      <c r="G10" s="152"/>
      <c r="H10" s="153"/>
    </row>
    <row r="11" spans="1:8" x14ac:dyDescent="0.2">
      <c r="A11" s="134" t="s">
        <v>525</v>
      </c>
      <c r="B11" s="139"/>
      <c r="C11" s="140"/>
      <c r="D11" s="141">
        <v>199397</v>
      </c>
      <c r="E11" s="142"/>
      <c r="F11" s="143">
        <v>166234</v>
      </c>
      <c r="G11" s="144"/>
      <c r="H11" s="145"/>
    </row>
    <row r="12" spans="1:8" x14ac:dyDescent="0.2">
      <c r="A12" s="146"/>
      <c r="B12" s="147"/>
      <c r="C12" s="154"/>
      <c r="D12" s="149">
        <v>166452</v>
      </c>
      <c r="E12" s="150"/>
      <c r="F12" s="151">
        <v>89789</v>
      </c>
      <c r="G12" s="152"/>
      <c r="H12" s="153"/>
    </row>
    <row r="13" spans="1:8" x14ac:dyDescent="0.2">
      <c r="A13" s="134"/>
      <c r="B13" s="139"/>
      <c r="C13" s="140"/>
      <c r="D13" s="141">
        <v>116473</v>
      </c>
      <c r="E13" s="142"/>
      <c r="F13" s="143">
        <v>148315</v>
      </c>
      <c r="G13" s="155"/>
      <c r="H13" s="145"/>
    </row>
    <row r="14" spans="1:8" x14ac:dyDescent="0.2">
      <c r="A14" s="146"/>
      <c r="B14" s="147"/>
      <c r="C14" s="148"/>
      <c r="D14" s="149">
        <v>89147</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11.1</v>
      </c>
      <c r="C19" s="156">
        <f>ROUND(VALUE(SUBSTITUTE(実質収支比率等に係る経年分析!G$48,"▲","-")),2)</f>
        <v>15.04</v>
      </c>
      <c r="D19" s="156">
        <f>ROUND(VALUE(SUBSTITUTE(実質収支比率等に係る経年分析!H$48,"▲","-")),2)</f>
        <v>19.57</v>
      </c>
      <c r="E19" s="156">
        <f>ROUND(VALUE(SUBSTITUTE(実質収支比率等に係る経年分析!I$48,"▲","-")),2)</f>
        <v>11.75</v>
      </c>
      <c r="F19" s="156">
        <f>ROUND(VALUE(SUBSTITUTE(実質収支比率等に係る経年分析!J$48,"▲","-")),2)</f>
        <v>9.09</v>
      </c>
    </row>
    <row r="20" spans="1:11" x14ac:dyDescent="0.2">
      <c r="A20" s="156" t="s">
        <v>53</v>
      </c>
      <c r="B20" s="156">
        <f>ROUND(VALUE(SUBSTITUTE(実質収支比率等に係る経年分析!F$47,"▲","-")),2)</f>
        <v>165.82</v>
      </c>
      <c r="C20" s="156">
        <f>ROUND(VALUE(SUBSTITUTE(実質収支比率等に係る経年分析!G$47,"▲","-")),2)</f>
        <v>161.01</v>
      </c>
      <c r="D20" s="156">
        <f>ROUND(VALUE(SUBSTITUTE(実質収支比率等に係る経年分析!H$47,"▲","-")),2)</f>
        <v>170.1</v>
      </c>
      <c r="E20" s="156">
        <f>ROUND(VALUE(SUBSTITUTE(実質収支比率等に係る経年分析!I$47,"▲","-")),2)</f>
        <v>137.4</v>
      </c>
      <c r="F20" s="156">
        <f>ROUND(VALUE(SUBSTITUTE(実質収支比率等に係る経年分析!J$47,"▲","-")),2)</f>
        <v>132.13</v>
      </c>
    </row>
    <row r="21" spans="1:11" x14ac:dyDescent="0.2">
      <c r="A21" s="156" t="s">
        <v>54</v>
      </c>
      <c r="B21" s="156">
        <f>IF(ISNUMBER(VALUE(SUBSTITUTE(実質収支比率等に係る経年分析!F$49,"▲","-"))),ROUND(VALUE(SUBSTITUTE(実質収支比率等に係る経年分析!F$49,"▲","-")),2),NA())</f>
        <v>-24.98</v>
      </c>
      <c r="C21" s="156">
        <f>IF(ISNUMBER(VALUE(SUBSTITUTE(実質収支比率等に係る経年分析!G$49,"▲","-"))),ROUND(VALUE(SUBSTITUTE(実質収支比率等に係る経年分析!G$49,"▲","-")),2),NA())</f>
        <v>-2.33</v>
      </c>
      <c r="D21" s="156">
        <f>IF(ISNUMBER(VALUE(SUBSTITUTE(実質収支比率等に係る経年分析!H$49,"▲","-"))),ROUND(VALUE(SUBSTITUTE(実質収支比率等に係る経年分析!H$49,"▲","-")),2),NA())</f>
        <v>4.5</v>
      </c>
      <c r="E21" s="156">
        <f>IF(ISNUMBER(VALUE(SUBSTITUTE(実質収支比率等に係る経年分析!I$49,"▲","-"))),ROUND(VALUE(SUBSTITUTE(実質収支比率等に係る経年分析!I$49,"▲","-")),2),NA())</f>
        <v>1.54</v>
      </c>
      <c r="F21" s="156">
        <f>IF(ISNUMBER(VALUE(SUBSTITUTE(実質収支比率等に係る経年分析!J$49,"▲","-"))),ROUND(VALUE(SUBSTITUTE(実質収支比率等に係る経年分析!J$49,"▲","-")),2),NA())</f>
        <v>-15.96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0.28000000000000003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介護予防支援事業特別会計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観光施設特別会計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山中湖村簡易水道事業会計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0.57999999999999996</v>
      </c>
    </row>
    <row r="35" spans="1:16" x14ac:dyDescent="0.2">
      <c r="A35" s="157" t="str">
        <f>IF(連結実質赤字比率に係る赤字・黒字の構成分析!C$35="",NA(),連結実質赤字比率に係る赤字・黒字の構成分析!C$35)</f>
        <v>山中湖村下水道事業会計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246</v>
      </c>
      <c r="E42" s="158"/>
      <c r="F42" s="158"/>
      <c r="G42" s="158">
        <f>'実質公債費比率（分子）の構造'!L$52</f>
        <v>231</v>
      </c>
      <c r="H42" s="158"/>
      <c r="I42" s="158"/>
      <c r="J42" s="158">
        <f>'実質公債費比率（分子）の構造'!M$52</f>
        <v>213</v>
      </c>
      <c r="K42" s="158"/>
      <c r="L42" s="158"/>
      <c r="M42" s="158">
        <f>'実質公債費比率（分子）の構造'!N$52</f>
        <v>193</v>
      </c>
      <c r="N42" s="158"/>
      <c r="O42" s="158"/>
      <c r="P42" s="158">
        <f>'実質公債費比率（分子）の構造'!O$52</f>
        <v>162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v>
      </c>
      <c r="C45" s="158"/>
      <c r="D45" s="158"/>
      <c r="E45" s="158">
        <f>'実質公債費比率（分子）の構造'!L$49</f>
        <v>5</v>
      </c>
      <c r="F45" s="158"/>
      <c r="G45" s="158"/>
      <c r="H45" s="158">
        <f>'実質公債費比率（分子）の構造'!M$49</f>
        <v>5</v>
      </c>
      <c r="I45" s="158"/>
      <c r="J45" s="158"/>
      <c r="K45" s="158">
        <f>'実質公債費比率（分子）の構造'!N$49</f>
        <v>5</v>
      </c>
      <c r="L45" s="158"/>
      <c r="M45" s="158"/>
      <c r="N45" s="158">
        <f>'実質公債費比率（分子）の構造'!O$49</f>
        <v>8</v>
      </c>
      <c r="O45" s="158"/>
      <c r="P45" s="158"/>
    </row>
    <row r="46" spans="1:16" x14ac:dyDescent="0.2">
      <c r="A46" s="158" t="s">
        <v>64</v>
      </c>
      <c r="B46" s="158">
        <f>'実質公債費比率（分子）の構造'!K$48</f>
        <v>259</v>
      </c>
      <c r="C46" s="158"/>
      <c r="D46" s="158"/>
      <c r="E46" s="158">
        <f>'実質公債費比率（分子）の構造'!L$48</f>
        <v>228</v>
      </c>
      <c r="F46" s="158"/>
      <c r="G46" s="158"/>
      <c r="H46" s="158">
        <f>'実質公債費比率（分子）の構造'!M$48</f>
        <v>208</v>
      </c>
      <c r="I46" s="158"/>
      <c r="J46" s="158"/>
      <c r="K46" s="158">
        <f>'実質公債費比率（分子）の構造'!N$48</f>
        <v>191</v>
      </c>
      <c r="L46" s="158"/>
      <c r="M46" s="158"/>
      <c r="N46" s="158">
        <f>'実質公債費比率（分子）の構造'!O$48</f>
        <v>158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v>
      </c>
      <c r="C49" s="158"/>
      <c r="D49" s="158"/>
      <c r="E49" s="158">
        <f>'実質公債費比率（分子）の構造'!L$45</f>
        <v>39</v>
      </c>
      <c r="F49" s="158"/>
      <c r="G49" s="158"/>
      <c r="H49" s="158">
        <f>'実質公債費比率（分子）の構造'!M$45</f>
        <v>39</v>
      </c>
      <c r="I49" s="158"/>
      <c r="J49" s="158"/>
      <c r="K49" s="158">
        <f>'実質公債費比率（分子）の構造'!N$45</f>
        <v>41</v>
      </c>
      <c r="L49" s="158"/>
      <c r="M49" s="158"/>
      <c r="N49" s="158">
        <f>'実質公債費比率（分子）の構造'!O$45</f>
        <v>35</v>
      </c>
      <c r="O49" s="158"/>
      <c r="P49" s="158"/>
    </row>
    <row r="50" spans="1:16" x14ac:dyDescent="0.2">
      <c r="A50" s="158" t="s">
        <v>67</v>
      </c>
      <c r="B50" s="158" t="e">
        <f>NA()</f>
        <v>#N/A</v>
      </c>
      <c r="C50" s="158">
        <f>IF(ISNUMBER('実質公債費比率（分子）の構造'!K$53),'実質公債費比率（分子）の構造'!K$53,NA())</f>
        <v>59</v>
      </c>
      <c r="D50" s="158" t="e">
        <f>NA()</f>
        <v>#N/A</v>
      </c>
      <c r="E50" s="158" t="e">
        <f>NA()</f>
        <v>#N/A</v>
      </c>
      <c r="F50" s="158">
        <f>IF(ISNUMBER('実質公債費比率（分子）の構造'!L$53),'実質公債費比率（分子）の構造'!L$53,NA())</f>
        <v>41</v>
      </c>
      <c r="G50" s="158" t="e">
        <f>NA()</f>
        <v>#N/A</v>
      </c>
      <c r="H50" s="158" t="e">
        <f>NA()</f>
        <v>#N/A</v>
      </c>
      <c r="I50" s="158">
        <f>IF(ISNUMBER('実質公債費比率（分子）の構造'!M$53),'実質公債費比率（分子）の構造'!M$53,NA())</f>
        <v>39</v>
      </c>
      <c r="J50" s="158" t="e">
        <f>NA()</f>
        <v>#N/A</v>
      </c>
      <c r="K50" s="158" t="e">
        <f>NA()</f>
        <v>#N/A</v>
      </c>
      <c r="L50" s="158">
        <f>IF(ISNUMBER('実質公債費比率（分子）の構造'!N$53),'実質公債費比率（分子）の構造'!N$53,NA())</f>
        <v>44</v>
      </c>
      <c r="M50" s="158" t="e">
        <f>NA()</f>
        <v>#N/A</v>
      </c>
      <c r="N50" s="158" t="e">
        <f>NA()</f>
        <v>#N/A</v>
      </c>
      <c r="O50" s="158">
        <f>IF(ISNUMBER('実質公債費比率（分子）の構造'!O$53),'実質公債費比率（分子）の構造'!O$53,NA())</f>
        <v>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1336</v>
      </c>
      <c r="E56" s="157"/>
      <c r="F56" s="157"/>
      <c r="G56" s="157">
        <f>'将来負担比率（分子）の構造'!J$52</f>
        <v>1288</v>
      </c>
      <c r="H56" s="157"/>
      <c r="I56" s="157"/>
      <c r="J56" s="157">
        <f>'将来負担比率（分子）の構造'!K$52</f>
        <v>1169</v>
      </c>
      <c r="K56" s="157"/>
      <c r="L56" s="157"/>
      <c r="M56" s="157">
        <f>'将来負担比率（分子）の構造'!L$52</f>
        <v>1033</v>
      </c>
      <c r="N56" s="157"/>
      <c r="O56" s="157"/>
      <c r="P56" s="157">
        <f>'将来負担比率（分子）の構造'!M$52</f>
        <v>885</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5082</v>
      </c>
      <c r="E58" s="157"/>
      <c r="F58" s="157"/>
      <c r="G58" s="157">
        <f>'将来負担比率（分子）の構造'!J$50</f>
        <v>5236</v>
      </c>
      <c r="H58" s="157"/>
      <c r="I58" s="157"/>
      <c r="J58" s="157">
        <f>'将来負担比率（分子）の構造'!K$50</f>
        <v>5627</v>
      </c>
      <c r="K58" s="157"/>
      <c r="L58" s="157"/>
      <c r="M58" s="157">
        <f>'将来負担比率（分子）の構造'!L$50</f>
        <v>6188</v>
      </c>
      <c r="N58" s="157"/>
      <c r="O58" s="157"/>
      <c r="P58" s="157">
        <f>'将来負担比率（分子）の構造'!M$50</f>
        <v>5926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172</v>
      </c>
      <c r="C62" s="157"/>
      <c r="D62" s="157"/>
      <c r="E62" s="157">
        <f>'将来負担比率（分子）の構造'!J$45</f>
        <v>170</v>
      </c>
      <c r="F62" s="157"/>
      <c r="G62" s="157"/>
      <c r="H62" s="157">
        <f>'将来負担比率（分子）の構造'!K$45</f>
        <v>155</v>
      </c>
      <c r="I62" s="157"/>
      <c r="J62" s="157"/>
      <c r="K62" s="157">
        <f>'将来負担比率（分子）の構造'!L$45</f>
        <v>98</v>
      </c>
      <c r="L62" s="157"/>
      <c r="M62" s="157"/>
      <c r="N62" s="157">
        <f>'将来負担比率（分子）の構造'!M$45</f>
        <v>83</v>
      </c>
      <c r="O62" s="157"/>
      <c r="P62" s="157"/>
    </row>
    <row r="63" spans="1:16" x14ac:dyDescent="0.2">
      <c r="A63" s="157" t="s">
        <v>34</v>
      </c>
      <c r="B63" s="157">
        <f>'将来負担比率（分子）の構造'!I$44</f>
        <v>9</v>
      </c>
      <c r="C63" s="157"/>
      <c r="D63" s="157"/>
      <c r="E63" s="157">
        <f>'将来負担比率（分子）の構造'!J$44</f>
        <v>25</v>
      </c>
      <c r="F63" s="157"/>
      <c r="G63" s="157"/>
      <c r="H63" s="157">
        <f>'将来負担比率（分子）の構造'!K$44</f>
        <v>66</v>
      </c>
      <c r="I63" s="157"/>
      <c r="J63" s="157"/>
      <c r="K63" s="157">
        <f>'将来負担比率（分子）の構造'!L$44</f>
        <v>69</v>
      </c>
      <c r="L63" s="157"/>
      <c r="M63" s="157"/>
      <c r="N63" s="157">
        <f>'将来負担比率（分子）の構造'!M$44</f>
        <v>102</v>
      </c>
      <c r="O63" s="157"/>
      <c r="P63" s="157"/>
    </row>
    <row r="64" spans="1:16" x14ac:dyDescent="0.2">
      <c r="A64" s="157" t="s">
        <v>33</v>
      </c>
      <c r="B64" s="157">
        <f>'将来負担比率（分子）の構造'!I$43</f>
        <v>1181</v>
      </c>
      <c r="C64" s="157"/>
      <c r="D64" s="157"/>
      <c r="E64" s="157">
        <f>'将来負担比率（分子）の構造'!J$43</f>
        <v>1003</v>
      </c>
      <c r="F64" s="157"/>
      <c r="G64" s="157"/>
      <c r="H64" s="157">
        <f>'将来負担比率（分子）の構造'!K$43</f>
        <v>868</v>
      </c>
      <c r="I64" s="157"/>
      <c r="J64" s="157"/>
      <c r="K64" s="157">
        <f>'将来負担比率（分子）の構造'!L$43</f>
        <v>727</v>
      </c>
      <c r="L64" s="157"/>
      <c r="M64" s="157"/>
      <c r="N64" s="157">
        <f>'将来負担比率（分子）の構造'!M$43</f>
        <v>602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197</v>
      </c>
      <c r="C66" s="157"/>
      <c r="D66" s="157"/>
      <c r="E66" s="157">
        <f>'将来負担比率（分子）の構造'!J$41</f>
        <v>225</v>
      </c>
      <c r="F66" s="157"/>
      <c r="G66" s="157"/>
      <c r="H66" s="157">
        <f>'将来負担比率（分子）の構造'!K$41</f>
        <v>217</v>
      </c>
      <c r="I66" s="157"/>
      <c r="J66" s="157"/>
      <c r="K66" s="157">
        <f>'将来負担比率（分子）の構造'!L$41</f>
        <v>439</v>
      </c>
      <c r="L66" s="157"/>
      <c r="M66" s="157"/>
      <c r="N66" s="157">
        <f>'将来負担比率（分子）の構造'!M$41</f>
        <v>761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4618</v>
      </c>
      <c r="C72" s="161">
        <f>基金残高に係る経年分析!G55</f>
        <v>5008</v>
      </c>
      <c r="D72" s="161">
        <f>基金残高に係る経年分析!H55</f>
        <v>4788</v>
      </c>
    </row>
    <row r="73" spans="1:16" x14ac:dyDescent="0.2">
      <c r="A73" s="160" t="s">
        <v>74</v>
      </c>
      <c r="B73" s="161">
        <f>基金残高に係る経年分析!F56</f>
        <v>78</v>
      </c>
      <c r="C73" s="161">
        <f>基金残高に係る経年分析!G56</f>
        <v>78</v>
      </c>
      <c r="D73" s="161">
        <f>基金残高に係る経年分析!H56</f>
        <v>78</v>
      </c>
    </row>
    <row r="74" spans="1:16" x14ac:dyDescent="0.2">
      <c r="A74" s="160" t="s">
        <v>75</v>
      </c>
      <c r="B74" s="161">
        <f>基金残高に係る経年分析!F57</f>
        <v>808</v>
      </c>
      <c r="C74" s="161">
        <f>基金残高に係る経年分析!G57</f>
        <v>996</v>
      </c>
      <c r="D74" s="161">
        <f>基金残高に係る経年分析!H57</f>
        <v>902</v>
      </c>
    </row>
  </sheetData>
  <sheetProtection algorithmName="SHA-512" hashValue="9mvt3DoPZI2l982vDL4ZiyiFrQwuvjTX3CVAzhumvDujdZjLQyGjCGPF+nfKrvRWwr08bAJh/HsicL1n9rtZNQ==" saltValue="GXtdxU8KVxJM+jNTkt8D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2749478</v>
      </c>
      <c r="S5" s="661"/>
      <c r="T5" s="661"/>
      <c r="U5" s="661"/>
      <c r="V5" s="661"/>
      <c r="W5" s="661"/>
      <c r="X5" s="661"/>
      <c r="Y5" s="689"/>
      <c r="Z5" s="702">
        <v>47</v>
      </c>
      <c r="AA5" s="702"/>
      <c r="AB5" s="702"/>
      <c r="AC5" s="702"/>
      <c r="AD5" s="703">
        <v>2749478</v>
      </c>
      <c r="AE5" s="703"/>
      <c r="AF5" s="703"/>
      <c r="AG5" s="703"/>
      <c r="AH5" s="703"/>
      <c r="AI5" s="703"/>
      <c r="AJ5" s="703"/>
      <c r="AK5" s="703"/>
      <c r="AL5" s="690">
        <v>91</v>
      </c>
      <c r="AM5" s="672"/>
      <c r="AN5" s="672"/>
      <c r="AO5" s="691"/>
      <c r="AP5" s="663" t="s">
        <v>217</v>
      </c>
      <c r="AQ5" s="664"/>
      <c r="AR5" s="664"/>
      <c r="AS5" s="664"/>
      <c r="AT5" s="664"/>
      <c r="AU5" s="664"/>
      <c r="AV5" s="664"/>
      <c r="AW5" s="664"/>
      <c r="AX5" s="664"/>
      <c r="AY5" s="664"/>
      <c r="AZ5" s="664"/>
      <c r="BA5" s="664"/>
      <c r="BB5" s="664"/>
      <c r="BC5" s="664"/>
      <c r="BD5" s="664"/>
      <c r="BE5" s="664"/>
      <c r="BF5" s="665"/>
      <c r="BG5" s="608">
        <v>2657825</v>
      </c>
      <c r="BH5" s="609"/>
      <c r="BI5" s="609"/>
      <c r="BJ5" s="609"/>
      <c r="BK5" s="609"/>
      <c r="BL5" s="609"/>
      <c r="BM5" s="609"/>
      <c r="BN5" s="610"/>
      <c r="BO5" s="646">
        <v>96.7</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28866</v>
      </c>
      <c r="S6" s="609"/>
      <c r="T6" s="609"/>
      <c r="U6" s="609"/>
      <c r="V6" s="609"/>
      <c r="W6" s="609"/>
      <c r="X6" s="609"/>
      <c r="Y6" s="610"/>
      <c r="Z6" s="646">
        <v>0.5</v>
      </c>
      <c r="AA6" s="646"/>
      <c r="AB6" s="646"/>
      <c r="AC6" s="646"/>
      <c r="AD6" s="647">
        <v>28866</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2657825</v>
      </c>
      <c r="BH6" s="609"/>
      <c r="BI6" s="609"/>
      <c r="BJ6" s="609"/>
      <c r="BK6" s="609"/>
      <c r="BL6" s="609"/>
      <c r="BM6" s="609"/>
      <c r="BN6" s="610"/>
      <c r="BO6" s="646">
        <v>96.7</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55061</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55061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410</v>
      </c>
      <c r="S7" s="609"/>
      <c r="T7" s="609"/>
      <c r="U7" s="609"/>
      <c r="V7" s="609"/>
      <c r="W7" s="609"/>
      <c r="X7" s="609"/>
      <c r="Y7" s="610"/>
      <c r="Z7" s="646">
        <v>0</v>
      </c>
      <c r="AA7" s="646"/>
      <c r="AB7" s="646"/>
      <c r="AC7" s="646"/>
      <c r="AD7" s="647">
        <v>410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756918</v>
      </c>
      <c r="BH7" s="609"/>
      <c r="BI7" s="609"/>
      <c r="BJ7" s="609"/>
      <c r="BK7" s="609"/>
      <c r="BL7" s="609"/>
      <c r="BM7" s="609"/>
      <c r="BN7" s="610"/>
      <c r="BO7" s="646">
        <v>27.5</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1269810</v>
      </c>
      <c r="CS7" s="609"/>
      <c r="CT7" s="609"/>
      <c r="CU7" s="609"/>
      <c r="CV7" s="609"/>
      <c r="CW7" s="609"/>
      <c r="CX7" s="609"/>
      <c r="CY7" s="610"/>
      <c r="CZ7" s="646">
        <v>23.2</v>
      </c>
      <c r="DA7" s="646"/>
      <c r="DB7" s="646"/>
      <c r="DC7" s="646"/>
      <c r="DD7" s="614">
        <v>196811</v>
      </c>
      <c r="DE7" s="609"/>
      <c r="DF7" s="609"/>
      <c r="DG7" s="609"/>
      <c r="DH7" s="609"/>
      <c r="DI7" s="609"/>
      <c r="DJ7" s="609"/>
      <c r="DK7" s="609"/>
      <c r="DL7" s="609"/>
      <c r="DM7" s="609"/>
      <c r="DN7" s="609"/>
      <c r="DO7" s="609"/>
      <c r="DP7" s="610"/>
      <c r="DQ7" s="614">
        <v>1044021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7447</v>
      </c>
      <c r="S8" s="609"/>
      <c r="T8" s="609"/>
      <c r="U8" s="609"/>
      <c r="V8" s="609"/>
      <c r="W8" s="609"/>
      <c r="X8" s="609"/>
      <c r="Y8" s="610"/>
      <c r="Z8" s="646">
        <v>0.1</v>
      </c>
      <c r="AA8" s="646"/>
      <c r="AB8" s="646"/>
      <c r="AC8" s="646"/>
      <c r="AD8" s="647">
        <v>7447</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23354</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853426</v>
      </c>
      <c r="CS8" s="609"/>
      <c r="CT8" s="609"/>
      <c r="CU8" s="609"/>
      <c r="CV8" s="609"/>
      <c r="CW8" s="609"/>
      <c r="CX8" s="609"/>
      <c r="CY8" s="610"/>
      <c r="CZ8" s="646">
        <v>15.6</v>
      </c>
      <c r="DA8" s="646"/>
      <c r="DB8" s="646"/>
      <c r="DC8" s="646"/>
      <c r="DD8" s="614">
        <v>68420</v>
      </c>
      <c r="DE8" s="609"/>
      <c r="DF8" s="609"/>
      <c r="DG8" s="609"/>
      <c r="DH8" s="609"/>
      <c r="DI8" s="609"/>
      <c r="DJ8" s="609"/>
      <c r="DK8" s="609"/>
      <c r="DL8" s="609"/>
      <c r="DM8" s="609"/>
      <c r="DN8" s="609"/>
      <c r="DO8" s="609"/>
      <c r="DP8" s="610"/>
      <c r="DQ8" s="614">
        <v>560363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10345</v>
      </c>
      <c r="S9" s="609"/>
      <c r="T9" s="609"/>
      <c r="U9" s="609"/>
      <c r="V9" s="609"/>
      <c r="W9" s="609"/>
      <c r="X9" s="609"/>
      <c r="Y9" s="610"/>
      <c r="Z9" s="646">
        <v>0.2</v>
      </c>
      <c r="AA9" s="646"/>
      <c r="AB9" s="646"/>
      <c r="AC9" s="646"/>
      <c r="AD9" s="647">
        <v>10345</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451140</v>
      </c>
      <c r="BH9" s="609"/>
      <c r="BI9" s="609"/>
      <c r="BJ9" s="609"/>
      <c r="BK9" s="609"/>
      <c r="BL9" s="609"/>
      <c r="BM9" s="609"/>
      <c r="BN9" s="610"/>
      <c r="BO9" s="646">
        <v>16.399999999999999</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833518</v>
      </c>
      <c r="CS9" s="609"/>
      <c r="CT9" s="609"/>
      <c r="CU9" s="609"/>
      <c r="CV9" s="609"/>
      <c r="CW9" s="609"/>
      <c r="CX9" s="609"/>
      <c r="CY9" s="610"/>
      <c r="CZ9" s="646">
        <v>15.2</v>
      </c>
      <c r="DA9" s="646"/>
      <c r="DB9" s="646"/>
      <c r="DC9" s="646"/>
      <c r="DD9" s="614">
        <v>13257</v>
      </c>
      <c r="DE9" s="609"/>
      <c r="DF9" s="609"/>
      <c r="DG9" s="609"/>
      <c r="DH9" s="609"/>
      <c r="DI9" s="609"/>
      <c r="DJ9" s="609"/>
      <c r="DK9" s="609"/>
      <c r="DL9" s="609"/>
      <c r="DM9" s="609"/>
      <c r="DN9" s="609"/>
      <c r="DO9" s="609"/>
      <c r="DP9" s="610"/>
      <c r="DQ9" s="614">
        <v>769605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84332</v>
      </c>
      <c r="BH10" s="609"/>
      <c r="BI10" s="609"/>
      <c r="BJ10" s="609"/>
      <c r="BK10" s="609"/>
      <c r="BL10" s="609"/>
      <c r="BM10" s="609"/>
      <c r="BN10" s="610"/>
      <c r="BO10" s="646">
        <v>3.1</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1575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1575</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153187</v>
      </c>
      <c r="S11" s="609"/>
      <c r="T11" s="609"/>
      <c r="U11" s="609"/>
      <c r="V11" s="609"/>
      <c r="W11" s="609"/>
      <c r="X11" s="609"/>
      <c r="Y11" s="610"/>
      <c r="Z11" s="611">
        <v>2.6</v>
      </c>
      <c r="AA11" s="612"/>
      <c r="AB11" s="612"/>
      <c r="AC11" s="613"/>
      <c r="AD11" s="614">
        <v>153187</v>
      </c>
      <c r="AE11" s="609"/>
      <c r="AF11" s="609"/>
      <c r="AG11" s="609"/>
      <c r="AH11" s="609"/>
      <c r="AI11" s="609"/>
      <c r="AJ11" s="609"/>
      <c r="AK11" s="610"/>
      <c r="AL11" s="611">
        <v>5.0999999999999996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198092</v>
      </c>
      <c r="BH11" s="609"/>
      <c r="BI11" s="609"/>
      <c r="BJ11" s="609"/>
      <c r="BK11" s="609"/>
      <c r="BL11" s="609"/>
      <c r="BM11" s="609"/>
      <c r="BN11" s="610"/>
      <c r="BO11" s="646">
        <v>7.2</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141410</v>
      </c>
      <c r="CS11" s="609"/>
      <c r="CT11" s="609"/>
      <c r="CU11" s="609"/>
      <c r="CV11" s="609"/>
      <c r="CW11" s="609"/>
      <c r="CX11" s="609"/>
      <c r="CY11" s="610"/>
      <c r="CZ11" s="646">
        <v>2.6</v>
      </c>
      <c r="DA11" s="646"/>
      <c r="DB11" s="646"/>
      <c r="DC11" s="646"/>
      <c r="DD11" s="614">
        <v>1161</v>
      </c>
      <c r="DE11" s="609"/>
      <c r="DF11" s="609"/>
      <c r="DG11" s="609"/>
      <c r="DH11" s="609"/>
      <c r="DI11" s="609"/>
      <c r="DJ11" s="609"/>
      <c r="DK11" s="609"/>
      <c r="DL11" s="609"/>
      <c r="DM11" s="609"/>
      <c r="DN11" s="609"/>
      <c r="DO11" s="609"/>
      <c r="DP11" s="610"/>
      <c r="DQ11" s="614">
        <v>131584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12200</v>
      </c>
      <c r="S12" s="609"/>
      <c r="T12" s="609"/>
      <c r="U12" s="609"/>
      <c r="V12" s="609"/>
      <c r="W12" s="609"/>
      <c r="X12" s="609"/>
      <c r="Y12" s="610"/>
      <c r="Z12" s="646">
        <v>0.2</v>
      </c>
      <c r="AA12" s="646"/>
      <c r="AB12" s="646"/>
      <c r="AC12" s="646"/>
      <c r="AD12" s="647">
        <v>12200</v>
      </c>
      <c r="AE12" s="647"/>
      <c r="AF12" s="647"/>
      <c r="AG12" s="647"/>
      <c r="AH12" s="647"/>
      <c r="AI12" s="647"/>
      <c r="AJ12" s="647"/>
      <c r="AK12" s="647"/>
      <c r="AL12" s="611">
        <v>0.4</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1796765</v>
      </c>
      <c r="BH12" s="609"/>
      <c r="BI12" s="609"/>
      <c r="BJ12" s="609"/>
      <c r="BK12" s="609"/>
      <c r="BL12" s="609"/>
      <c r="BM12" s="609"/>
      <c r="BN12" s="610"/>
      <c r="BO12" s="646">
        <v>65.3</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843807</v>
      </c>
      <c r="CS12" s="609"/>
      <c r="CT12" s="609"/>
      <c r="CU12" s="609"/>
      <c r="CV12" s="609"/>
      <c r="CW12" s="609"/>
      <c r="CX12" s="609"/>
      <c r="CY12" s="610"/>
      <c r="CZ12" s="646">
        <v>15.4</v>
      </c>
      <c r="DA12" s="646"/>
      <c r="DB12" s="646"/>
      <c r="DC12" s="646"/>
      <c r="DD12" s="614">
        <v>363512</v>
      </c>
      <c r="DE12" s="609"/>
      <c r="DF12" s="609"/>
      <c r="DG12" s="609"/>
      <c r="DH12" s="609"/>
      <c r="DI12" s="609"/>
      <c r="DJ12" s="609"/>
      <c r="DK12" s="609"/>
      <c r="DL12" s="609"/>
      <c r="DM12" s="609"/>
      <c r="DN12" s="609"/>
      <c r="DO12" s="609"/>
      <c r="DP12" s="610"/>
      <c r="DQ12" s="614">
        <v>470243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1750963</v>
      </c>
      <c r="BH13" s="609"/>
      <c r="BI13" s="609"/>
      <c r="BJ13" s="609"/>
      <c r="BK13" s="609"/>
      <c r="BL13" s="609"/>
      <c r="BM13" s="609"/>
      <c r="BN13" s="610"/>
      <c r="BO13" s="646">
        <v>63.7</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582226</v>
      </c>
      <c r="CS13" s="609"/>
      <c r="CT13" s="609"/>
      <c r="CU13" s="609"/>
      <c r="CV13" s="609"/>
      <c r="CW13" s="609"/>
      <c r="CX13" s="609"/>
      <c r="CY13" s="610"/>
      <c r="CZ13" s="646">
        <v>10.6</v>
      </c>
      <c r="DA13" s="646"/>
      <c r="DB13" s="646"/>
      <c r="DC13" s="646"/>
      <c r="DD13" s="614">
        <v>210422</v>
      </c>
      <c r="DE13" s="609"/>
      <c r="DF13" s="609"/>
      <c r="DG13" s="609"/>
      <c r="DH13" s="609"/>
      <c r="DI13" s="609"/>
      <c r="DJ13" s="609"/>
      <c r="DK13" s="609"/>
      <c r="DL13" s="609"/>
      <c r="DM13" s="609"/>
      <c r="DN13" s="609"/>
      <c r="DO13" s="609"/>
      <c r="DP13" s="610"/>
      <c r="DQ13" s="614">
        <v>540333</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25302</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206156</v>
      </c>
      <c r="CS14" s="609"/>
      <c r="CT14" s="609"/>
      <c r="CU14" s="609"/>
      <c r="CV14" s="609"/>
      <c r="CW14" s="609"/>
      <c r="CX14" s="609"/>
      <c r="CY14" s="610"/>
      <c r="CZ14" s="646">
        <v>3.8</v>
      </c>
      <c r="DA14" s="646"/>
      <c r="DB14" s="646"/>
      <c r="DC14" s="646"/>
      <c r="DD14" s="614">
        <v>8650</v>
      </c>
      <c r="DE14" s="609"/>
      <c r="DF14" s="609"/>
      <c r="DG14" s="609"/>
      <c r="DH14" s="609"/>
      <c r="DI14" s="609"/>
      <c r="DJ14" s="609"/>
      <c r="DK14" s="609"/>
      <c r="DL14" s="609"/>
      <c r="DM14" s="609"/>
      <c r="DN14" s="609"/>
      <c r="DO14" s="609"/>
      <c r="DP14" s="610"/>
      <c r="DQ14" s="614">
        <v>206156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3397</v>
      </c>
      <c r="S15" s="609"/>
      <c r="T15" s="609"/>
      <c r="U15" s="609"/>
      <c r="V15" s="609"/>
      <c r="W15" s="609"/>
      <c r="X15" s="609"/>
      <c r="Y15" s="610"/>
      <c r="Z15" s="646">
        <v>0.1</v>
      </c>
      <c r="AA15" s="646"/>
      <c r="AB15" s="646"/>
      <c r="AC15" s="646"/>
      <c r="AD15" s="647">
        <v>3397</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78840</v>
      </c>
      <c r="BH15" s="609"/>
      <c r="BI15" s="609"/>
      <c r="BJ15" s="609"/>
      <c r="BK15" s="609"/>
      <c r="BL15" s="609"/>
      <c r="BM15" s="609"/>
      <c r="BN15" s="610"/>
      <c r="BO15" s="646">
        <v>2.9</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655253</v>
      </c>
      <c r="CS15" s="609"/>
      <c r="CT15" s="609"/>
      <c r="CU15" s="609"/>
      <c r="CV15" s="609"/>
      <c r="CW15" s="609"/>
      <c r="CX15" s="609"/>
      <c r="CY15" s="610"/>
      <c r="CZ15" s="646">
        <v>12</v>
      </c>
      <c r="DA15" s="646"/>
      <c r="DB15" s="646"/>
      <c r="DC15" s="646"/>
      <c r="DD15" s="614">
        <v>298656</v>
      </c>
      <c r="DE15" s="609"/>
      <c r="DF15" s="609"/>
      <c r="DG15" s="609"/>
      <c r="DH15" s="609"/>
      <c r="DI15" s="609"/>
      <c r="DJ15" s="609"/>
      <c r="DK15" s="609"/>
      <c r="DL15" s="609"/>
      <c r="DM15" s="609"/>
      <c r="DN15" s="609"/>
      <c r="DO15" s="609"/>
      <c r="DP15" s="610"/>
      <c r="DQ15" s="614">
        <v>584218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19488</v>
      </c>
      <c r="S16" s="609"/>
      <c r="T16" s="609"/>
      <c r="U16" s="609"/>
      <c r="V16" s="609"/>
      <c r="W16" s="609"/>
      <c r="X16" s="609"/>
      <c r="Y16" s="610"/>
      <c r="Z16" s="646">
        <v>0.3</v>
      </c>
      <c r="AA16" s="646"/>
      <c r="AB16" s="646"/>
      <c r="AC16" s="646"/>
      <c r="AD16" s="647">
        <v>19488</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29059</v>
      </c>
      <c r="S17" s="609"/>
      <c r="T17" s="609"/>
      <c r="U17" s="609"/>
      <c r="V17" s="609"/>
      <c r="W17" s="609"/>
      <c r="X17" s="609"/>
      <c r="Y17" s="610"/>
      <c r="Z17" s="646">
        <v>0.5</v>
      </c>
      <c r="AA17" s="646"/>
      <c r="AB17" s="646"/>
      <c r="AC17" s="646"/>
      <c r="AD17" s="647">
        <v>29059</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35313</v>
      </c>
      <c r="CS17" s="609"/>
      <c r="CT17" s="609"/>
      <c r="CU17" s="609"/>
      <c r="CV17" s="609"/>
      <c r="CW17" s="609"/>
      <c r="CX17" s="609"/>
      <c r="CY17" s="610"/>
      <c r="CZ17" s="646">
        <v>0.6</v>
      </c>
      <c r="DA17" s="646"/>
      <c r="DB17" s="646"/>
      <c r="DC17" s="646"/>
      <c r="DD17" s="614" t="s">
        <v>122</v>
      </c>
      <c r="DE17" s="609"/>
      <c r="DF17" s="609"/>
      <c r="DG17" s="609"/>
      <c r="DH17" s="609"/>
      <c r="DI17" s="609"/>
      <c r="DJ17" s="609"/>
      <c r="DK17" s="609"/>
      <c r="DL17" s="609"/>
      <c r="DM17" s="609"/>
      <c r="DN17" s="609"/>
      <c r="DO17" s="609"/>
      <c r="DP17" s="610"/>
      <c r="DQ17" s="614">
        <v>35313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3450</v>
      </c>
      <c r="S18" s="609"/>
      <c r="T18" s="609"/>
      <c r="U18" s="609"/>
      <c r="V18" s="609"/>
      <c r="W18" s="609"/>
      <c r="X18" s="609"/>
      <c r="Y18" s="610"/>
      <c r="Z18" s="646">
        <v>0.1</v>
      </c>
      <c r="AA18" s="646"/>
      <c r="AB18" s="646"/>
      <c r="AC18" s="646"/>
      <c r="AD18" s="647">
        <v>3450</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25609</v>
      </c>
      <c r="S19" s="609"/>
      <c r="T19" s="609"/>
      <c r="U19" s="609"/>
      <c r="V19" s="609"/>
      <c r="W19" s="609"/>
      <c r="X19" s="609"/>
      <c r="Y19" s="610"/>
      <c r="Z19" s="646">
        <v>0.4</v>
      </c>
      <c r="AA19" s="646"/>
      <c r="AB19" s="646"/>
      <c r="AC19" s="646"/>
      <c r="AD19" s="647">
        <v>25609</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91653</v>
      </c>
      <c r="BH19" s="609"/>
      <c r="BI19" s="609"/>
      <c r="BJ19" s="609"/>
      <c r="BK19" s="609"/>
      <c r="BL19" s="609"/>
      <c r="BM19" s="609"/>
      <c r="BN19" s="610"/>
      <c r="BO19" s="646">
        <v>3.3</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91653</v>
      </c>
      <c r="BH20" s="609"/>
      <c r="BI20" s="609"/>
      <c r="BJ20" s="609"/>
      <c r="BK20" s="609"/>
      <c r="BL20" s="609"/>
      <c r="BM20" s="609"/>
      <c r="BN20" s="610"/>
      <c r="BO20" s="646">
        <v>3.3</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5477555</v>
      </c>
      <c r="CS20" s="609"/>
      <c r="CT20" s="609"/>
      <c r="CU20" s="609"/>
      <c r="CV20" s="609"/>
      <c r="CW20" s="609"/>
      <c r="CX20" s="609"/>
      <c r="CY20" s="610"/>
      <c r="CZ20" s="646">
        <v>100</v>
      </c>
      <c r="DA20" s="646"/>
      <c r="DB20" s="646"/>
      <c r="DC20" s="646"/>
      <c r="DD20" s="614">
        <v>1160889</v>
      </c>
      <c r="DE20" s="609"/>
      <c r="DF20" s="609"/>
      <c r="DG20" s="609"/>
      <c r="DH20" s="609"/>
      <c r="DI20" s="609"/>
      <c r="DJ20" s="609"/>
      <c r="DK20" s="609"/>
      <c r="DL20" s="609"/>
      <c r="DM20" s="609"/>
      <c r="DN20" s="609"/>
      <c r="DO20" s="609"/>
      <c r="DP20" s="610"/>
      <c r="DQ20" s="614">
        <v>4398472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9692</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91653</v>
      </c>
      <c r="BH21" s="609"/>
      <c r="BI21" s="609"/>
      <c r="BJ21" s="609"/>
      <c r="BK21" s="609"/>
      <c r="BL21" s="609"/>
      <c r="BM21" s="609"/>
      <c r="BN21" s="610"/>
      <c r="BO21" s="646">
        <v>3.3</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9692</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1332061</v>
      </c>
      <c r="CS24" s="661"/>
      <c r="CT24" s="661"/>
      <c r="CU24" s="661"/>
      <c r="CV24" s="661"/>
      <c r="CW24" s="661"/>
      <c r="CX24" s="661"/>
      <c r="CY24" s="689"/>
      <c r="CZ24" s="690">
        <v>24.3</v>
      </c>
      <c r="DA24" s="672"/>
      <c r="DB24" s="672"/>
      <c r="DC24" s="692"/>
      <c r="DD24" s="688">
        <v>1079216</v>
      </c>
      <c r="DE24" s="661"/>
      <c r="DF24" s="661"/>
      <c r="DG24" s="661"/>
      <c r="DH24" s="661"/>
      <c r="DI24" s="661"/>
      <c r="DJ24" s="661"/>
      <c r="DK24" s="689"/>
      <c r="DL24" s="688">
        <v>1007818</v>
      </c>
      <c r="DM24" s="661"/>
      <c r="DN24" s="661"/>
      <c r="DO24" s="661"/>
      <c r="DP24" s="661"/>
      <c r="DQ24" s="661"/>
      <c r="DR24" s="661"/>
      <c r="DS24" s="661"/>
      <c r="DT24" s="661"/>
      <c r="DU24" s="661"/>
      <c r="DV24" s="689"/>
      <c r="DW24" s="690">
        <v>33.4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3023569</v>
      </c>
      <c r="S25" s="609"/>
      <c r="T25" s="609"/>
      <c r="U25" s="609"/>
      <c r="V25" s="609"/>
      <c r="W25" s="609"/>
      <c r="X25" s="609"/>
      <c r="Y25" s="610"/>
      <c r="Z25" s="646">
        <v>51.7</v>
      </c>
      <c r="AA25" s="646"/>
      <c r="AB25" s="646"/>
      <c r="AC25" s="646"/>
      <c r="AD25" s="647">
        <v>3013877</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922764</v>
      </c>
      <c r="CS25" s="621"/>
      <c r="CT25" s="621"/>
      <c r="CU25" s="621"/>
      <c r="CV25" s="621"/>
      <c r="CW25" s="621"/>
      <c r="CX25" s="621"/>
      <c r="CY25" s="622"/>
      <c r="CZ25" s="611">
        <v>16.8</v>
      </c>
      <c r="DA25" s="623"/>
      <c r="DB25" s="623"/>
      <c r="DC25" s="624"/>
      <c r="DD25" s="614">
        <v>854964</v>
      </c>
      <c r="DE25" s="621"/>
      <c r="DF25" s="621"/>
      <c r="DG25" s="621"/>
      <c r="DH25" s="621"/>
      <c r="DI25" s="621"/>
      <c r="DJ25" s="621"/>
      <c r="DK25" s="622"/>
      <c r="DL25" s="614">
        <v>848936</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662</v>
      </c>
      <c r="S26" s="609"/>
      <c r="T26" s="609"/>
      <c r="U26" s="609"/>
      <c r="V26" s="609"/>
      <c r="W26" s="609"/>
      <c r="X26" s="609"/>
      <c r="Y26" s="610"/>
      <c r="Z26" s="646">
        <v>0</v>
      </c>
      <c r="AA26" s="646"/>
      <c r="AB26" s="646"/>
      <c r="AC26" s="646"/>
      <c r="AD26" s="647">
        <v>662</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579038</v>
      </c>
      <c r="CS26" s="609"/>
      <c r="CT26" s="609"/>
      <c r="CU26" s="609"/>
      <c r="CV26" s="609"/>
      <c r="CW26" s="609"/>
      <c r="CX26" s="609"/>
      <c r="CY26" s="610"/>
      <c r="CZ26" s="611">
        <v>10.6</v>
      </c>
      <c r="DA26" s="623"/>
      <c r="DB26" s="623"/>
      <c r="DC26" s="624"/>
      <c r="DD26" s="614">
        <v>525906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6938</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2749478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373984</v>
      </c>
      <c r="CS27" s="621"/>
      <c r="CT27" s="621"/>
      <c r="CU27" s="621"/>
      <c r="CV27" s="621"/>
      <c r="CW27" s="621"/>
      <c r="CX27" s="621"/>
      <c r="CY27" s="622"/>
      <c r="CZ27" s="611">
        <v>6.8</v>
      </c>
      <c r="DA27" s="623"/>
      <c r="DB27" s="623"/>
      <c r="DC27" s="624"/>
      <c r="DD27" s="614">
        <v>188939</v>
      </c>
      <c r="DE27" s="621"/>
      <c r="DF27" s="621"/>
      <c r="DG27" s="621"/>
      <c r="DH27" s="621"/>
      <c r="DI27" s="621"/>
      <c r="DJ27" s="621"/>
      <c r="DK27" s="622"/>
      <c r="DL27" s="614">
        <v>123569</v>
      </c>
      <c r="DM27" s="621"/>
      <c r="DN27" s="621"/>
      <c r="DO27" s="621"/>
      <c r="DP27" s="621"/>
      <c r="DQ27" s="621"/>
      <c r="DR27" s="621"/>
      <c r="DS27" s="621"/>
      <c r="DT27" s="621"/>
      <c r="DU27" s="621"/>
      <c r="DV27" s="622"/>
      <c r="DW27" s="611">
        <v>4.0999999999999996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17149</v>
      </c>
      <c r="S28" s="609"/>
      <c r="T28" s="609"/>
      <c r="U28" s="609"/>
      <c r="V28" s="609"/>
      <c r="W28" s="609"/>
      <c r="X28" s="609"/>
      <c r="Y28" s="610"/>
      <c r="Z28" s="646">
        <v>0.3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35313</v>
      </c>
      <c r="CS28" s="609"/>
      <c r="CT28" s="609"/>
      <c r="CU28" s="609"/>
      <c r="CV28" s="609"/>
      <c r="CW28" s="609"/>
      <c r="CX28" s="609"/>
      <c r="CY28" s="610"/>
      <c r="CZ28" s="611">
        <v>0.6</v>
      </c>
      <c r="DA28" s="623"/>
      <c r="DB28" s="623"/>
      <c r="DC28" s="624"/>
      <c r="DD28" s="614">
        <v>35313</v>
      </c>
      <c r="DE28" s="609"/>
      <c r="DF28" s="609"/>
      <c r="DG28" s="609"/>
      <c r="DH28" s="609"/>
      <c r="DI28" s="609"/>
      <c r="DJ28" s="609"/>
      <c r="DK28" s="610"/>
      <c r="DL28" s="614">
        <v>35313</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30511</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35313</v>
      </c>
      <c r="CS29" s="621"/>
      <c r="CT29" s="621"/>
      <c r="CU29" s="621"/>
      <c r="CV29" s="621"/>
      <c r="CW29" s="621"/>
      <c r="CX29" s="621"/>
      <c r="CY29" s="622"/>
      <c r="CZ29" s="611">
        <v>0.6</v>
      </c>
      <c r="DA29" s="623"/>
      <c r="DB29" s="623"/>
      <c r="DC29" s="624"/>
      <c r="DD29" s="614">
        <v>35313</v>
      </c>
      <c r="DE29" s="621"/>
      <c r="DF29" s="621"/>
      <c r="DG29" s="621"/>
      <c r="DH29" s="621"/>
      <c r="DI29" s="621"/>
      <c r="DJ29" s="621"/>
      <c r="DK29" s="622"/>
      <c r="DL29" s="614">
        <v>35313</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618037</v>
      </c>
      <c r="S30" s="609"/>
      <c r="T30" s="609"/>
      <c r="U30" s="609"/>
      <c r="V30" s="609"/>
      <c r="W30" s="609"/>
      <c r="X30" s="609"/>
      <c r="Y30" s="610"/>
      <c r="Z30" s="646">
        <v>10.6</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32224</v>
      </c>
      <c r="CS30" s="609"/>
      <c r="CT30" s="609"/>
      <c r="CU30" s="609"/>
      <c r="CV30" s="609"/>
      <c r="CW30" s="609"/>
      <c r="CX30" s="609"/>
      <c r="CY30" s="610"/>
      <c r="CZ30" s="611">
        <v>0.6</v>
      </c>
      <c r="DA30" s="623"/>
      <c r="DB30" s="623"/>
      <c r="DC30" s="624"/>
      <c r="DD30" s="614">
        <v>32224</v>
      </c>
      <c r="DE30" s="609"/>
      <c r="DF30" s="609"/>
      <c r="DG30" s="609"/>
      <c r="DH30" s="609"/>
      <c r="DI30" s="609"/>
      <c r="DJ30" s="609"/>
      <c r="DK30" s="610"/>
      <c r="DL30" s="614">
        <v>32224</v>
      </c>
      <c r="DM30" s="609"/>
      <c r="DN30" s="609"/>
      <c r="DO30" s="609"/>
      <c r="DP30" s="609"/>
      <c r="DQ30" s="609"/>
      <c r="DR30" s="609"/>
      <c r="DS30" s="609"/>
      <c r="DT30" s="609"/>
      <c r="DU30" s="609"/>
      <c r="DV30" s="610"/>
      <c r="DW30" s="611">
        <v>1.1000000000000001</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v>5924</v>
      </c>
      <c r="S31" s="609"/>
      <c r="T31" s="609"/>
      <c r="U31" s="609"/>
      <c r="V31" s="609"/>
      <c r="W31" s="609"/>
      <c r="X31" s="609"/>
      <c r="Y31" s="610"/>
      <c r="Z31" s="646">
        <v>0.1</v>
      </c>
      <c r="AA31" s="646"/>
      <c r="AB31" s="646"/>
      <c r="AC31" s="646"/>
      <c r="AD31" s="647">
        <v>5924</v>
      </c>
      <c r="AE31" s="647"/>
      <c r="AF31" s="647"/>
      <c r="AG31" s="647"/>
      <c r="AH31" s="647"/>
      <c r="AI31" s="647"/>
      <c r="AJ31" s="647"/>
      <c r="AK31" s="647"/>
      <c r="AL31" s="611">
        <v>0.2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98.9</v>
      </c>
      <c r="BH31" s="671"/>
      <c r="BI31" s="671"/>
      <c r="BJ31" s="671"/>
      <c r="BK31" s="671"/>
      <c r="BL31" s="671"/>
      <c r="BM31" s="672">
        <v>94.7</v>
      </c>
      <c r="BN31" s="671"/>
      <c r="BO31" s="671"/>
      <c r="BP31" s="671"/>
      <c r="BQ31" s="673"/>
      <c r="BR31" s="670">
        <v>99</v>
      </c>
      <c r="BS31" s="671"/>
      <c r="BT31" s="671"/>
      <c r="BU31" s="671"/>
      <c r="BV31" s="671"/>
      <c r="BW31" s="671"/>
      <c r="BX31" s="672">
        <v>95.6</v>
      </c>
      <c r="BY31" s="671"/>
      <c r="BZ31" s="671"/>
      <c r="CA31" s="671"/>
      <c r="CB31" s="673"/>
      <c r="CD31" s="629"/>
      <c r="CE31" s="630"/>
      <c r="CF31" s="605" t="s">
        <v>301</v>
      </c>
      <c r="CG31" s="606"/>
      <c r="CH31" s="606"/>
      <c r="CI31" s="606"/>
      <c r="CJ31" s="606"/>
      <c r="CK31" s="606"/>
      <c r="CL31" s="606"/>
      <c r="CM31" s="606"/>
      <c r="CN31" s="606"/>
      <c r="CO31" s="606"/>
      <c r="CP31" s="606"/>
      <c r="CQ31" s="607"/>
      <c r="CR31" s="608">
        <v>3089</v>
      </c>
      <c r="CS31" s="621"/>
      <c r="CT31" s="621"/>
      <c r="CU31" s="621"/>
      <c r="CV31" s="621"/>
      <c r="CW31" s="621"/>
      <c r="CX31" s="621"/>
      <c r="CY31" s="622"/>
      <c r="CZ31" s="611">
        <v>0.1</v>
      </c>
      <c r="DA31" s="623"/>
      <c r="DB31" s="623"/>
      <c r="DC31" s="624"/>
      <c r="DD31" s="614">
        <v>3089</v>
      </c>
      <c r="DE31" s="621"/>
      <c r="DF31" s="621"/>
      <c r="DG31" s="621"/>
      <c r="DH31" s="621"/>
      <c r="DI31" s="621"/>
      <c r="DJ31" s="621"/>
      <c r="DK31" s="622"/>
      <c r="DL31" s="614">
        <v>3089</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161431</v>
      </c>
      <c r="S32" s="609"/>
      <c r="T32" s="609"/>
      <c r="U32" s="609"/>
      <c r="V32" s="609"/>
      <c r="W32" s="609"/>
      <c r="X32" s="609"/>
      <c r="Y32" s="610"/>
      <c r="Z32" s="646">
        <v>2.8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v>
      </c>
      <c r="BH32" s="621"/>
      <c r="BI32" s="621"/>
      <c r="BJ32" s="621"/>
      <c r="BK32" s="621"/>
      <c r="BL32" s="621"/>
      <c r="BM32" s="612">
        <v>97.1</v>
      </c>
      <c r="BN32" s="621"/>
      <c r="BO32" s="621"/>
      <c r="BP32" s="621"/>
      <c r="BQ32" s="644"/>
      <c r="BR32" s="679">
        <v>99.2</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13333</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98.7</v>
      </c>
      <c r="BH33" s="593"/>
      <c r="BI33" s="593"/>
      <c r="BJ33" s="593"/>
      <c r="BK33" s="593"/>
      <c r="BL33" s="593"/>
      <c r="BM33" s="639">
        <v>93.1</v>
      </c>
      <c r="BN33" s="593"/>
      <c r="BO33" s="593"/>
      <c r="BP33" s="593"/>
      <c r="BQ33" s="656"/>
      <c r="BR33" s="669">
        <v>98.7</v>
      </c>
      <c r="BS33" s="593"/>
      <c r="BT33" s="593"/>
      <c r="BU33" s="593"/>
      <c r="BV33" s="593"/>
      <c r="BW33" s="593"/>
      <c r="BX33" s="639">
        <v>93.4</v>
      </c>
      <c r="BY33" s="593"/>
      <c r="BZ33" s="593"/>
      <c r="CA33" s="593"/>
      <c r="CB33" s="656"/>
      <c r="CD33" s="605" t="s">
        <v>308</v>
      </c>
      <c r="CE33" s="606"/>
      <c r="CF33" s="606"/>
      <c r="CG33" s="606"/>
      <c r="CH33" s="606"/>
      <c r="CI33" s="606"/>
      <c r="CJ33" s="606"/>
      <c r="CK33" s="606"/>
      <c r="CL33" s="606"/>
      <c r="CM33" s="606"/>
      <c r="CN33" s="606"/>
      <c r="CO33" s="606"/>
      <c r="CP33" s="606"/>
      <c r="CQ33" s="607"/>
      <c r="CR33" s="608">
        <v>2984605</v>
      </c>
      <c r="CS33" s="621"/>
      <c r="CT33" s="621"/>
      <c r="CU33" s="621"/>
      <c r="CV33" s="621"/>
      <c r="CW33" s="621"/>
      <c r="CX33" s="621"/>
      <c r="CY33" s="622"/>
      <c r="CZ33" s="611">
        <v>54.5</v>
      </c>
      <c r="DA33" s="623"/>
      <c r="DB33" s="623"/>
      <c r="DC33" s="624"/>
      <c r="DD33" s="614">
        <v>2690890</v>
      </c>
      <c r="DE33" s="621"/>
      <c r="DF33" s="621"/>
      <c r="DG33" s="621"/>
      <c r="DH33" s="621"/>
      <c r="DI33" s="621"/>
      <c r="DJ33" s="621"/>
      <c r="DK33" s="622"/>
      <c r="DL33" s="614">
        <v>1718946</v>
      </c>
      <c r="DM33" s="621"/>
      <c r="DN33" s="621"/>
      <c r="DO33" s="621"/>
      <c r="DP33" s="621"/>
      <c r="DQ33" s="621"/>
      <c r="DR33" s="621"/>
      <c r="DS33" s="621"/>
      <c r="DT33" s="621"/>
      <c r="DU33" s="621"/>
      <c r="DV33" s="622"/>
      <c r="DW33" s="611">
        <v>56.9</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644051</v>
      </c>
      <c r="S34" s="609"/>
      <c r="T34" s="609"/>
      <c r="U34" s="609"/>
      <c r="V34" s="609"/>
      <c r="W34" s="609"/>
      <c r="X34" s="609"/>
      <c r="Y34" s="610"/>
      <c r="Z34" s="646">
        <v>11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1400806</v>
      </c>
      <c r="CS34" s="609"/>
      <c r="CT34" s="609"/>
      <c r="CU34" s="609"/>
      <c r="CV34" s="609"/>
      <c r="CW34" s="609"/>
      <c r="CX34" s="609"/>
      <c r="CY34" s="610"/>
      <c r="CZ34" s="611">
        <v>25.6</v>
      </c>
      <c r="DA34" s="623"/>
      <c r="DB34" s="623"/>
      <c r="DC34" s="624"/>
      <c r="DD34" s="614">
        <v>1235364</v>
      </c>
      <c r="DE34" s="609"/>
      <c r="DF34" s="609"/>
      <c r="DG34" s="609"/>
      <c r="DH34" s="609"/>
      <c r="DI34" s="609"/>
      <c r="DJ34" s="609"/>
      <c r="DK34" s="610"/>
      <c r="DL34" s="614">
        <v>1060151</v>
      </c>
      <c r="DM34" s="609"/>
      <c r="DN34" s="609"/>
      <c r="DO34" s="609"/>
      <c r="DP34" s="609"/>
      <c r="DQ34" s="609"/>
      <c r="DR34" s="609"/>
      <c r="DS34" s="609"/>
      <c r="DT34" s="609"/>
      <c r="DU34" s="609"/>
      <c r="DV34" s="610"/>
      <c r="DW34" s="611">
        <v>35.1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625628</v>
      </c>
      <c r="S35" s="609"/>
      <c r="T35" s="609"/>
      <c r="U35" s="609"/>
      <c r="V35" s="609"/>
      <c r="W35" s="609"/>
      <c r="X35" s="609"/>
      <c r="Y35" s="610"/>
      <c r="Z35" s="646">
        <v>10.7</v>
      </c>
      <c r="AA35" s="646"/>
      <c r="AB35" s="646"/>
      <c r="AC35" s="646"/>
      <c r="AD35" s="647" t="s">
        <v>122</v>
      </c>
      <c r="AE35" s="647"/>
      <c r="AF35" s="647"/>
      <c r="AG35" s="647"/>
      <c r="AH35" s="647"/>
      <c r="AI35" s="647"/>
      <c r="AJ35" s="647"/>
      <c r="AK35" s="647"/>
      <c r="AL35" s="611" t="s">
        <v>122</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51565</v>
      </c>
      <c r="CS35" s="621"/>
      <c r="CT35" s="621"/>
      <c r="CU35" s="621"/>
      <c r="CV35" s="621"/>
      <c r="CW35" s="621"/>
      <c r="CX35" s="621"/>
      <c r="CY35" s="622"/>
      <c r="CZ35" s="611">
        <v>0.9</v>
      </c>
      <c r="DA35" s="623"/>
      <c r="DB35" s="623"/>
      <c r="DC35" s="624"/>
      <c r="DD35" s="614">
        <v>51444</v>
      </c>
      <c r="DE35" s="621"/>
      <c r="DF35" s="621"/>
      <c r="DG35" s="621"/>
      <c r="DH35" s="621"/>
      <c r="DI35" s="621"/>
      <c r="DJ35" s="621"/>
      <c r="DK35" s="622"/>
      <c r="DL35" s="614">
        <v>51444</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203039</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0">
        <v>588750</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14926</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1181139</v>
      </c>
      <c r="CS36" s="609"/>
      <c r="CT36" s="609"/>
      <c r="CU36" s="609"/>
      <c r="CV36" s="609"/>
      <c r="CW36" s="609"/>
      <c r="CX36" s="609"/>
      <c r="CY36" s="610"/>
      <c r="CZ36" s="611">
        <v>21.6</v>
      </c>
      <c r="DA36" s="623"/>
      <c r="DB36" s="623"/>
      <c r="DC36" s="624"/>
      <c r="DD36" s="614">
        <v>1097207</v>
      </c>
      <c r="DE36" s="609"/>
      <c r="DF36" s="609"/>
      <c r="DG36" s="609"/>
      <c r="DH36" s="609"/>
      <c r="DI36" s="609"/>
      <c r="DJ36" s="609"/>
      <c r="DK36" s="610"/>
      <c r="DL36" s="614">
        <v>481845</v>
      </c>
      <c r="DM36" s="609"/>
      <c r="DN36" s="609"/>
      <c r="DO36" s="609"/>
      <c r="DP36" s="609"/>
      <c r="DQ36" s="609"/>
      <c r="DR36" s="609"/>
      <c r="DS36" s="609"/>
      <c r="DT36" s="609"/>
      <c r="DU36" s="609"/>
      <c r="DV36" s="610"/>
      <c r="DW36" s="611">
        <v>16</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144985</v>
      </c>
      <c r="S37" s="609"/>
      <c r="T37" s="609"/>
      <c r="U37" s="609"/>
      <c r="V37" s="609"/>
      <c r="W37" s="609"/>
      <c r="X37" s="609"/>
      <c r="Y37" s="610"/>
      <c r="Z37" s="646">
        <v>2.5</v>
      </c>
      <c r="AA37" s="646"/>
      <c r="AB37" s="646"/>
      <c r="AC37" s="646"/>
      <c r="AD37" s="647">
        <v>345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241725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14926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278200</v>
      </c>
      <c r="CS37" s="621"/>
      <c r="CT37" s="621"/>
      <c r="CU37" s="621"/>
      <c r="CV37" s="621"/>
      <c r="CW37" s="621"/>
      <c r="CX37" s="621"/>
      <c r="CY37" s="622"/>
      <c r="CZ37" s="611">
        <v>5.0999999999999996</v>
      </c>
      <c r="DA37" s="623"/>
      <c r="DB37" s="623"/>
      <c r="DC37" s="624"/>
      <c r="DD37" s="614">
        <v>258863</v>
      </c>
      <c r="DE37" s="621"/>
      <c r="DF37" s="621"/>
      <c r="DG37" s="621"/>
      <c r="DH37" s="621"/>
      <c r="DI37" s="621"/>
      <c r="DJ37" s="621"/>
      <c r="DK37" s="622"/>
      <c r="DL37" s="614">
        <v>242985</v>
      </c>
      <c r="DM37" s="621"/>
      <c r="DN37" s="621"/>
      <c r="DO37" s="621"/>
      <c r="DP37" s="621"/>
      <c r="DQ37" s="621"/>
      <c r="DR37" s="621"/>
      <c r="DS37" s="621"/>
      <c r="DT37" s="621"/>
      <c r="DU37" s="621"/>
      <c r="DV37" s="622"/>
      <c r="DW37" s="611">
        <v>8</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355100</v>
      </c>
      <c r="S38" s="609"/>
      <c r="T38" s="609"/>
      <c r="U38" s="609"/>
      <c r="V38" s="609"/>
      <c r="W38" s="609"/>
      <c r="X38" s="609"/>
      <c r="Y38" s="610"/>
      <c r="Z38" s="646">
        <v>6.1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98290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914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248735</v>
      </c>
      <c r="CS38" s="609"/>
      <c r="CT38" s="609"/>
      <c r="CU38" s="609"/>
      <c r="CV38" s="609"/>
      <c r="CW38" s="609"/>
      <c r="CX38" s="609"/>
      <c r="CY38" s="610"/>
      <c r="CZ38" s="611">
        <v>4.5</v>
      </c>
      <c r="DA38" s="623"/>
      <c r="DB38" s="623"/>
      <c r="DC38" s="624"/>
      <c r="DD38" s="614">
        <v>211772</v>
      </c>
      <c r="DE38" s="609"/>
      <c r="DF38" s="609"/>
      <c r="DG38" s="609"/>
      <c r="DH38" s="609"/>
      <c r="DI38" s="609"/>
      <c r="DJ38" s="609"/>
      <c r="DK38" s="610"/>
      <c r="DL38" s="614">
        <v>125506</v>
      </c>
      <c r="DM38" s="609"/>
      <c r="DN38" s="609"/>
      <c r="DO38" s="609"/>
      <c r="DP38" s="609"/>
      <c r="DQ38" s="609"/>
      <c r="DR38" s="609"/>
      <c r="DS38" s="609"/>
      <c r="DT38" s="609"/>
      <c r="DU38" s="609"/>
      <c r="DV38" s="610"/>
      <c r="DW38" s="611">
        <v>4.2</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42904</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1447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32457</v>
      </c>
      <c r="CS39" s="621"/>
      <c r="CT39" s="621"/>
      <c r="CU39" s="621"/>
      <c r="CV39" s="621"/>
      <c r="CW39" s="621"/>
      <c r="CX39" s="621"/>
      <c r="CY39" s="622"/>
      <c r="CZ39" s="611">
        <v>0.6</v>
      </c>
      <c r="DA39" s="623"/>
      <c r="DB39" s="623"/>
      <c r="DC39" s="624"/>
      <c r="DD39" s="614">
        <v>25200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130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69903</v>
      </c>
      <c r="CS40" s="609"/>
      <c r="CT40" s="609"/>
      <c r="CU40" s="609"/>
      <c r="CV40" s="609"/>
      <c r="CW40" s="609"/>
      <c r="CX40" s="609"/>
      <c r="CY40" s="610"/>
      <c r="CZ40" s="611">
        <v>1.3</v>
      </c>
      <c r="DA40" s="623"/>
      <c r="DB40" s="623"/>
      <c r="DC40" s="624"/>
      <c r="DD40" s="614">
        <v>69903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5850357</v>
      </c>
      <c r="S41" s="633"/>
      <c r="T41" s="633"/>
      <c r="U41" s="633"/>
      <c r="V41" s="633"/>
      <c r="W41" s="633"/>
      <c r="X41" s="633"/>
      <c r="Y41" s="636"/>
      <c r="Z41" s="637">
        <v>100</v>
      </c>
      <c r="AA41" s="637"/>
      <c r="AB41" s="637"/>
      <c r="AC41" s="637"/>
      <c r="AD41" s="638">
        <v>3020808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56574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149257</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356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1160889</v>
      </c>
      <c r="CS42" s="621"/>
      <c r="CT42" s="621"/>
      <c r="CU42" s="621"/>
      <c r="CV42" s="621"/>
      <c r="CW42" s="621"/>
      <c r="CX42" s="621"/>
      <c r="CY42" s="622"/>
      <c r="CZ42" s="611">
        <v>21.2</v>
      </c>
      <c r="DA42" s="623"/>
      <c r="DB42" s="623"/>
      <c r="DC42" s="624"/>
      <c r="DD42" s="614">
        <v>628366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58044</v>
      </c>
      <c r="CS43" s="621"/>
      <c r="CT43" s="621"/>
      <c r="CU43" s="621"/>
      <c r="CV43" s="621"/>
      <c r="CW43" s="621"/>
      <c r="CX43" s="621"/>
      <c r="CY43" s="622"/>
      <c r="CZ43" s="611">
        <v>1.1000000000000001</v>
      </c>
      <c r="DA43" s="623"/>
      <c r="DB43" s="623"/>
      <c r="DC43" s="624"/>
      <c r="DD43" s="614">
        <v>48454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1160889</v>
      </c>
      <c r="CS44" s="609"/>
      <c r="CT44" s="609"/>
      <c r="CU44" s="609"/>
      <c r="CV44" s="609"/>
      <c r="CW44" s="609"/>
      <c r="CX44" s="609"/>
      <c r="CY44" s="610"/>
      <c r="CZ44" s="611">
        <v>21.2</v>
      </c>
      <c r="DA44" s="612"/>
      <c r="DB44" s="612"/>
      <c r="DC44" s="613"/>
      <c r="DD44" s="614">
        <v>628366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191807</v>
      </c>
      <c r="CS45" s="621"/>
      <c r="CT45" s="621"/>
      <c r="CU45" s="621"/>
      <c r="CV45" s="621"/>
      <c r="CW45" s="621"/>
      <c r="CX45" s="621"/>
      <c r="CY45" s="622"/>
      <c r="CZ45" s="611">
        <v>3.5</v>
      </c>
      <c r="DA45" s="623"/>
      <c r="DB45" s="623"/>
      <c r="DC45" s="624"/>
      <c r="DD45" s="614">
        <v>25066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969082</v>
      </c>
      <c r="CS46" s="609"/>
      <c r="CT46" s="609"/>
      <c r="CU46" s="609"/>
      <c r="CV46" s="609"/>
      <c r="CW46" s="609"/>
      <c r="CX46" s="609"/>
      <c r="CY46" s="610"/>
      <c r="CZ46" s="611">
        <v>17.7</v>
      </c>
      <c r="DA46" s="612"/>
      <c r="DB46" s="612"/>
      <c r="DC46" s="613"/>
      <c r="DD46" s="614">
        <v>603300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5477555</v>
      </c>
      <c r="CS49" s="593"/>
      <c r="CT49" s="593"/>
      <c r="CU49" s="593"/>
      <c r="CV49" s="593"/>
      <c r="CW49" s="593"/>
      <c r="CX49" s="593"/>
      <c r="CY49" s="594"/>
      <c r="CZ49" s="595">
        <v>100</v>
      </c>
      <c r="DA49" s="596"/>
      <c r="DB49" s="596"/>
      <c r="DC49" s="597"/>
      <c r="DD49" s="598">
        <v>4398472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iLYL181Jw43r3T3ENW2pBXHjxoCgyTXqGBVf0aifjKojNCm9XSrvyHVKsQHI7jNAf+folidOK8bB4KBkzXZhw==" saltValue="Ray8WYo3/lNNxt05SHzN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5850</v>
      </c>
      <c r="R7" s="1090"/>
      <c r="S7" s="1090"/>
      <c r="T7" s="1090"/>
      <c r="U7" s="1090"/>
      <c r="V7" s="1090">
        <v>5478</v>
      </c>
      <c r="W7" s="1090"/>
      <c r="X7" s="1090"/>
      <c r="Y7" s="1090"/>
      <c r="Z7" s="1090"/>
      <c r="AA7" s="1090">
        <v>373</v>
      </c>
      <c r="AB7" s="1090"/>
      <c r="AC7" s="1090"/>
      <c r="AD7" s="1090"/>
      <c r="AE7" s="1091"/>
      <c r="AF7" s="1092">
        <v>329</v>
      </c>
      <c r="AG7" s="1093"/>
      <c r="AH7" s="1093"/>
      <c r="AI7" s="1093"/>
      <c r="AJ7" s="1094"/>
      <c r="AK7" s="1095">
        <v>623</v>
      </c>
      <c r="AL7" s="1096"/>
      <c r="AM7" s="1096"/>
      <c r="AN7" s="1096"/>
      <c r="AO7" s="1096"/>
      <c r="AP7" s="1096">
        <v>761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-7</v>
      </c>
      <c r="CI7" s="1084"/>
      <c r="CJ7" s="1084"/>
      <c r="CK7" s="1084"/>
      <c r="CL7" s="1085"/>
      <c r="CM7" s="1083">
        <v>93</v>
      </c>
      <c r="CN7" s="1084"/>
      <c r="CO7" s="1084"/>
      <c r="CP7" s="1084"/>
      <c r="CQ7" s="1085"/>
      <c r="CR7" s="1083">
        <v>50</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5850</v>
      </c>
      <c r="R23" s="1048"/>
      <c r="S23" s="1048"/>
      <c r="T23" s="1048"/>
      <c r="U23" s="1048"/>
      <c r="V23" s="1048">
        <v>5478</v>
      </c>
      <c r="W23" s="1048"/>
      <c r="X23" s="1048"/>
      <c r="Y23" s="1048"/>
      <c r="Z23" s="1048"/>
      <c r="AA23" s="1048">
        <v>373</v>
      </c>
      <c r="AB23" s="1048"/>
      <c r="AC23" s="1048"/>
      <c r="AD23" s="1048"/>
      <c r="AE23" s="1055"/>
      <c r="AF23" s="1056">
        <v>329</v>
      </c>
      <c r="AG23" s="1048"/>
      <c r="AH23" s="1048"/>
      <c r="AI23" s="1048"/>
      <c r="AJ23" s="1057"/>
      <c r="AK23" s="1058"/>
      <c r="AL23" s="1059"/>
      <c r="AM23" s="1059"/>
      <c r="AN23" s="1059"/>
      <c r="AO23" s="1059"/>
      <c r="AP23" s="1048">
        <v>761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783</v>
      </c>
      <c r="R28" s="1038"/>
      <c r="S28" s="1038"/>
      <c r="T28" s="1038"/>
      <c r="U28" s="1038"/>
      <c r="V28" s="1038">
        <v>768</v>
      </c>
      <c r="W28" s="1038"/>
      <c r="X28" s="1038"/>
      <c r="Y28" s="1038"/>
      <c r="Z28" s="1038"/>
      <c r="AA28" s="1038">
        <v>15</v>
      </c>
      <c r="AB28" s="1038"/>
      <c r="AC28" s="1038"/>
      <c r="AD28" s="1038"/>
      <c r="AE28" s="1039"/>
      <c r="AF28" s="1040">
        <v>15</v>
      </c>
      <c r="AG28" s="1038"/>
      <c r="AH28" s="1038"/>
      <c r="AI28" s="1038"/>
      <c r="AJ28" s="1041"/>
      <c r="AK28" s="1029">
        <v>57</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451</v>
      </c>
      <c r="R29" s="1026"/>
      <c r="S29" s="1026"/>
      <c r="T29" s="1026"/>
      <c r="U29" s="1026"/>
      <c r="V29" s="1026">
        <v>430</v>
      </c>
      <c r="W29" s="1026"/>
      <c r="X29" s="1026"/>
      <c r="Y29" s="1026"/>
      <c r="Z29" s="1026"/>
      <c r="AA29" s="1026">
        <v>21</v>
      </c>
      <c r="AB29" s="1026"/>
      <c r="AC29" s="1026"/>
      <c r="AD29" s="1026"/>
      <c r="AE29" s="1027"/>
      <c r="AF29" s="1022">
        <v>21</v>
      </c>
      <c r="AG29" s="1023"/>
      <c r="AH29" s="1023"/>
      <c r="AI29" s="1023"/>
      <c r="AJ29" s="1024"/>
      <c r="AK29" s="967">
        <v>63</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7</v>
      </c>
      <c r="R30" s="1026"/>
      <c r="S30" s="1026"/>
      <c r="T30" s="1026"/>
      <c r="U30" s="1026"/>
      <c r="V30" s="1026">
        <v>7</v>
      </c>
      <c r="W30" s="1026"/>
      <c r="X30" s="1026"/>
      <c r="Y30" s="1026"/>
      <c r="Z30" s="1026"/>
      <c r="AA30" s="1026" t="s">
        <v>551</v>
      </c>
      <c r="AB30" s="1026"/>
      <c r="AC30" s="1026"/>
      <c r="AD30" s="1026"/>
      <c r="AE30" s="1027"/>
      <c r="AF30" s="1022" t="s">
        <v>122</v>
      </c>
      <c r="AG30" s="1023"/>
      <c r="AH30" s="1023"/>
      <c r="AI30" s="1023"/>
      <c r="AJ30" s="1024"/>
      <c r="AK30" s="967">
        <v>6</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203</v>
      </c>
      <c r="R31" s="1026"/>
      <c r="S31" s="1026"/>
      <c r="T31" s="1026"/>
      <c r="U31" s="1026"/>
      <c r="V31" s="1026">
        <v>202</v>
      </c>
      <c r="W31" s="1026"/>
      <c r="X31" s="1026"/>
      <c r="Y31" s="1026"/>
      <c r="Z31" s="1026"/>
      <c r="AA31" s="1026">
        <v>1</v>
      </c>
      <c r="AB31" s="1026"/>
      <c r="AC31" s="1026"/>
      <c r="AD31" s="1026"/>
      <c r="AE31" s="1027"/>
      <c r="AF31" s="1022">
        <v>1</v>
      </c>
      <c r="AG31" s="1023"/>
      <c r="AH31" s="1023"/>
      <c r="AI31" s="1023"/>
      <c r="AJ31" s="1024"/>
      <c r="AK31" s="967">
        <v>80</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111</v>
      </c>
      <c r="R32" s="1026"/>
      <c r="S32" s="1026"/>
      <c r="T32" s="1026"/>
      <c r="U32" s="1026"/>
      <c r="V32" s="1026">
        <v>126</v>
      </c>
      <c r="W32" s="1026"/>
      <c r="X32" s="1026"/>
      <c r="Y32" s="1026"/>
      <c r="Z32" s="1026"/>
      <c r="AA32" s="1026">
        <v>-15</v>
      </c>
      <c r="AB32" s="1026"/>
      <c r="AC32" s="1026"/>
      <c r="AD32" s="1026"/>
      <c r="AE32" s="1027"/>
      <c r="AF32" s="1022">
        <v>19</v>
      </c>
      <c r="AG32" s="1023"/>
      <c r="AH32" s="1023"/>
      <c r="AI32" s="1023"/>
      <c r="AJ32" s="1024"/>
      <c r="AK32" s="967">
        <v>98</v>
      </c>
      <c r="AL32" s="958"/>
      <c r="AM32" s="958"/>
      <c r="AN32" s="958"/>
      <c r="AO32" s="958"/>
      <c r="AP32" s="958">
        <v>137</v>
      </c>
      <c r="AQ32" s="958"/>
      <c r="AR32" s="958"/>
      <c r="AS32" s="958"/>
      <c r="AT32" s="958"/>
      <c r="AU32" s="958">
        <v>80</v>
      </c>
      <c r="AV32" s="958"/>
      <c r="AW32" s="958"/>
      <c r="AX32" s="958"/>
      <c r="AY32" s="958"/>
      <c r="AZ32" s="1028" t="s">
        <v>551</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339</v>
      </c>
      <c r="R33" s="1026"/>
      <c r="S33" s="1026"/>
      <c r="T33" s="1026"/>
      <c r="U33" s="1026"/>
      <c r="V33" s="1026">
        <v>385</v>
      </c>
      <c r="W33" s="1026"/>
      <c r="X33" s="1026"/>
      <c r="Y33" s="1026"/>
      <c r="Z33" s="1026"/>
      <c r="AA33" s="1026">
        <v>-46</v>
      </c>
      <c r="AB33" s="1026"/>
      <c r="AC33" s="1026"/>
      <c r="AD33" s="1026"/>
      <c r="AE33" s="1027"/>
      <c r="AF33" s="1022">
        <v>65</v>
      </c>
      <c r="AG33" s="1023"/>
      <c r="AH33" s="1023"/>
      <c r="AI33" s="1023"/>
      <c r="AJ33" s="1024"/>
      <c r="AK33" s="967">
        <v>242</v>
      </c>
      <c r="AL33" s="958"/>
      <c r="AM33" s="958"/>
      <c r="AN33" s="958"/>
      <c r="AO33" s="958"/>
      <c r="AP33" s="958">
        <v>583</v>
      </c>
      <c r="AQ33" s="958"/>
      <c r="AR33" s="958"/>
      <c r="AS33" s="958"/>
      <c r="AT33" s="958"/>
      <c r="AU33" s="958">
        <v>517</v>
      </c>
      <c r="AV33" s="958"/>
      <c r="AW33" s="958"/>
      <c r="AX33" s="958"/>
      <c r="AY33" s="958"/>
      <c r="AZ33" s="1028" t="s">
        <v>551</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44</v>
      </c>
      <c r="R34" s="1026"/>
      <c r="S34" s="1026"/>
      <c r="T34" s="1026"/>
      <c r="U34" s="1026"/>
      <c r="V34" s="1026">
        <v>43</v>
      </c>
      <c r="W34" s="1026"/>
      <c r="X34" s="1026"/>
      <c r="Y34" s="1026"/>
      <c r="Z34" s="1026"/>
      <c r="AA34" s="1026">
        <v>1</v>
      </c>
      <c r="AB34" s="1026"/>
      <c r="AC34" s="1026"/>
      <c r="AD34" s="1026"/>
      <c r="AE34" s="1027"/>
      <c r="AF34" s="1022">
        <v>1</v>
      </c>
      <c r="AG34" s="1023"/>
      <c r="AH34" s="1023"/>
      <c r="AI34" s="1023"/>
      <c r="AJ34" s="1024"/>
      <c r="AK34" s="967">
        <v>43</v>
      </c>
      <c r="AL34" s="958"/>
      <c r="AM34" s="958"/>
      <c r="AN34" s="958"/>
      <c r="AO34" s="958"/>
      <c r="AP34" s="958">
        <v>4</v>
      </c>
      <c r="AQ34" s="958"/>
      <c r="AR34" s="958"/>
      <c r="AS34" s="958"/>
      <c r="AT34" s="958"/>
      <c r="AU34" s="958">
        <v>4</v>
      </c>
      <c r="AV34" s="958"/>
      <c r="AW34" s="958"/>
      <c r="AX34" s="958"/>
      <c r="AY34" s="958"/>
      <c r="AZ34" s="1028" t="s">
        <v>551</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121</v>
      </c>
      <c r="AG63" s="946"/>
      <c r="AH63" s="946"/>
      <c r="AI63" s="946"/>
      <c r="AJ63" s="1009"/>
      <c r="AK63" s="1010"/>
      <c r="AL63" s="950"/>
      <c r="AM63" s="950"/>
      <c r="AN63" s="950"/>
      <c r="AO63" s="950"/>
      <c r="AP63" s="946">
        <v>724</v>
      </c>
      <c r="AQ63" s="946"/>
      <c r="AR63" s="946"/>
      <c r="AS63" s="946"/>
      <c r="AT63" s="946"/>
      <c r="AU63" s="946">
        <v>601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553</v>
      </c>
      <c r="C68" s="973"/>
      <c r="D68" s="973"/>
      <c r="E68" s="973"/>
      <c r="F68" s="973"/>
      <c r="G68" s="973"/>
      <c r="H68" s="973"/>
      <c r="I68" s="973"/>
      <c r="J68" s="973"/>
      <c r="K68" s="973"/>
      <c r="L68" s="973"/>
      <c r="M68" s="973"/>
      <c r="N68" s="973"/>
      <c r="O68" s="973"/>
      <c r="P68" s="974"/>
      <c r="Q68" s="975">
        <v>1923</v>
      </c>
      <c r="R68" s="969"/>
      <c r="S68" s="969"/>
      <c r="T68" s="969"/>
      <c r="U68" s="969"/>
      <c r="V68" s="969">
        <v>1923</v>
      </c>
      <c r="W68" s="969"/>
      <c r="X68" s="969"/>
      <c r="Y68" s="969"/>
      <c r="Z68" s="969"/>
      <c r="AA68" s="969">
        <v>0</v>
      </c>
      <c r="AB68" s="969"/>
      <c r="AC68" s="969"/>
      <c r="AD68" s="969"/>
      <c r="AE68" s="969"/>
      <c r="AF68" s="969">
        <v>0</v>
      </c>
      <c r="AG68" s="969"/>
      <c r="AH68" s="969"/>
      <c r="AI68" s="969"/>
      <c r="AJ68" s="969"/>
      <c r="AK68" s="969" t="s">
        <v>551</v>
      </c>
      <c r="AL68" s="969"/>
      <c r="AM68" s="969"/>
      <c r="AN68" s="969"/>
      <c r="AO68" s="969"/>
      <c r="AP68" s="969">
        <v>662</v>
      </c>
      <c r="AQ68" s="969"/>
      <c r="AR68" s="969"/>
      <c r="AS68" s="969"/>
      <c r="AT68" s="969"/>
      <c r="AU68" s="969">
        <v>55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554</v>
      </c>
      <c r="C69" s="962"/>
      <c r="D69" s="962"/>
      <c r="E69" s="962"/>
      <c r="F69" s="962"/>
      <c r="G69" s="962"/>
      <c r="H69" s="962"/>
      <c r="I69" s="962"/>
      <c r="J69" s="962"/>
      <c r="K69" s="962"/>
      <c r="L69" s="962"/>
      <c r="M69" s="962"/>
      <c r="N69" s="962"/>
      <c r="O69" s="962"/>
      <c r="P69" s="963"/>
      <c r="Q69" s="964">
        <v>100</v>
      </c>
      <c r="R69" s="958"/>
      <c r="S69" s="958"/>
      <c r="T69" s="958"/>
      <c r="U69" s="958"/>
      <c r="V69" s="958">
        <v>98</v>
      </c>
      <c r="W69" s="958"/>
      <c r="X69" s="958"/>
      <c r="Y69" s="958"/>
      <c r="Z69" s="958"/>
      <c r="AA69" s="958">
        <v>2</v>
      </c>
      <c r="AB69" s="958"/>
      <c r="AC69" s="958"/>
      <c r="AD69" s="958"/>
      <c r="AE69" s="958"/>
      <c r="AF69" s="958">
        <v>2</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555</v>
      </c>
      <c r="C70" s="962"/>
      <c r="D70" s="962"/>
      <c r="E70" s="962"/>
      <c r="F70" s="962"/>
      <c r="G70" s="962"/>
      <c r="H70" s="962"/>
      <c r="I70" s="962"/>
      <c r="J70" s="962"/>
      <c r="K70" s="962"/>
      <c r="L70" s="962"/>
      <c r="M70" s="962"/>
      <c r="N70" s="962"/>
      <c r="O70" s="962"/>
      <c r="P70" s="963"/>
      <c r="Q70" s="964">
        <v>2539</v>
      </c>
      <c r="R70" s="958"/>
      <c r="S70" s="958"/>
      <c r="T70" s="958"/>
      <c r="U70" s="958"/>
      <c r="V70" s="958">
        <v>2407</v>
      </c>
      <c r="W70" s="958"/>
      <c r="X70" s="958"/>
      <c r="Y70" s="958"/>
      <c r="Z70" s="958"/>
      <c r="AA70" s="958">
        <v>133</v>
      </c>
      <c r="AB70" s="958"/>
      <c r="AC70" s="958"/>
      <c r="AD70" s="958"/>
      <c r="AE70" s="958"/>
      <c r="AF70" s="958">
        <v>131</v>
      </c>
      <c r="AG70" s="958"/>
      <c r="AH70" s="958"/>
      <c r="AI70" s="958"/>
      <c r="AJ70" s="958"/>
      <c r="AK70" s="958">
        <v>25</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556</v>
      </c>
      <c r="C71" s="962"/>
      <c r="D71" s="962"/>
      <c r="E71" s="962"/>
      <c r="F71" s="962"/>
      <c r="G71" s="962"/>
      <c r="H71" s="962"/>
      <c r="I71" s="962"/>
      <c r="J71" s="962"/>
      <c r="K71" s="962"/>
      <c r="L71" s="962"/>
      <c r="M71" s="962"/>
      <c r="N71" s="962"/>
      <c r="O71" s="962"/>
      <c r="P71" s="963"/>
      <c r="Q71" s="964">
        <v>726</v>
      </c>
      <c r="R71" s="958"/>
      <c r="S71" s="958"/>
      <c r="T71" s="958"/>
      <c r="U71" s="958"/>
      <c r="V71" s="958">
        <v>692</v>
      </c>
      <c r="W71" s="958"/>
      <c r="X71" s="958"/>
      <c r="Y71" s="958"/>
      <c r="Z71" s="958"/>
      <c r="AA71" s="958">
        <v>34</v>
      </c>
      <c r="AB71" s="958"/>
      <c r="AC71" s="958"/>
      <c r="AD71" s="958"/>
      <c r="AE71" s="958"/>
      <c r="AF71" s="958">
        <v>34</v>
      </c>
      <c r="AG71" s="958"/>
      <c r="AH71" s="958"/>
      <c r="AI71" s="958"/>
      <c r="AJ71" s="958"/>
      <c r="AK71" s="958">
        <v>94</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120217</v>
      </c>
      <c r="R72" s="958"/>
      <c r="S72" s="958"/>
      <c r="T72" s="958"/>
      <c r="U72" s="958"/>
      <c r="V72" s="958">
        <v>117534</v>
      </c>
      <c r="W72" s="958"/>
      <c r="X72" s="958"/>
      <c r="Y72" s="958"/>
      <c r="Z72" s="958"/>
      <c r="AA72" s="958">
        <v>2683</v>
      </c>
      <c r="AB72" s="958"/>
      <c r="AC72" s="958"/>
      <c r="AD72" s="958"/>
      <c r="AE72" s="958"/>
      <c r="AF72" s="958">
        <v>2683</v>
      </c>
      <c r="AG72" s="958"/>
      <c r="AH72" s="958"/>
      <c r="AI72" s="958"/>
      <c r="AJ72" s="958"/>
      <c r="AK72" s="958">
        <v>452</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4828</v>
      </c>
      <c r="R73" s="958"/>
      <c r="S73" s="958"/>
      <c r="T73" s="958"/>
      <c r="U73" s="958"/>
      <c r="V73" s="958">
        <v>4774</v>
      </c>
      <c r="W73" s="958"/>
      <c r="X73" s="958"/>
      <c r="Y73" s="958"/>
      <c r="Z73" s="958"/>
      <c r="AA73" s="958">
        <v>55</v>
      </c>
      <c r="AB73" s="958"/>
      <c r="AC73" s="958"/>
      <c r="AD73" s="958"/>
      <c r="AE73" s="958"/>
      <c r="AF73" s="958">
        <v>55</v>
      </c>
      <c r="AG73" s="958"/>
      <c r="AH73" s="958"/>
      <c r="AI73" s="958"/>
      <c r="AJ73" s="958"/>
      <c r="AK73" s="958">
        <v>68</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559</v>
      </c>
      <c r="C74" s="962"/>
      <c r="D74" s="962"/>
      <c r="E74" s="962"/>
      <c r="F74" s="962"/>
      <c r="G74" s="962"/>
      <c r="H74" s="962"/>
      <c r="I74" s="962"/>
      <c r="J74" s="962"/>
      <c r="K74" s="962"/>
      <c r="L74" s="962"/>
      <c r="M74" s="962"/>
      <c r="N74" s="962"/>
      <c r="O74" s="962"/>
      <c r="P74" s="963"/>
      <c r="Q74" s="964">
        <v>902</v>
      </c>
      <c r="R74" s="958"/>
      <c r="S74" s="958"/>
      <c r="T74" s="958"/>
      <c r="U74" s="958"/>
      <c r="V74" s="958">
        <v>898</v>
      </c>
      <c r="W74" s="958"/>
      <c r="X74" s="958"/>
      <c r="Y74" s="958"/>
      <c r="Z74" s="958"/>
      <c r="AA74" s="958">
        <v>4</v>
      </c>
      <c r="AB74" s="958"/>
      <c r="AC74" s="958"/>
      <c r="AD74" s="958"/>
      <c r="AE74" s="958"/>
      <c r="AF74" s="958">
        <v>4</v>
      </c>
      <c r="AG74" s="958"/>
      <c r="AH74" s="958"/>
      <c r="AI74" s="958"/>
      <c r="AJ74" s="958"/>
      <c r="AK74" s="958">
        <v>9</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560</v>
      </c>
      <c r="C75" s="962"/>
      <c r="D75" s="962"/>
      <c r="E75" s="962"/>
      <c r="F75" s="962"/>
      <c r="G75" s="962"/>
      <c r="H75" s="962"/>
      <c r="I75" s="962"/>
      <c r="J75" s="962"/>
      <c r="K75" s="962"/>
      <c r="L75" s="962"/>
      <c r="M75" s="962"/>
      <c r="N75" s="962"/>
      <c r="O75" s="962"/>
      <c r="P75" s="963"/>
      <c r="Q75" s="965">
        <v>521</v>
      </c>
      <c r="R75" s="966"/>
      <c r="S75" s="966"/>
      <c r="T75" s="966"/>
      <c r="U75" s="967"/>
      <c r="V75" s="968">
        <v>491</v>
      </c>
      <c r="W75" s="966"/>
      <c r="X75" s="966"/>
      <c r="Y75" s="966"/>
      <c r="Z75" s="967"/>
      <c r="AA75" s="968">
        <v>29</v>
      </c>
      <c r="AB75" s="966"/>
      <c r="AC75" s="966"/>
      <c r="AD75" s="966"/>
      <c r="AE75" s="967"/>
      <c r="AF75" s="968">
        <v>29</v>
      </c>
      <c r="AG75" s="966"/>
      <c r="AH75" s="966"/>
      <c r="AI75" s="966"/>
      <c r="AJ75" s="967"/>
      <c r="AK75" s="968" t="s">
        <v>551</v>
      </c>
      <c r="AL75" s="966"/>
      <c r="AM75" s="966"/>
      <c r="AN75" s="966"/>
      <c r="AO75" s="967"/>
      <c r="AP75" s="968">
        <v>2877</v>
      </c>
      <c r="AQ75" s="966"/>
      <c r="AR75" s="966"/>
      <c r="AS75" s="966"/>
      <c r="AT75" s="967"/>
      <c r="AU75" s="968">
        <v>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561</v>
      </c>
      <c r="C76" s="962"/>
      <c r="D76" s="962"/>
      <c r="E76" s="962"/>
      <c r="F76" s="962"/>
      <c r="G76" s="962"/>
      <c r="H76" s="962"/>
      <c r="I76" s="962"/>
      <c r="J76" s="962"/>
      <c r="K76" s="962"/>
      <c r="L76" s="962"/>
      <c r="M76" s="962"/>
      <c r="N76" s="962"/>
      <c r="O76" s="962"/>
      <c r="P76" s="963"/>
      <c r="Q76" s="965">
        <v>14</v>
      </c>
      <c r="R76" s="966"/>
      <c r="S76" s="966"/>
      <c r="T76" s="966"/>
      <c r="U76" s="967"/>
      <c r="V76" s="968">
        <v>14</v>
      </c>
      <c r="W76" s="966"/>
      <c r="X76" s="966"/>
      <c r="Y76" s="966"/>
      <c r="Z76" s="967"/>
      <c r="AA76" s="968">
        <v>0</v>
      </c>
      <c r="AB76" s="966"/>
      <c r="AC76" s="966"/>
      <c r="AD76" s="966"/>
      <c r="AE76" s="967"/>
      <c r="AF76" s="968">
        <v>0</v>
      </c>
      <c r="AG76" s="966"/>
      <c r="AH76" s="966"/>
      <c r="AI76" s="966"/>
      <c r="AJ76" s="967"/>
      <c r="AK76" s="968">
        <v>0</v>
      </c>
      <c r="AL76" s="966"/>
      <c r="AM76" s="966"/>
      <c r="AN76" s="966"/>
      <c r="AO76" s="967"/>
      <c r="AP76" s="968" t="s">
        <v>551</v>
      </c>
      <c r="AQ76" s="966"/>
      <c r="AR76" s="966"/>
      <c r="AS76" s="966"/>
      <c r="AT76" s="967"/>
      <c r="AU76" s="968" t="s">
        <v>551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562</v>
      </c>
      <c r="C77" s="962"/>
      <c r="D77" s="962"/>
      <c r="E77" s="962"/>
      <c r="F77" s="962"/>
      <c r="G77" s="962"/>
      <c r="H77" s="962"/>
      <c r="I77" s="962"/>
      <c r="J77" s="962"/>
      <c r="K77" s="962"/>
      <c r="L77" s="962"/>
      <c r="M77" s="962"/>
      <c r="N77" s="962"/>
      <c r="O77" s="962"/>
      <c r="P77" s="963"/>
      <c r="Q77" s="965">
        <v>54</v>
      </c>
      <c r="R77" s="966"/>
      <c r="S77" s="966"/>
      <c r="T77" s="966"/>
      <c r="U77" s="967"/>
      <c r="V77" s="968">
        <v>54</v>
      </c>
      <c r="W77" s="966"/>
      <c r="X77" s="966"/>
      <c r="Y77" s="966"/>
      <c r="Z77" s="967"/>
      <c r="AA77" s="968">
        <v>0</v>
      </c>
      <c r="AB77" s="966"/>
      <c r="AC77" s="966"/>
      <c r="AD77" s="966"/>
      <c r="AE77" s="967"/>
      <c r="AF77" s="968">
        <v>0</v>
      </c>
      <c r="AG77" s="966"/>
      <c r="AH77" s="966"/>
      <c r="AI77" s="966"/>
      <c r="AJ77" s="967"/>
      <c r="AK77" s="968" t="s">
        <v>551</v>
      </c>
      <c r="AL77" s="966"/>
      <c r="AM77" s="966"/>
      <c r="AN77" s="966"/>
      <c r="AO77" s="967"/>
      <c r="AP77" s="968" t="s">
        <v>551</v>
      </c>
      <c r="AQ77" s="966"/>
      <c r="AR77" s="966"/>
      <c r="AS77" s="966"/>
      <c r="AT77" s="967"/>
      <c r="AU77" s="968" t="s">
        <v>551</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563</v>
      </c>
      <c r="C78" s="962"/>
      <c r="D78" s="962"/>
      <c r="E78" s="962"/>
      <c r="F78" s="962"/>
      <c r="G78" s="962"/>
      <c r="H78" s="962"/>
      <c r="I78" s="962"/>
      <c r="J78" s="962"/>
      <c r="K78" s="962"/>
      <c r="L78" s="962"/>
      <c r="M78" s="962"/>
      <c r="N78" s="962"/>
      <c r="O78" s="962"/>
      <c r="P78" s="963"/>
      <c r="Q78" s="964">
        <v>750</v>
      </c>
      <c r="R78" s="958"/>
      <c r="S78" s="958"/>
      <c r="T78" s="958"/>
      <c r="U78" s="958"/>
      <c r="V78" s="958">
        <v>652</v>
      </c>
      <c r="W78" s="958"/>
      <c r="X78" s="958"/>
      <c r="Y78" s="958"/>
      <c r="Z78" s="958"/>
      <c r="AA78" s="958">
        <v>99</v>
      </c>
      <c r="AB78" s="958"/>
      <c r="AC78" s="958"/>
      <c r="AD78" s="958"/>
      <c r="AE78" s="958"/>
      <c r="AF78" s="958">
        <v>34</v>
      </c>
      <c r="AG78" s="958"/>
      <c r="AH78" s="958"/>
      <c r="AI78" s="958"/>
      <c r="AJ78" s="958"/>
      <c r="AK78" s="958" t="s">
        <v>551</v>
      </c>
      <c r="AL78" s="958"/>
      <c r="AM78" s="958"/>
      <c r="AN78" s="958"/>
      <c r="AO78" s="958"/>
      <c r="AP78" s="958">
        <v>572</v>
      </c>
      <c r="AQ78" s="958"/>
      <c r="AR78" s="958"/>
      <c r="AS78" s="958"/>
      <c r="AT78" s="958"/>
      <c r="AU78" s="958">
        <v>38</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2972</v>
      </c>
      <c r="AG88" s="946"/>
      <c r="AH88" s="946"/>
      <c r="AI88" s="946"/>
      <c r="AJ88" s="946"/>
      <c r="AK88" s="950"/>
      <c r="AL88" s="950"/>
      <c r="AM88" s="950"/>
      <c r="AN88" s="950"/>
      <c r="AO88" s="950"/>
      <c r="AP88" s="946">
        <v>4111</v>
      </c>
      <c r="AQ88" s="946"/>
      <c r="AR88" s="946"/>
      <c r="AS88" s="946"/>
      <c r="AT88" s="946"/>
      <c r="AU88" s="946">
        <v>102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v>
      </c>
      <c r="CS102" s="940"/>
      <c r="CT102" s="940"/>
      <c r="CU102" s="940"/>
      <c r="CV102" s="941"/>
      <c r="CW102" s="939" t="s">
        <v>569</v>
      </c>
      <c r="CX102" s="940"/>
      <c r="CY102" s="940"/>
      <c r="CZ102" s="940"/>
      <c r="DA102" s="941"/>
      <c r="DB102" s="939" t="s">
        <v>569</v>
      </c>
      <c r="DC102" s="940"/>
      <c r="DD102" s="940"/>
      <c r="DE102" s="940"/>
      <c r="DF102" s="941"/>
      <c r="DG102" s="939" t="s">
        <v>569</v>
      </c>
      <c r="DH102" s="940"/>
      <c r="DI102" s="940"/>
      <c r="DJ102" s="940"/>
      <c r="DK102" s="941"/>
      <c r="DL102" s="939" t="s">
        <v>569</v>
      </c>
      <c r="DM102" s="940"/>
      <c r="DN102" s="940"/>
      <c r="DO102" s="940"/>
      <c r="DP102" s="941"/>
      <c r="DQ102" s="939" t="s">
        <v>569</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38973</v>
      </c>
      <c r="AB110" s="876"/>
      <c r="AC110" s="876"/>
      <c r="AD110" s="876"/>
      <c r="AE110" s="877"/>
      <c r="AF110" s="878">
        <v>40846</v>
      </c>
      <c r="AG110" s="876"/>
      <c r="AH110" s="876"/>
      <c r="AI110" s="876"/>
      <c r="AJ110" s="877"/>
      <c r="AK110" s="878">
        <v>35313</v>
      </c>
      <c r="AL110" s="876"/>
      <c r="AM110" s="876"/>
      <c r="AN110" s="876"/>
      <c r="AO110" s="877"/>
      <c r="AP110" s="879">
        <v>1</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216652</v>
      </c>
      <c r="BR110" s="829"/>
      <c r="BS110" s="829"/>
      <c r="BT110" s="829"/>
      <c r="BU110" s="829"/>
      <c r="BV110" s="829">
        <v>438611</v>
      </c>
      <c r="BW110" s="829"/>
      <c r="BX110" s="829"/>
      <c r="BY110" s="829"/>
      <c r="BZ110" s="829"/>
      <c r="CA110" s="829">
        <v>761487</v>
      </c>
      <c r="CB110" s="829"/>
      <c r="CC110" s="829"/>
      <c r="CD110" s="829"/>
      <c r="CE110" s="829"/>
      <c r="CF110" s="853">
        <v>22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868080</v>
      </c>
      <c r="BR112" s="804"/>
      <c r="BS112" s="804"/>
      <c r="BT112" s="804"/>
      <c r="BU112" s="804"/>
      <c r="BV112" s="804">
        <v>726924</v>
      </c>
      <c r="BW112" s="804"/>
      <c r="BX112" s="804"/>
      <c r="BY112" s="804"/>
      <c r="BZ112" s="804"/>
      <c r="CA112" s="804">
        <v>602088</v>
      </c>
      <c r="CB112" s="804"/>
      <c r="CC112" s="804"/>
      <c r="CD112" s="804"/>
      <c r="CE112" s="804"/>
      <c r="CF112" s="862">
        <v>17.399999999999999</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208335</v>
      </c>
      <c r="AB113" s="906"/>
      <c r="AC113" s="906"/>
      <c r="AD113" s="906"/>
      <c r="AE113" s="907"/>
      <c r="AF113" s="908">
        <v>191232</v>
      </c>
      <c r="AG113" s="906"/>
      <c r="AH113" s="906"/>
      <c r="AI113" s="906"/>
      <c r="AJ113" s="907"/>
      <c r="AK113" s="908">
        <v>158404</v>
      </c>
      <c r="AL113" s="906"/>
      <c r="AM113" s="906"/>
      <c r="AN113" s="906"/>
      <c r="AO113" s="907"/>
      <c r="AP113" s="909">
        <v>4.5999999999999996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66436</v>
      </c>
      <c r="BR113" s="804"/>
      <c r="BS113" s="804"/>
      <c r="BT113" s="804"/>
      <c r="BU113" s="804"/>
      <c r="BV113" s="804">
        <v>68626</v>
      </c>
      <c r="BW113" s="804"/>
      <c r="BX113" s="804"/>
      <c r="BY113" s="804"/>
      <c r="BZ113" s="804"/>
      <c r="CA113" s="804">
        <v>102064</v>
      </c>
      <c r="CB113" s="804"/>
      <c r="CC113" s="804"/>
      <c r="CD113" s="804"/>
      <c r="CE113" s="804"/>
      <c r="CF113" s="862">
        <v>2.9</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4614</v>
      </c>
      <c r="AB114" s="767"/>
      <c r="AC114" s="767"/>
      <c r="AD114" s="767"/>
      <c r="AE114" s="768"/>
      <c r="AF114" s="769">
        <v>5193</v>
      </c>
      <c r="AG114" s="767"/>
      <c r="AH114" s="767"/>
      <c r="AI114" s="767"/>
      <c r="AJ114" s="768"/>
      <c r="AK114" s="769">
        <v>8054</v>
      </c>
      <c r="AL114" s="767"/>
      <c r="AM114" s="767"/>
      <c r="AN114" s="767"/>
      <c r="AO114" s="768"/>
      <c r="AP114" s="811">
        <v>0.2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155239</v>
      </c>
      <c r="BR114" s="804"/>
      <c r="BS114" s="804"/>
      <c r="BT114" s="804"/>
      <c r="BU114" s="804"/>
      <c r="BV114" s="804">
        <v>97500</v>
      </c>
      <c r="BW114" s="804"/>
      <c r="BX114" s="804"/>
      <c r="BY114" s="804"/>
      <c r="BZ114" s="804"/>
      <c r="CA114" s="804">
        <v>83336</v>
      </c>
      <c r="CB114" s="804"/>
      <c r="CC114" s="804"/>
      <c r="CD114" s="804"/>
      <c r="CE114" s="804"/>
      <c r="CF114" s="862">
        <v>2.4</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251922</v>
      </c>
      <c r="AB117" s="890"/>
      <c r="AC117" s="890"/>
      <c r="AD117" s="890"/>
      <c r="AE117" s="891"/>
      <c r="AF117" s="892">
        <v>237271</v>
      </c>
      <c r="AG117" s="890"/>
      <c r="AH117" s="890"/>
      <c r="AI117" s="890"/>
      <c r="AJ117" s="891"/>
      <c r="AK117" s="892">
        <v>201771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444</v>
      </c>
      <c r="BP119" s="865"/>
      <c r="BQ119" s="866">
        <v>1306407</v>
      </c>
      <c r="BR119" s="832"/>
      <c r="BS119" s="832"/>
      <c r="BT119" s="832"/>
      <c r="BU119" s="832"/>
      <c r="BV119" s="832">
        <v>1331661</v>
      </c>
      <c r="BW119" s="832"/>
      <c r="BX119" s="832"/>
      <c r="BY119" s="832"/>
      <c r="BZ119" s="832"/>
      <c r="CA119" s="832">
        <v>1548975</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5626729</v>
      </c>
      <c r="BR120" s="829"/>
      <c r="BS120" s="829"/>
      <c r="BT120" s="829"/>
      <c r="BU120" s="829"/>
      <c r="BV120" s="829">
        <v>6187937</v>
      </c>
      <c r="BW120" s="829"/>
      <c r="BX120" s="829"/>
      <c r="BY120" s="829"/>
      <c r="BZ120" s="829"/>
      <c r="CA120" s="829">
        <v>5926140</v>
      </c>
      <c r="CB120" s="829"/>
      <c r="CC120" s="829"/>
      <c r="CD120" s="829"/>
      <c r="CE120" s="829"/>
      <c r="CF120" s="853">
        <v>171.2</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517494</v>
      </c>
      <c r="DR120" s="829"/>
      <c r="DS120" s="829"/>
      <c r="DT120" s="829"/>
      <c r="DU120" s="829"/>
      <c r="DV120" s="830">
        <v>14.9</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80474</v>
      </c>
      <c r="DR121" s="804"/>
      <c r="DS121" s="804"/>
      <c r="DT121" s="804"/>
      <c r="DU121" s="804"/>
      <c r="DV121" s="781">
        <v>2.2999999999999998</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1168558</v>
      </c>
      <c r="BR122" s="832"/>
      <c r="BS122" s="832"/>
      <c r="BT122" s="832"/>
      <c r="BU122" s="832"/>
      <c r="BV122" s="832">
        <v>1032698</v>
      </c>
      <c r="BW122" s="832"/>
      <c r="BX122" s="832"/>
      <c r="BY122" s="832"/>
      <c r="BZ122" s="832"/>
      <c r="CA122" s="832">
        <v>884816</v>
      </c>
      <c r="CB122" s="832"/>
      <c r="CC122" s="832"/>
      <c r="CD122" s="832"/>
      <c r="CE122" s="832"/>
      <c r="CF122" s="833">
        <v>25.6</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4913</v>
      </c>
      <c r="DH122" s="804"/>
      <c r="DI122" s="804"/>
      <c r="DJ122" s="804"/>
      <c r="DK122" s="804"/>
      <c r="DL122" s="804">
        <v>4626</v>
      </c>
      <c r="DM122" s="804"/>
      <c r="DN122" s="804"/>
      <c r="DO122" s="804"/>
      <c r="DP122" s="804"/>
      <c r="DQ122" s="804">
        <v>4120</v>
      </c>
      <c r="DR122" s="804"/>
      <c r="DS122" s="804"/>
      <c r="DT122" s="804"/>
      <c r="DU122" s="804"/>
      <c r="DV122" s="781">
        <v>0.1</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452</v>
      </c>
      <c r="BP123" s="865"/>
      <c r="BQ123" s="819">
        <v>6795287</v>
      </c>
      <c r="BR123" s="820"/>
      <c r="BS123" s="820"/>
      <c r="BT123" s="820"/>
      <c r="BU123" s="820"/>
      <c r="BV123" s="820">
        <v>7220635</v>
      </c>
      <c r="BW123" s="820"/>
      <c r="BX123" s="820"/>
      <c r="BY123" s="820"/>
      <c r="BZ123" s="820"/>
      <c r="CA123" s="820">
        <v>6810956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863167</v>
      </c>
      <c r="DH124" s="751"/>
      <c r="DI124" s="751"/>
      <c r="DJ124" s="751"/>
      <c r="DK124" s="752"/>
      <c r="DL124" s="753">
        <v>722298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2715043</v>
      </c>
      <c r="AB129" s="767"/>
      <c r="AC129" s="767"/>
      <c r="AD129" s="767"/>
      <c r="AE129" s="768"/>
      <c r="AF129" s="769">
        <v>3644617</v>
      </c>
      <c r="AG129" s="767"/>
      <c r="AH129" s="767"/>
      <c r="AI129" s="767"/>
      <c r="AJ129" s="768"/>
      <c r="AK129" s="769">
        <v>3623864</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213005</v>
      </c>
      <c r="AB130" s="767"/>
      <c r="AC130" s="767"/>
      <c r="AD130" s="767"/>
      <c r="AE130" s="768"/>
      <c r="AF130" s="769">
        <v>193151</v>
      </c>
      <c r="AG130" s="767"/>
      <c r="AH130" s="767"/>
      <c r="AI130" s="767"/>
      <c r="AJ130" s="768"/>
      <c r="AK130" s="769">
        <v>161724</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2502038</v>
      </c>
      <c r="AB131" s="751"/>
      <c r="AC131" s="751"/>
      <c r="AD131" s="751"/>
      <c r="AE131" s="752"/>
      <c r="AF131" s="753">
        <v>3451466</v>
      </c>
      <c r="AG131" s="751"/>
      <c r="AH131" s="751"/>
      <c r="AI131" s="751"/>
      <c r="AJ131" s="752"/>
      <c r="AK131" s="753">
        <v>3462140</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1.5554120279999999</v>
      </c>
      <c r="AB132" s="732"/>
      <c r="AC132" s="732"/>
      <c r="AD132" s="732"/>
      <c r="AE132" s="733"/>
      <c r="AF132" s="734">
        <v>1.2782973959999999</v>
      </c>
      <c r="AG132" s="732"/>
      <c r="AH132" s="732"/>
      <c r="AI132" s="732"/>
      <c r="AJ132" s="733"/>
      <c r="AK132" s="734">
        <v>1.156712322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1.8</v>
      </c>
      <c r="AB133" s="711"/>
      <c r="AC133" s="711"/>
      <c r="AD133" s="711"/>
      <c r="AE133" s="712"/>
      <c r="AF133" s="710">
        <v>1.4</v>
      </c>
      <c r="AG133" s="711"/>
      <c r="AH133" s="711"/>
      <c r="AI133" s="711"/>
      <c r="AJ133" s="712"/>
      <c r="AK133" s="710">
        <v>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yn8RmbH/BnHBJGuIx2cUye8VnXx6q+11U2Oxq1I1OKP4Cz/I6iQCRm1FMAKaf1lgFJtP2BGloQDV5JIX8kuGw==" saltValue="wr42nm/4+xYBq7vVr9bC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2qPZ5tm4ND9u3nfyAcKFQ+2MyPDB6NONkjihdwJhW7KnlBwq8HtNgO0G2EYHo/nN2gW28xEE/IAr/eDSINnpw==" saltValue="cMp3513Mok13A7Qsz82X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nAkpGK3M7C7dz+4OpPpZwEuOJ5jmXCXUqX7b/9xRSGCTJmEMJJOMfwyqDPyyzoNBQuviegM986sAKru8Yq6w==" saltValue="gaRF9ShppBFO6M55Ichm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8"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922764</v>
      </c>
      <c r="AP9" s="262">
        <v>158496</v>
      </c>
      <c r="AQ9" s="263">
        <v>156369</v>
      </c>
      <c r="AR9" s="264">
        <v>1.4</v>
      </c>
    </row>
    <row r="10" spans="1:46" ht="13.5" customHeight="1" x14ac:dyDescent="0.2">
      <c r="A10" s="247"/>
      <c r="AK10" s="1117" t="s">
        <v>487</v>
      </c>
      <c r="AL10" s="1118"/>
      <c r="AM10" s="1118"/>
      <c r="AN10" s="1119"/>
      <c r="AO10" s="265">
        <v>140829</v>
      </c>
      <c r="AP10" s="265">
        <v>24189</v>
      </c>
      <c r="AQ10" s="266">
        <v>21449</v>
      </c>
      <c r="AR10" s="267">
        <v>12.8</v>
      </c>
    </row>
    <row r="11" spans="1:46" ht="13.5" customHeight="1" x14ac:dyDescent="0.2">
      <c r="A11" s="247"/>
      <c r="AK11" s="1117" t="s">
        <v>488</v>
      </c>
      <c r="AL11" s="1118"/>
      <c r="AM11" s="1118"/>
      <c r="AN11" s="1119"/>
      <c r="AO11" s="265">
        <v>6969</v>
      </c>
      <c r="AP11" s="265">
        <v>1197</v>
      </c>
      <c r="AQ11" s="266">
        <v>1663</v>
      </c>
      <c r="AR11" s="267">
        <v>-28</v>
      </c>
    </row>
    <row r="12" spans="1:46" ht="13.5" customHeight="1" x14ac:dyDescent="0.2">
      <c r="A12" s="247"/>
      <c r="AK12" s="1117" t="s">
        <v>489</v>
      </c>
      <c r="AL12" s="1118"/>
      <c r="AM12" s="1118"/>
      <c r="AN12" s="1119"/>
      <c r="AO12" s="265">
        <v>4675</v>
      </c>
      <c r="AP12" s="265">
        <v>803</v>
      </c>
      <c r="AQ12" s="266">
        <v>34</v>
      </c>
      <c r="AR12" s="267">
        <v>2261.8000000000002</v>
      </c>
    </row>
    <row r="13" spans="1:46" ht="13.5" customHeight="1" x14ac:dyDescent="0.2">
      <c r="A13" s="247"/>
      <c r="AK13" s="1117" t="s">
        <v>490</v>
      </c>
      <c r="AL13" s="1118"/>
      <c r="AM13" s="1118"/>
      <c r="AN13" s="1119"/>
      <c r="AO13" s="265">
        <v>27328</v>
      </c>
      <c r="AP13" s="265">
        <v>4694</v>
      </c>
      <c r="AQ13" s="266">
        <v>5566</v>
      </c>
      <c r="AR13" s="267">
        <v>-15.7</v>
      </c>
    </row>
    <row r="14" spans="1:46" ht="13.5" customHeight="1" x14ac:dyDescent="0.2">
      <c r="A14" s="247"/>
      <c r="AK14" s="1117" t="s">
        <v>491</v>
      </c>
      <c r="AL14" s="1118"/>
      <c r="AM14" s="1118"/>
      <c r="AN14" s="1119"/>
      <c r="AO14" s="265">
        <v>58044</v>
      </c>
      <c r="AP14" s="265">
        <v>9970</v>
      </c>
      <c r="AQ14" s="266">
        <v>3589</v>
      </c>
      <c r="AR14" s="267">
        <v>177.8</v>
      </c>
    </row>
    <row r="15" spans="1:46" ht="13.5" customHeight="1" x14ac:dyDescent="0.2">
      <c r="A15" s="247"/>
      <c r="AK15" s="1120" t="s">
        <v>492</v>
      </c>
      <c r="AL15" s="1121"/>
      <c r="AM15" s="1121"/>
      <c r="AN15" s="1122"/>
      <c r="AO15" s="265">
        <v>-59417</v>
      </c>
      <c r="AP15" s="265">
        <v>-10206</v>
      </c>
      <c r="AQ15" s="266">
        <v>-10547</v>
      </c>
      <c r="AR15" s="267">
        <v>-3.2</v>
      </c>
    </row>
    <row r="16" spans="1:46" ht="13.2" x14ac:dyDescent="0.2">
      <c r="A16" s="247"/>
      <c r="AK16" s="1120" t="s">
        <v>178</v>
      </c>
      <c r="AL16" s="1121"/>
      <c r="AM16" s="1121"/>
      <c r="AN16" s="1122"/>
      <c r="AO16" s="265">
        <v>1101192</v>
      </c>
      <c r="AP16" s="265">
        <v>189143</v>
      </c>
      <c r="AQ16" s="266">
        <v>178125</v>
      </c>
      <c r="AR16" s="267">
        <v>6.2</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14.43</v>
      </c>
      <c r="AP21" s="278">
        <v>14.51</v>
      </c>
      <c r="AQ21" s="279">
        <v>-0.08</v>
      </c>
      <c r="AS21" s="280"/>
      <c r="AT21" s="276"/>
    </row>
    <row r="22" spans="1:46" s="248" customFormat="1" ht="13.2" x14ac:dyDescent="0.2">
      <c r="A22" s="276"/>
      <c r="AK22" s="1123" t="s">
        <v>498</v>
      </c>
      <c r="AL22" s="1124"/>
      <c r="AM22" s="1124"/>
      <c r="AN22" s="1125"/>
      <c r="AO22" s="281">
        <v>93.2</v>
      </c>
      <c r="AP22" s="282">
        <v>95.5</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502</v>
      </c>
      <c r="AL32" s="1108"/>
      <c r="AM32" s="1108"/>
      <c r="AN32" s="1109"/>
      <c r="AO32" s="291">
        <v>35313</v>
      </c>
      <c r="AP32" s="291">
        <v>6065</v>
      </c>
      <c r="AQ32" s="292">
        <v>89268</v>
      </c>
      <c r="AR32" s="293">
        <v>-93.2</v>
      </c>
    </row>
    <row r="33" spans="1:46" ht="13.5" customHeight="1" x14ac:dyDescent="0.2">
      <c r="A33" s="247"/>
      <c r="AK33" s="1107" t="s">
        <v>503</v>
      </c>
      <c r="AL33" s="1108"/>
      <c r="AM33" s="1108"/>
      <c r="AN33" s="1109"/>
      <c r="AO33" s="291" t="s">
        <v>504</v>
      </c>
      <c r="AP33" s="291" t="s">
        <v>504</v>
      </c>
      <c r="AQ33" s="292" t="s">
        <v>504</v>
      </c>
      <c r="AR33" s="293" t="s">
        <v>504</v>
      </c>
    </row>
    <row r="34" spans="1:46" ht="27" customHeight="1" x14ac:dyDescent="0.2">
      <c r="A34" s="247"/>
      <c r="AK34" s="1107" t="s">
        <v>505</v>
      </c>
      <c r="AL34" s="1108"/>
      <c r="AM34" s="1108"/>
      <c r="AN34" s="1109"/>
      <c r="AO34" s="291" t="s">
        <v>504</v>
      </c>
      <c r="AP34" s="291" t="s">
        <v>504</v>
      </c>
      <c r="AQ34" s="292" t="s">
        <v>504</v>
      </c>
      <c r="AR34" s="293" t="s">
        <v>504</v>
      </c>
    </row>
    <row r="35" spans="1:46" ht="27" customHeight="1" x14ac:dyDescent="0.2">
      <c r="A35" s="247"/>
      <c r="AK35" s="1107" t="s">
        <v>506</v>
      </c>
      <c r="AL35" s="1108"/>
      <c r="AM35" s="1108"/>
      <c r="AN35" s="1109"/>
      <c r="AO35" s="291">
        <v>158404</v>
      </c>
      <c r="AP35" s="291">
        <v>27208</v>
      </c>
      <c r="AQ35" s="292">
        <v>17003</v>
      </c>
      <c r="AR35" s="293">
        <v>60</v>
      </c>
    </row>
    <row r="36" spans="1:46" ht="27" customHeight="1" x14ac:dyDescent="0.2">
      <c r="A36" s="247"/>
      <c r="AK36" s="1107" t="s">
        <v>507</v>
      </c>
      <c r="AL36" s="1108"/>
      <c r="AM36" s="1108"/>
      <c r="AN36" s="1109"/>
      <c r="AO36" s="291">
        <v>8054</v>
      </c>
      <c r="AP36" s="291">
        <v>1383</v>
      </c>
      <c r="AQ36" s="292">
        <v>5039</v>
      </c>
      <c r="AR36" s="293">
        <v>-72.599999999999994</v>
      </c>
    </row>
    <row r="37" spans="1:46" ht="13.5" customHeight="1" x14ac:dyDescent="0.2">
      <c r="A37" s="247"/>
      <c r="AK37" s="1107" t="s">
        <v>508</v>
      </c>
      <c r="AL37" s="1108"/>
      <c r="AM37" s="1108"/>
      <c r="AN37" s="1109"/>
      <c r="AO37" s="291" t="s">
        <v>504</v>
      </c>
      <c r="AP37" s="291" t="s">
        <v>504</v>
      </c>
      <c r="AQ37" s="292">
        <v>909</v>
      </c>
      <c r="AR37" s="293" t="s">
        <v>504</v>
      </c>
    </row>
    <row r="38" spans="1:46" ht="27" customHeight="1" x14ac:dyDescent="0.2">
      <c r="A38" s="247"/>
      <c r="AK38" s="1110" t="s">
        <v>509</v>
      </c>
      <c r="AL38" s="1111"/>
      <c r="AM38" s="1111"/>
      <c r="AN38" s="1112"/>
      <c r="AO38" s="294" t="s">
        <v>504</v>
      </c>
      <c r="AP38" s="294" t="s">
        <v>504</v>
      </c>
      <c r="AQ38" s="295">
        <v>25</v>
      </c>
      <c r="AR38" s="283" t="s">
        <v>504</v>
      </c>
      <c r="AS38" s="290"/>
    </row>
    <row r="39" spans="1:46" ht="13.2" x14ac:dyDescent="0.2">
      <c r="A39" s="247"/>
      <c r="AK39" s="1110" t="s">
        <v>510</v>
      </c>
      <c r="AL39" s="1111"/>
      <c r="AM39" s="1111"/>
      <c r="AN39" s="1112"/>
      <c r="AO39" s="291" t="s">
        <v>504</v>
      </c>
      <c r="AP39" s="291" t="s">
        <v>504</v>
      </c>
      <c r="AQ39" s="292">
        <v>-4913</v>
      </c>
      <c r="AR39" s="293" t="s">
        <v>504</v>
      </c>
      <c r="AS39" s="290"/>
    </row>
    <row r="40" spans="1:46" ht="27" customHeight="1" x14ac:dyDescent="0.2">
      <c r="A40" s="247"/>
      <c r="AK40" s="1107" t="s">
        <v>511</v>
      </c>
      <c r="AL40" s="1108"/>
      <c r="AM40" s="1108"/>
      <c r="AN40" s="1109"/>
      <c r="AO40" s="291">
        <v>-161724</v>
      </c>
      <c r="AP40" s="291">
        <v>-27778</v>
      </c>
      <c r="AQ40" s="292">
        <v>-72657</v>
      </c>
      <c r="AR40" s="293">
        <v>-61.8</v>
      </c>
      <c r="AS40" s="290"/>
    </row>
    <row r="41" spans="1:46" ht="13.2" x14ac:dyDescent="0.2">
      <c r="A41" s="247"/>
      <c r="AK41" s="1113" t="s">
        <v>288</v>
      </c>
      <c r="AL41" s="1114"/>
      <c r="AM41" s="1114"/>
      <c r="AN41" s="1115"/>
      <c r="AO41" s="291">
        <v>40047</v>
      </c>
      <c r="AP41" s="291">
        <v>6879</v>
      </c>
      <c r="AQ41" s="292">
        <v>34674</v>
      </c>
      <c r="AR41" s="293">
        <v>-80.2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349493</v>
      </c>
      <c r="AN51" s="313">
        <v>59896</v>
      </c>
      <c r="AO51" s="314">
        <v>-15.2</v>
      </c>
      <c r="AP51" s="315">
        <v>125391</v>
      </c>
      <c r="AQ51" s="316">
        <v>-13.6</v>
      </c>
      <c r="AR51" s="317">
        <v>-1.6</v>
      </c>
    </row>
    <row r="52" spans="1:44" ht="13.2" x14ac:dyDescent="0.2">
      <c r="A52" s="247"/>
      <c r="AK52" s="318"/>
      <c r="AL52" s="319" t="s">
        <v>521</v>
      </c>
      <c r="AM52" s="320">
        <v>318725</v>
      </c>
      <c r="AN52" s="321">
        <v>54623</v>
      </c>
      <c r="AO52" s="322">
        <v>-12.5</v>
      </c>
      <c r="AP52" s="323">
        <v>68516</v>
      </c>
      <c r="AQ52" s="324">
        <v>-18.2</v>
      </c>
      <c r="AR52" s="325">
        <v>5.7</v>
      </c>
    </row>
    <row r="53" spans="1:44" ht="13.2" x14ac:dyDescent="0.2">
      <c r="A53" s="247"/>
      <c r="AK53" s="303" t="s">
        <v>522</v>
      </c>
      <c r="AL53" s="304"/>
      <c r="AM53" s="312">
        <v>558239</v>
      </c>
      <c r="AN53" s="313">
        <v>96066</v>
      </c>
      <c r="AO53" s="314">
        <v>60.4</v>
      </c>
      <c r="AP53" s="315">
        <v>138402</v>
      </c>
      <c r="AQ53" s="316">
        <v>10.4</v>
      </c>
      <c r="AR53" s="317">
        <v>50</v>
      </c>
    </row>
    <row r="54" spans="1:44" ht="13.2" x14ac:dyDescent="0.2">
      <c r="A54" s="247"/>
      <c r="AK54" s="318"/>
      <c r="AL54" s="319" t="s">
        <v>521</v>
      </c>
      <c r="AM54" s="320">
        <v>429906</v>
      </c>
      <c r="AN54" s="321">
        <v>73981</v>
      </c>
      <c r="AO54" s="322">
        <v>35.4</v>
      </c>
      <c r="AP54" s="323">
        <v>70652</v>
      </c>
      <c r="AQ54" s="324">
        <v>3.1</v>
      </c>
      <c r="AR54" s="325">
        <v>32.299999999999997</v>
      </c>
    </row>
    <row r="55" spans="1:44" ht="13.2" x14ac:dyDescent="0.2">
      <c r="A55" s="247"/>
      <c r="AK55" s="303" t="s">
        <v>523</v>
      </c>
      <c r="AL55" s="304"/>
      <c r="AM55" s="312">
        <v>513053</v>
      </c>
      <c r="AN55" s="313">
        <v>89211</v>
      </c>
      <c r="AO55" s="314">
        <v>-7.1</v>
      </c>
      <c r="AP55" s="315">
        <v>146367</v>
      </c>
      <c r="AQ55" s="316">
        <v>5.8</v>
      </c>
      <c r="AR55" s="317">
        <v>-12.9</v>
      </c>
    </row>
    <row r="56" spans="1:44" ht="13.2" x14ac:dyDescent="0.2">
      <c r="A56" s="247"/>
      <c r="AK56" s="318"/>
      <c r="AL56" s="319" t="s">
        <v>521</v>
      </c>
      <c r="AM56" s="320">
        <v>449660</v>
      </c>
      <c r="AN56" s="321">
        <v>78188</v>
      </c>
      <c r="AO56" s="322">
        <v>5.7</v>
      </c>
      <c r="AP56" s="323">
        <v>79441</v>
      </c>
      <c r="AQ56" s="324">
        <v>12.4</v>
      </c>
      <c r="AR56" s="325">
        <v>-6.7</v>
      </c>
    </row>
    <row r="57" spans="1:44" ht="13.2" x14ac:dyDescent="0.2">
      <c r="A57" s="247"/>
      <c r="AK57" s="303" t="s">
        <v>524</v>
      </c>
      <c r="AL57" s="304"/>
      <c r="AM57" s="312">
        <v>794814</v>
      </c>
      <c r="AN57" s="313">
        <v>137797</v>
      </c>
      <c r="AO57" s="314">
        <v>54.5</v>
      </c>
      <c r="AP57" s="315">
        <v>165181</v>
      </c>
      <c r="AQ57" s="316">
        <v>12.9</v>
      </c>
      <c r="AR57" s="317">
        <v>41.6</v>
      </c>
    </row>
    <row r="58" spans="1:44" ht="13.2" x14ac:dyDescent="0.2">
      <c r="A58" s="247"/>
      <c r="AK58" s="318"/>
      <c r="AL58" s="319" t="s">
        <v>521</v>
      </c>
      <c r="AM58" s="320">
        <v>418141</v>
      </c>
      <c r="AN58" s="321">
        <v>72493</v>
      </c>
      <c r="AO58" s="322">
        <v>-7.3</v>
      </c>
      <c r="AP58" s="323">
        <v>82246</v>
      </c>
      <c r="AQ58" s="324">
        <v>3.5</v>
      </c>
      <c r="AR58" s="325">
        <v>-10.8</v>
      </c>
    </row>
    <row r="59" spans="1:44" ht="13.2" x14ac:dyDescent="0.2">
      <c r="A59" s="247"/>
      <c r="AK59" s="303" t="s">
        <v>525</v>
      </c>
      <c r="AL59" s="304"/>
      <c r="AM59" s="312">
        <v>1160889</v>
      </c>
      <c r="AN59" s="313">
        <v>199397</v>
      </c>
      <c r="AO59" s="314">
        <v>44.7</v>
      </c>
      <c r="AP59" s="315">
        <v>166234</v>
      </c>
      <c r="AQ59" s="316">
        <v>0.6</v>
      </c>
      <c r="AR59" s="317">
        <v>44.1</v>
      </c>
    </row>
    <row r="60" spans="1:44" ht="13.2" x14ac:dyDescent="0.2">
      <c r="A60" s="247"/>
      <c r="AK60" s="318"/>
      <c r="AL60" s="319" t="s">
        <v>521</v>
      </c>
      <c r="AM60" s="320">
        <v>969082</v>
      </c>
      <c r="AN60" s="321">
        <v>166452</v>
      </c>
      <c r="AO60" s="322">
        <v>129.6</v>
      </c>
      <c r="AP60" s="323">
        <v>89789</v>
      </c>
      <c r="AQ60" s="324">
        <v>9.1999999999999993</v>
      </c>
      <c r="AR60" s="325">
        <v>120.4</v>
      </c>
    </row>
    <row r="61" spans="1:44" ht="13.2" x14ac:dyDescent="0.2">
      <c r="A61" s="247"/>
      <c r="AK61" s="303" t="s">
        <v>526</v>
      </c>
      <c r="AL61" s="326"/>
      <c r="AM61" s="312">
        <v>675298</v>
      </c>
      <c r="AN61" s="313">
        <v>116473</v>
      </c>
      <c r="AO61" s="314">
        <v>27.5</v>
      </c>
      <c r="AP61" s="315">
        <v>148315</v>
      </c>
      <c r="AQ61" s="327">
        <v>3.2</v>
      </c>
      <c r="AR61" s="317">
        <v>24.3</v>
      </c>
    </row>
    <row r="62" spans="1:44" ht="13.2" x14ac:dyDescent="0.2">
      <c r="A62" s="247"/>
      <c r="AK62" s="318"/>
      <c r="AL62" s="319" t="s">
        <v>521</v>
      </c>
      <c r="AM62" s="320">
        <v>517103</v>
      </c>
      <c r="AN62" s="321">
        <v>89147</v>
      </c>
      <c r="AO62" s="322">
        <v>30.2</v>
      </c>
      <c r="AP62" s="323">
        <v>78129</v>
      </c>
      <c r="AQ62" s="324">
        <v>2</v>
      </c>
      <c r="AR62" s="325">
        <v>28.2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adinRO4XyPe7g64q9NV6ESUE2UHt31sODgy/BgwkGZXQCaV/OAApZpqw0JCIzyAGdPQI4F7UybMtV1oTrmdjA==" saltValue="6XFLQyfHPulnMaZsElXd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Lf7mOpNNsgwbF6DC5MLBuxPelFR6q9LeVo3+YIjA5PHTieoftFI/FGl30N1Zo//eXgwiB5LUfV4Mf5YT+pseZg==" saltValue="uPnxDBn0IfHdqeGaQCbj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fJNad4f/tr8b92/kzWllK3RBmPpczD1pQ673ZFn2qRp2vweq1GJKGpojo33t6zggtikb7IdC6MxcJmHSXgNUkw==" saltValue="xVirXNXZUyVelOKR7xQ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165.82</v>
      </c>
      <c r="G47" s="12">
        <v>161.01</v>
      </c>
      <c r="H47" s="12">
        <v>170.1</v>
      </c>
      <c r="I47" s="12">
        <v>137.4</v>
      </c>
      <c r="J47" s="13">
        <v>132.13</v>
      </c>
    </row>
    <row r="48" spans="2:10" ht="57.75" customHeight="1" x14ac:dyDescent="0.2">
      <c r="B48" s="14"/>
      <c r="C48" s="1128" t="s">
        <v>4</v>
      </c>
      <c r="D48" s="1128"/>
      <c r="E48" s="1129"/>
      <c r="F48" s="15">
        <v>11.1</v>
      </c>
      <c r="G48" s="16">
        <v>15.04</v>
      </c>
      <c r="H48" s="16">
        <v>19.57</v>
      </c>
      <c r="I48" s="16">
        <v>11.75</v>
      </c>
      <c r="J48" s="17">
        <v>9.09</v>
      </c>
    </row>
    <row r="49" spans="2:10" ht="57.75" customHeight="1" thickBot="1" x14ac:dyDescent="0.25">
      <c r="B49" s="18"/>
      <c r="C49" s="1130" t="s">
        <v>5</v>
      </c>
      <c r="D49" s="1130"/>
      <c r="E49" s="1131"/>
      <c r="F49" s="19" t="s">
        <v>533</v>
      </c>
      <c r="G49" s="20" t="s">
        <v>534</v>
      </c>
      <c r="H49" s="20">
        <v>4.5</v>
      </c>
      <c r="I49" s="20">
        <v>1.54</v>
      </c>
      <c r="J49" s="21" t="s">
        <v>535</v>
      </c>
    </row>
    <row r="50" spans="2:10" ht="13.2" x14ac:dyDescent="0.2"/>
  </sheetData>
  <sheetProtection algorithmName="SHA-512" hashValue="2z0YVSchGZZvYYIzRpFmQMoGXWFJin8kUwKQL/juLg0bluvjIU6yNwPjaeRqpQhlMAoOovWmnvDHWaXBU+t0BA==" saltValue="qPj3WcywDmO0U6giafQf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2026-03-03T00:36:25Z</cp:lastPrinted>
  <dcterms:created xsi:type="dcterms:W3CDTF">2026-02-23T06:29:39Z</dcterms:created>
  <dcterms:modified xsi:type="dcterms:W3CDTF">2026-03-30T13:33:50Z</dcterms:modified>
  <cp:category/>
</cp:coreProperties>
</file>