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Q:\13118_市町村振興課\02\財政状況資料集\R6決算\02_財政状況資料集の作成について\03_市町村→県\26_小菅村【】\"/>
    </mc:Choice>
  </mc:AlternateContent>
  <xr:revisionPtr revIDLastSave="0" documentId="13_ncr:1_{FB8EDF11-1D13-4229-8CCB-A91CA8280E4F}" xr6:coauthVersionLast="47" xr6:coauthVersionMax="47" xr10:uidLastSave="{00000000-0000-0000-0000-000000000000}"/>
  <bookViews>
    <workbookView xWindow="-108" yWindow="-108" windowWidth="30936" windowHeight="1677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C38" i="10"/>
  <c r="CO37" i="10"/>
  <c r="BW37" i="10"/>
  <c r="BE37" i="10"/>
  <c r="AM37" i="10"/>
  <c r="C37" i="10"/>
  <c r="CO36" i="10"/>
  <c r="BW36" i="10"/>
  <c r="BE36" i="10"/>
  <c r="AM36" i="10"/>
  <c r="C36" i="10"/>
  <c r="CO35" i="10"/>
  <c r="BW35" i="10"/>
  <c r="BE35" i="10"/>
  <c r="C35" i="10"/>
  <c r="BW34" i="10"/>
  <c r="BE34" i="10"/>
  <c r="U34" i="10"/>
  <c r="U35" i="10" s="1"/>
  <c r="U36" i="10" s="1"/>
  <c r="U37" i="10" s="1"/>
  <c r="U38" i="10" s="1"/>
  <c r="C34" i="10"/>
  <c r="AM34" i="10" s="1"/>
  <c r="AM35" i="10" s="1"/>
  <c r="CO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<sst xmlns="http://schemas.openxmlformats.org/spreadsheetml/2006/main" count="1116" uniqueCount="562">
  <si>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</si>
  <si>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</si>
  <si>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</si>
  <si>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</si>
  <si>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</si>
  <si>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</si>
  <si>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</si>
  <si>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</si>
  <si>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</si>
  <si>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</si>
  <si>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</si>
  <si>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</si>
  <si>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</si>
  <si>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</si>
  <si>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</si>
  <si>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</si>
  <si>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</si>
  <si>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</si>
  <si>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</si>
  <si>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</si>
  <si>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</si>
  <si>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</si>
  <si>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</si>
  <si>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</si>
  <si>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</si>
  <si>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</si>
  <si>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</si>
  <si>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</si>
  <si>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</si>
  <si>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</si>
  <si>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</si>
  <si>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</si>
  <si>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</si>
  <si>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</si>
  <si>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</si>
  <si>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</si>
  <si>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</si>
  <si>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</si>
  <si>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</si>
  <si>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</si>
  <si>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</si>
  <si>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</si>
  <si>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</si>
  <si>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</si>
  <si>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</si>
  <si>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</si>
  <si>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</si>
  <si>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</si>
  <si>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</si>
  <si>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</si>
  <si>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</si>
  <si>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</si>
  <si>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</si>
  <si>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</si>
  <si>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</si>
  <si>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</si>
  <si>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</si>
  <si>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</si>
  <si>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</si>
  <si>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</si>
  <si>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</si>
  <si>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</si>
  <si>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</si>
  <si>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</si>
  <si>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</si>
  <si>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</si>
  <si>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</si>
  <si>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</si>
  <si>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</si>
  <si>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</si>
  <si>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</si>
  <si>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</si>
  <si>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</si>
  <si>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</si>
  <si>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</si>
  <si>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</si>
  <si>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</si>
  <si>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</si>
  <si>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</si>
  <si>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山梨県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</si>
  <si>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</si>
  <si>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</si>
  <si>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</si>
  <si>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</si>
  <si>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</si>
  <si>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</si>
  <si>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</si>
  <si>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</si>
  <si>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</si>
  <si>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</si>
  <si>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</si>
  <si>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</si>
  <si>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</si>
  <si>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</si>
  <si>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小菅村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</si>
  <si>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</si>
  <si>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</si>
  <si>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</si>
  <si>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</si>
  <si>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</si>
  <si>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</si>
  <si>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</si>
  <si>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</si>
  <si>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</si>
  <si>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</si>
  <si>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</si>
  <si>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</si>
  <si>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</si>
  <si>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</si>
  <si>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</si>
  <si>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</si>
  <si>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</si>
  <si>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</si>
  <si>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</si>
  <si>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</si>
  <si>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</si>
  <si>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</si>
  <si>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</si>
  <si>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</si>
  <si>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</si>
  <si>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</si>
  <si>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</si>
  <si>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</si>
  <si>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</si>
  <si>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</si>
  <si>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</si>
  <si>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</si>
  <si>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</si>
  <si>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</si>
  <si>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</si>
  <si>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</si>
  <si>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</si>
  <si>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</si>
  <si>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</si>
  <si>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</si>
  <si>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</si>
  <si>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</si>
  <si>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</si>
  <si>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</si>
  <si>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</si>
  <si>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</si>
  <si>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-3.6</t>
    <phoneticPr fontId="5"/>
  </si>
  <si>
    <t>基準財政需要額</t>
    <phoneticPr fontId="25"/>
  </si>
  <si>
    <t>うち日本人(％)</t>
    <phoneticPr fontId="5"/>
  </si>
  <si>
    <t>-3.7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</si>
  <si>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</si>
  <si>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</si>
  <si>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</si>
  <si>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</si>
  <si>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</si>
  <si>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</si>
  <si>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</si>
  <si>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</si>
  <si>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</si>
  <si>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</si>
  <si>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</si>
  <si>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</si>
  <si>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</si>
  <si>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</si>
  <si>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</si>
  <si>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</si>
  <si>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</si>
  <si>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</si>
  <si>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</si>
  <si>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</si>
  <si>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</si>
  <si>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</si>
  <si>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</si>
  <si>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</si>
  <si>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</si>
  <si>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</si>
  <si>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</si>
  <si>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</si>
  <si>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</si>
  <si>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</si>
  <si>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</si>
  <si>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</si>
  <si>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</si>
  <si>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</si>
  <si>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</si>
  <si>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</si>
  <si>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</si>
  <si>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</si>
  <si>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</si>
  <si>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</si>
  <si>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</si>
  <si>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</si>
  <si>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</si>
  <si>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</si>
  <si>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</si>
  <si>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</si>
  <si>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</si>
  <si>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</si>
  <si>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</si>
  <si>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</si>
  <si>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</si>
  <si>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</si>
  <si>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</si>
  <si>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</si>
  <si>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</si>
  <si>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</si>
  <si>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</si>
  <si>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</si>
  <si>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山梨県小菅村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</si>
  <si>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</si>
  <si>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</si>
  <si>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</si>
  <si>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</si>
  <si>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</si>
  <si>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</si>
  <si>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</si>
  <si>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</si>
  <si>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</si>
  <si>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</si>
  <si>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</si>
  <si>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</si>
  <si>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</si>
  <si>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</si>
  <si>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</si>
  <si>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</si>
  <si>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</si>
  <si>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</si>
  <si>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</si>
  <si>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</si>
  <si>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</si>
  <si>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</si>
  <si>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</si>
  <si>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</si>
  <si>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</si>
  <si>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</si>
  <si>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</si>
  <si>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</si>
  <si>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</si>
  <si>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</si>
  <si>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</si>
  <si>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</si>
  <si>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</si>
  <si>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</si>
  <si>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</si>
  <si>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</si>
  <si>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</si>
  <si>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</si>
  <si>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</si>
  <si>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</si>
  <si>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</si>
  <si>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</si>
  <si>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</si>
  <si>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</si>
  <si>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</si>
  <si>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</si>
  <si>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</si>
  <si>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</si>
  <si>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</si>
  <si>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</si>
  <si>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</si>
  <si>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</si>
  <si>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</si>
  <si>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</si>
  <si>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</si>
  <si>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</si>
  <si>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</si>
  <si>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</si>
  <si>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</si>
  <si>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</si>
  <si>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</si>
  <si>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</si>
  <si>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</si>
  <si>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</si>
  <si>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</si>
  <si>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</si>
  <si>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</si>
  <si>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</si>
  <si>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</si>
  <si>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</si>
  <si>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</si>
  <si>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</si>
  <si>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</si>
  <si>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</si>
  <si>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</si>
  <si>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</si>
  <si>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</si>
  <si>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</si>
  <si>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</si>
  <si>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</si>
  <si>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</si>
  <si>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</si>
  <si>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</si>
  <si>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</si>
  <si>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</si>
  <si>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</si>
  <si>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</si>
  <si>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</si>
  <si>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</si>
  <si>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</si>
  <si>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</si>
  <si>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</si>
  <si>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</si>
  <si>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</si>
  <si>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</si>
  <si>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</si>
  <si>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</si>
  <si>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</si>
  <si>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</si>
  <si>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</si>
  <si>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</si>
  <si>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</si>
  <si>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</si>
  <si>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</si>
  <si>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</si>
  <si>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</si>
  <si>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</si>
  <si>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</si>
  <si>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</si>
  <si>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</si>
  <si>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</si>
  <si>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</si>
  <si>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</si>
  <si>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</si>
  <si>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</si>
  <si>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</si>
  <si>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</si>
  <si>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</si>
  <si>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</si>
  <si>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</si>
  <si>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</si>
  <si>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</si>
  <si>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</si>
  <si>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</si>
  <si>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</si>
  <si>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</si>
  <si>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</si>
  <si>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</si>
  <si>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</si>
  <si>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</si>
  <si>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</si>
  <si>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</si>
  <si>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</si>
  <si>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</si>
  <si>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</si>
  <si>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</si>
  <si>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</si>
  <si>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</si>
  <si>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</si>
  <si>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</si>
  <si>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</si>
  <si>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</si>
  <si>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</si>
  <si>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</si>
  <si>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</si>
  <si>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</si>
  <si>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</si>
  <si>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</si>
  <si>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</si>
  <si>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</si>
  <si>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山梨県小菅村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</si>
  <si>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</si>
  <si>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</si>
  <si>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</si>
  <si>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</si>
  <si>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</si>
  <si>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</si>
  <si>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</si>
  <si>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</si>
  <si>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</si>
  <si>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</si>
  <si>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</si>
  <si>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</si>
  <si>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</si>
  <si>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</si>
  <si>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</si>
  <si>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</si>
  <si>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</si>
  <si>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</si>
  <si>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</si>
  <si>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</si>
  <si>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</si>
  <si>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</si>
  <si>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</si>
  <si>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</si>
  <si>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</si>
  <si>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</si>
  <si>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</si>
  <si>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</si>
  <si>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</si>
  <si>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</si>
  <si>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</si>
  <si>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</si>
  <si>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</si>
  <si>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</si>
  <si>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国民健康保険特別会計（直営診療施設勘定）</t>
    <phoneticPr fontId="5"/>
  </si>
  <si>
    <t>介護保険事業特別会計</t>
    <phoneticPr fontId="5"/>
  </si>
  <si>
    <t>介護サービス事業特別会計</t>
    <phoneticPr fontId="5"/>
  </si>
  <si>
    <t>後期高齢者医療特別会計</t>
    <phoneticPr fontId="5"/>
  </si>
  <si>
    <t>簡易水道事業会計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</si>
  <si>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</si>
  <si>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</si>
  <si>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</si>
  <si>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</si>
  <si>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</si>
  <si>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</si>
  <si>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</si>
  <si>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</si>
  <si>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</si>
  <si>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</si>
  <si>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</si>
  <si>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</si>
  <si>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</si>
  <si>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</si>
  <si>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</si>
  <si>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</si>
  <si>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</si>
  <si>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</si>
  <si>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</si>
  <si>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</si>
  <si>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</si>
  <si>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</si>
  <si>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</si>
  <si>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</si>
  <si>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</si>
  <si>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</si>
  <si>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</si>
  <si>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</si>
  <si>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</si>
  <si>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</si>
  <si>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</si>
  <si>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</si>
  <si>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</si>
  <si>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</si>
  <si>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</si>
  <si>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</si>
  <si>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</si>
  <si>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</si>
  <si>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</si>
  <si>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</si>
  <si>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</si>
  <si>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</si>
  <si>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</si>
  <si>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</si>
  <si>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</si>
  <si>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</si>
  <si>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</si>
  <si>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</si>
  <si>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</si>
  <si>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</si>
  <si>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</si>
  <si>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</si>
  <si>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</si>
  <si>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</si>
  <si>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</si>
  <si>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</si>
  <si>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</si>
  <si>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</si>
  <si>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</si>
  <si>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</si>
  <si>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</si>
  <si>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</si>
  <si>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</si>
  <si>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</si>
  <si>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</si>
  <si>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</si>
  <si>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</si>
  <si>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</si>
  <si>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</si>
  <si>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</si>
  <si>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</si>
  <si>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</si>
  <si>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</si>
  <si>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</si>
  <si>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</si>
  <si>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</si>
  <si>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</si>
  <si>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</si>
  <si>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</si>
  <si>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</si>
  <si>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</si>
  <si>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</si>
  <si>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</si>
  <si>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</si>
  <si>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</si>
  <si>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</si>
  <si>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</si>
  <si>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</si>
  <si>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</si>
  <si>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</si>
  <si>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</si>
  <si>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</si>
  <si>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</si>
  <si>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</si>
  <si>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</si>
  <si>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</si>
  <si>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</si>
  <si>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</si>
  <si>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</si>
  <si>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</si>
  <si>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</si>
  <si>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</si>
  <si>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</si>
  <si>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</si>
  <si>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</si>
  <si>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</si>
  <si>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</si>
  <si>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</si>
  <si>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</si>
  <si>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</si>
  <si>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</si>
  <si>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</si>
  <si>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</si>
  <si>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</si>
  <si>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</si>
  <si>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</si>
  <si>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</si>
  <si>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</si>
  <si>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</si>
  <si>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</si>
  <si>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</si>
  <si>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</si>
  <si>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</si>
  <si>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</si>
  <si>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</si>
  <si>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</si>
  <si>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</si>
  <si>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</si>
  <si>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</si>
  <si>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</si>
  <si>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</si>
  <si>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</si>
  <si>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</si>
  <si>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</si>
  <si>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</si>
  <si>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</si>
  <si>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</si>
  <si>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</si>
  <si>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13.47</t>
  </si>
  <si>
    <t>一般会計</t>
  </si>
  <si>
    <t>簡易水道事業会計</t>
  </si>
  <si>
    <t>下水道事業会計</t>
  </si>
  <si>
    <t>介護保険事業特別会計</t>
  </si>
  <si>
    <t>国民健康保険特別会計（事業勘定）</t>
  </si>
  <si>
    <t>国民健康保険特別会計（直営診療施設勘定）</t>
  </si>
  <si>
    <t>後期高齢者医療特別会計</t>
  </si>
  <si>
    <t>介護サービス事業特別会計</t>
  </si>
  <si>
    <t>その他会計（赤字）</t>
  </si>
  <si>
    <t>その他会計（黒字）</t>
  </si>
  <si>
    <t>R02</t>
    <phoneticPr fontId="5"/>
  </si>
  <si>
    <t>R03</t>
    <phoneticPr fontId="5"/>
  </si>
  <si>
    <t>R04</t>
    <phoneticPr fontId="5"/>
  </si>
  <si>
    <t>R05</t>
    <phoneticPr fontId="5"/>
  </si>
  <si>
    <t>R06</t>
    <phoneticPr fontId="5"/>
  </si>
  <si>
    <t>公共施設整備基金</t>
    <rPh sb="0" eb="2">
      <t>コウキョウ</t>
    </rPh>
    <rPh sb="2" eb="4">
      <t>シセツ</t>
    </rPh>
    <rPh sb="4" eb="6">
      <t>セイビ</t>
    </rPh>
    <rPh sb="6" eb="8">
      <t>キキン</t>
    </rPh>
    <phoneticPr fontId="10"/>
  </si>
  <si>
    <t>地域福祉基金</t>
    <rPh sb="0" eb="2">
      <t>チイキ</t>
    </rPh>
    <rPh sb="2" eb="4">
      <t>フクシ</t>
    </rPh>
    <rPh sb="4" eb="6">
      <t>キキン</t>
    </rPh>
    <phoneticPr fontId="10"/>
  </si>
  <si>
    <t>景観保全基金</t>
    <rPh sb="0" eb="6">
      <t>ケイカンホゼンキキン</t>
    </rPh>
    <phoneticPr fontId="10"/>
  </si>
  <si>
    <t>水と土保全対策基金</t>
    <phoneticPr fontId="10"/>
  </si>
  <si>
    <t>多摩源流の再生基金</t>
    <rPh sb="0" eb="2">
      <t>タマ</t>
    </rPh>
    <rPh sb="2" eb="4">
      <t>ゲンリュウ</t>
    </rPh>
    <rPh sb="5" eb="7">
      <t>サイセイ</t>
    </rPh>
    <rPh sb="7" eb="9">
      <t>キキン</t>
    </rPh>
    <phoneticPr fontId="10"/>
  </si>
  <si>
    <t>株式会社源</t>
    <rPh sb="0" eb="5">
      <t>カブシキガイシャミナモト</t>
    </rPh>
    <phoneticPr fontId="2"/>
  </si>
  <si>
    <t>山梨県市町村総合事務組合
　①一般会計</t>
    <phoneticPr fontId="2"/>
  </si>
  <si>
    <t>山梨県市町村総合事務組合
　②電子化事業及び会館管理・研修事業特別会</t>
    <phoneticPr fontId="2"/>
  </si>
  <si>
    <t>山梨県市町村総合事務組合
　③一般廃棄物最終処分場事業特別会計</t>
    <rPh sb="29" eb="31">
      <t>カイケイ</t>
    </rPh>
    <phoneticPr fontId="2"/>
  </si>
  <si>
    <t>山梨県市町村総合事務組合
　④入札参加資格審査事業費特別会計</t>
    <rPh sb="29" eb="30">
      <t>ケイ</t>
    </rPh>
    <phoneticPr fontId="2"/>
  </si>
  <si>
    <t>山梨県市町村総合事務組合
　⑤交通災害共済事業特別会</t>
    <phoneticPr fontId="2"/>
  </si>
  <si>
    <t>山梨県後期高齢者医療広域連合
　①一般会計</t>
    <rPh sb="17" eb="19">
      <t>イッパン</t>
    </rPh>
    <rPh sb="19" eb="21">
      <t>カイケイ</t>
    </rPh>
    <phoneticPr fontId="2"/>
  </si>
  <si>
    <t>山梨県後期高齢者医療広域連合
　②後期高齢者医療特別会計</t>
    <rPh sb="17" eb="19">
      <t>コウキ</t>
    </rPh>
    <rPh sb="19" eb="22">
      <t>コウレイシャ</t>
    </rPh>
    <rPh sb="22" eb="24">
      <t>イリョウ</t>
    </rPh>
    <rPh sb="24" eb="26">
      <t>トクベツ</t>
    </rPh>
    <rPh sb="26" eb="28">
      <t>カイケイ</t>
    </rPh>
    <phoneticPr fontId="2"/>
  </si>
  <si>
    <t>富士東部広域環境事務組合</t>
    <rPh sb="0" eb="2">
      <t>フジ</t>
    </rPh>
    <rPh sb="2" eb="4">
      <t>トウブ</t>
    </rPh>
    <rPh sb="4" eb="6">
      <t>コウイキ</t>
    </rPh>
    <rPh sb="6" eb="8">
      <t>カンキョウ</t>
    </rPh>
    <rPh sb="8" eb="10">
      <t>ジム</t>
    </rPh>
    <rPh sb="10" eb="12">
      <t>クミアイ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</si>
</sst>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wrapText="1"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wrapText="1"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332350</c:v>
                </c:pt>
                <c:pt idx="1">
                  <c:v>362690</c:v>
                </c:pt>
                <c:pt idx="2">
                  <c:v>296093</c:v>
                </c:pt>
                <c:pt idx="3">
                  <c:v>308655</c:v>
                </c:pt>
                <c:pt idx="4">
                  <c:v>325476</c:v>
                </c:pt>
              </c:numCache>
            </c:numRef>
          </c:val>
          <c:smooth val="0"/>
          <c:extLst>
            <c:ext xmlns:c16="http://schemas.microsoft.com/office/drawing/2014/chart" uri="{C3380CC4-5D6E-409C-BE32-E72D297353CC}">
              <c16:uniqueId val="{00000000-EA97-49AA-8652-8C6DF5158A1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439703</c:v>
                </c:pt>
                <c:pt idx="1">
                  <c:v>340018</c:v>
                </c:pt>
                <c:pt idx="2">
                  <c:v>428613</c:v>
                </c:pt>
                <c:pt idx="3">
                  <c:v>291407</c:v>
                </c:pt>
                <c:pt idx="4">
                  <c:v>357034</c:v>
                </c:pt>
              </c:numCache>
            </c:numRef>
          </c:val>
          <c:smooth val="0"/>
          <c:extLst>
            <c:ext xmlns:c16="http://schemas.microsoft.com/office/drawing/2014/chart" uri="{C3380CC4-5D6E-409C-BE32-E72D297353CC}">
              <c16:uniqueId val="{00000001-EA97-49AA-8652-8C6DF5158A1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25.17</c:v>
                </c:pt>
                <c:pt idx="1">
                  <c:v>30.47</c:v>
                </c:pt>
                <c:pt idx="2">
                  <c:v>32.5</c:v>
                </c:pt>
                <c:pt idx="3">
                  <c:v>34.07</c:v>
                </c:pt>
                <c:pt idx="4">
                  <c:v>19.91</c:v>
                </c:pt>
              </c:numCache>
            </c:numRef>
          </c:val>
          <c:extLst>
            <c:ext xmlns:c16="http://schemas.microsoft.com/office/drawing/2014/chart" uri="{C3380CC4-5D6E-409C-BE32-E72D297353CC}">
              <c16:uniqueId val="{00000000-B1FB-43F1-AF58-11E97022CA6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54.23</c:v>
                </c:pt>
                <c:pt idx="1">
                  <c:v>49</c:v>
                </c:pt>
                <c:pt idx="2">
                  <c:v>55.85</c:v>
                </c:pt>
                <c:pt idx="3">
                  <c:v>56.94</c:v>
                </c:pt>
                <c:pt idx="4">
                  <c:v>55.85</c:v>
                </c:pt>
              </c:numCache>
            </c:numRef>
          </c:val>
          <c:extLst>
            <c:ext xmlns:c16="http://schemas.microsoft.com/office/drawing/2014/chart" uri="{C3380CC4-5D6E-409C-BE32-E72D297353CC}">
              <c16:uniqueId val="{00000001-B1FB-43F1-AF58-11E97022CA6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17.3</c:v>
                </c:pt>
                <c:pt idx="1">
                  <c:v>7.76</c:v>
                </c:pt>
                <c:pt idx="2">
                  <c:v>7.62</c:v>
                </c:pt>
                <c:pt idx="3">
                  <c:v>0.98</c:v>
                </c:pt>
                <c:pt idx="4">
                  <c:v>-13.47</c:v>
                </c:pt>
              </c:numCache>
            </c:numRef>
          </c:val>
          <c:smooth val="0"/>
          <c:extLst>
            <c:ext xmlns:c16="http://schemas.microsoft.com/office/drawing/2014/chart" uri="{C3380CC4-5D6E-409C-BE32-E72D297353CC}">
              <c16:uniqueId val="{00000002-B1FB-43F1-AF58-11E97022CA6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1.26</c:v>
                </c:pt>
                <c:pt idx="2">
                  <c:v>#N/A</c:v>
                </c:pt>
                <c:pt idx="3">
                  <c:v>1.5</c:v>
                </c:pt>
                <c:pt idx="4">
                  <c:v>#N/A</c:v>
                </c:pt>
                <c:pt idx="5">
                  <c:v>2.1</c:v>
                </c:pt>
                <c:pt idx="6">
                  <c:v>#N/A</c:v>
                </c:pt>
                <c:pt idx="7">
                  <c:v>5.96</c:v>
                </c:pt>
                <c:pt idx="8">
                  <c:v>0</c:v>
                </c:pt>
                <c:pt idx="9">
                  <c:v>0</c:v>
                </c:pt>
              </c:numCache>
            </c:numRef>
          </c:val>
          <c:extLst>
            <c:ext xmlns:c16="http://schemas.microsoft.com/office/drawing/2014/chart" uri="{C3380CC4-5D6E-409C-BE32-E72D297353CC}">
              <c16:uniqueId val="{00000000-0DEE-404D-9CE1-F3AC6F6ED28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DEE-404D-9CE1-F3AC6F6ED28D}"/>
            </c:ext>
          </c:extLst>
        </c:ser>
        <c:ser>
          <c:idx val="2"/>
          <c:order val="2"/>
          <c:tx>
            <c:strRef>
              <c:f>データシート!$A$29</c:f>
              <c:strCache>
                <c:ptCount val="1"/>
                <c:pt idx="0">
                  <c:v>介護サービス事業特別会計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0.03</c:v>
                </c:pt>
                <c:pt idx="2">
                  <c:v>#N/A</c:v>
                </c:pt>
                <c:pt idx="3">
                  <c:v>0.02</c:v>
                </c:pt>
                <c:pt idx="4">
                  <c:v>#N/A</c:v>
                </c:pt>
                <c:pt idx="5">
                  <c:v>0.02</c:v>
                </c:pt>
                <c:pt idx="6">
                  <c:v>#N/A</c:v>
                </c:pt>
                <c:pt idx="7">
                  <c:v>0.02</c:v>
                </c:pt>
                <c:pt idx="8">
                  <c:v>#N/A</c:v>
                </c:pt>
                <c:pt idx="9">
                  <c:v>0.02</c:v>
                </c:pt>
              </c:numCache>
            </c:numRef>
          </c:val>
          <c:extLst>
            <c:ext xmlns:c16="http://schemas.microsoft.com/office/drawing/2014/chart" uri="{C3380CC4-5D6E-409C-BE32-E72D297353CC}">
              <c16:uniqueId val="{00000002-0DEE-404D-9CE1-F3AC6F6ED28D}"/>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0.22</c:v>
                </c:pt>
                <c:pt idx="2">
                  <c:v>#N/A</c:v>
                </c:pt>
                <c:pt idx="3">
                  <c:v>0.14000000000000001</c:v>
                </c:pt>
                <c:pt idx="4">
                  <c:v>#N/A</c:v>
                </c:pt>
                <c:pt idx="5">
                  <c:v>0.14000000000000001</c:v>
                </c:pt>
                <c:pt idx="6">
                  <c:v>#N/A</c:v>
                </c:pt>
                <c:pt idx="7">
                  <c:v>0.13</c:v>
                </c:pt>
                <c:pt idx="8">
                  <c:v>#N/A</c:v>
                </c:pt>
                <c:pt idx="9">
                  <c:v>0.22</c:v>
                </c:pt>
              </c:numCache>
            </c:numRef>
          </c:val>
          <c:extLst>
            <c:ext xmlns:c16="http://schemas.microsoft.com/office/drawing/2014/chart" uri="{C3380CC4-5D6E-409C-BE32-E72D297353CC}">
              <c16:uniqueId val="{00000003-0DEE-404D-9CE1-F3AC6F6ED28D}"/>
            </c:ext>
          </c:extLst>
        </c:ser>
        <c:ser>
          <c:idx val="4"/>
          <c:order val="4"/>
          <c:tx>
            <c:strRef>
              <c:f>データシート!$A$31</c:f>
              <c:strCache>
                <c:ptCount val="1"/>
                <c:pt idx="0">
                  <c:v>国民健康保険特別会計（直営診療施設勘定）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0.84</c:v>
                </c:pt>
                <c:pt idx="2">
                  <c:v>#N/A</c:v>
                </c:pt>
                <c:pt idx="3">
                  <c:v>0.54</c:v>
                </c:pt>
                <c:pt idx="4">
                  <c:v>#N/A</c:v>
                </c:pt>
                <c:pt idx="5">
                  <c:v>0.61</c:v>
                </c:pt>
                <c:pt idx="6">
                  <c:v>#N/A</c:v>
                </c:pt>
                <c:pt idx="7">
                  <c:v>0.71</c:v>
                </c:pt>
                <c:pt idx="8">
                  <c:v>#N/A</c:v>
                </c:pt>
                <c:pt idx="9">
                  <c:v>0.52</c:v>
                </c:pt>
              </c:numCache>
            </c:numRef>
          </c:val>
          <c:extLst>
            <c:ext xmlns:c16="http://schemas.microsoft.com/office/drawing/2014/chart" uri="{C3380CC4-5D6E-409C-BE32-E72D297353CC}">
              <c16:uniqueId val="{00000004-0DEE-404D-9CE1-F3AC6F6ED28D}"/>
            </c:ext>
          </c:extLst>
        </c:ser>
        <c:ser>
          <c:idx val="5"/>
          <c:order val="5"/>
          <c:tx>
            <c:strRef>
              <c:f>データシート!$A$32</c:f>
              <c:strCache>
                <c:ptCount val="1"/>
                <c:pt idx="0">
                  <c:v>国民健康保険特別会計（事業勘定）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0.96</c:v>
                </c:pt>
                <c:pt idx="2">
                  <c:v>#N/A</c:v>
                </c:pt>
                <c:pt idx="3">
                  <c:v>0.12</c:v>
                </c:pt>
                <c:pt idx="4">
                  <c:v>#N/A</c:v>
                </c:pt>
                <c:pt idx="5">
                  <c:v>0.27</c:v>
                </c:pt>
                <c:pt idx="6">
                  <c:v>#N/A</c:v>
                </c:pt>
                <c:pt idx="7">
                  <c:v>0.67</c:v>
                </c:pt>
                <c:pt idx="8">
                  <c:v>#N/A</c:v>
                </c:pt>
                <c:pt idx="9">
                  <c:v>0.55000000000000004</c:v>
                </c:pt>
              </c:numCache>
            </c:numRef>
          </c:val>
          <c:extLst>
            <c:ext xmlns:c16="http://schemas.microsoft.com/office/drawing/2014/chart" uri="{C3380CC4-5D6E-409C-BE32-E72D297353CC}">
              <c16:uniqueId val="{00000005-0DEE-404D-9CE1-F3AC6F6ED28D}"/>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2.06</c:v>
                </c:pt>
                <c:pt idx="2">
                  <c:v>#N/A</c:v>
                </c:pt>
                <c:pt idx="3">
                  <c:v>1.52</c:v>
                </c:pt>
                <c:pt idx="4">
                  <c:v>#N/A</c:v>
                </c:pt>
                <c:pt idx="5">
                  <c:v>1.98</c:v>
                </c:pt>
                <c:pt idx="6">
                  <c:v>#N/A</c:v>
                </c:pt>
                <c:pt idx="7">
                  <c:v>1.76</c:v>
                </c:pt>
                <c:pt idx="8">
                  <c:v>#N/A</c:v>
                </c:pt>
                <c:pt idx="9">
                  <c:v>0.99</c:v>
                </c:pt>
              </c:numCache>
            </c:numRef>
          </c:val>
          <c:extLst>
            <c:ext xmlns:c16="http://schemas.microsoft.com/office/drawing/2014/chart" uri="{C3380CC4-5D6E-409C-BE32-E72D297353CC}">
              <c16:uniqueId val="{00000006-0DEE-404D-9CE1-F3AC6F6ED28D}"/>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3.32</c:v>
                </c:pt>
              </c:numCache>
            </c:numRef>
          </c:val>
          <c:extLst>
            <c:ext xmlns:c16="http://schemas.microsoft.com/office/drawing/2014/chart" uri="{C3380CC4-5D6E-409C-BE32-E72D297353CC}">
              <c16:uniqueId val="{00000007-0DEE-404D-9CE1-F3AC6F6ED28D}"/>
            </c:ext>
          </c:extLst>
        </c:ser>
        <c:ser>
          <c:idx val="8"/>
          <c:order val="8"/>
          <c:tx>
            <c:strRef>
              <c:f>データシート!$A$35</c:f>
              <c:strCache>
                <c:ptCount val="1"/>
                <c:pt idx="0">
                  <c:v>簡易水道事業会計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4.1500000000000004</c:v>
                </c:pt>
              </c:numCache>
            </c:numRef>
          </c:val>
          <c:extLst>
            <c:ext xmlns:c16="http://schemas.microsoft.com/office/drawing/2014/chart" uri="{C3380CC4-5D6E-409C-BE32-E72D297353CC}">
              <c16:uniqueId val="{00000008-0DEE-404D-9CE1-F3AC6F6ED28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25.16</c:v>
                </c:pt>
                <c:pt idx="2">
                  <c:v>#N/A</c:v>
                </c:pt>
                <c:pt idx="3">
                  <c:v>30.46</c:v>
                </c:pt>
                <c:pt idx="4">
                  <c:v>#N/A</c:v>
                </c:pt>
                <c:pt idx="5">
                  <c:v>29.5</c:v>
                </c:pt>
                <c:pt idx="6">
                  <c:v>#N/A</c:v>
                </c:pt>
                <c:pt idx="7">
                  <c:v>34.07</c:v>
                </c:pt>
                <c:pt idx="8">
                  <c:v>#N/A</c:v>
                </c:pt>
                <c:pt idx="9">
                  <c:v>19.899999999999999</c:v>
                </c:pt>
              </c:numCache>
            </c:numRef>
          </c:val>
          <c:extLst>
            <c:ext xmlns:c16="http://schemas.microsoft.com/office/drawing/2014/chart" uri="{C3380CC4-5D6E-409C-BE32-E72D297353CC}">
              <c16:uniqueId val="{00000009-0DEE-404D-9CE1-F3AC6F6ED28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130</c:v>
                </c:pt>
                <c:pt idx="5">
                  <c:v>131</c:v>
                </c:pt>
                <c:pt idx="8">
                  <c:v>131</c:v>
                </c:pt>
                <c:pt idx="11">
                  <c:v>128</c:v>
                </c:pt>
                <c:pt idx="14">
                  <c:v>124</c:v>
                </c:pt>
              </c:numCache>
            </c:numRef>
          </c:val>
          <c:extLst>
            <c:ext xmlns:c16="http://schemas.microsoft.com/office/drawing/2014/chart" uri="{C3380CC4-5D6E-409C-BE32-E72D297353CC}">
              <c16:uniqueId val="{00000000-A0B8-498B-A451-AF1BA57AA69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0B8-498B-A451-AF1BA57AA69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0B8-498B-A451-AF1BA57AA69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0B8-498B-A451-AF1BA57AA69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45</c:v>
                </c:pt>
                <c:pt idx="3">
                  <c:v>41</c:v>
                </c:pt>
                <c:pt idx="6">
                  <c:v>42</c:v>
                </c:pt>
                <c:pt idx="9">
                  <c:v>39</c:v>
                </c:pt>
                <c:pt idx="12">
                  <c:v>31</c:v>
                </c:pt>
              </c:numCache>
            </c:numRef>
          </c:val>
          <c:extLst>
            <c:ext xmlns:c16="http://schemas.microsoft.com/office/drawing/2014/chart" uri="{C3380CC4-5D6E-409C-BE32-E72D297353CC}">
              <c16:uniqueId val="{00000004-A0B8-498B-A451-AF1BA57AA69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0B8-498B-A451-AF1BA57AA69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0B8-498B-A451-AF1BA57AA69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140</c:v>
                </c:pt>
                <c:pt idx="3">
                  <c:v>155</c:v>
                </c:pt>
                <c:pt idx="6">
                  <c:v>160</c:v>
                </c:pt>
                <c:pt idx="9">
                  <c:v>169</c:v>
                </c:pt>
                <c:pt idx="12">
                  <c:v>160</c:v>
                </c:pt>
              </c:numCache>
            </c:numRef>
          </c:val>
          <c:extLst>
            <c:ext xmlns:c16="http://schemas.microsoft.com/office/drawing/2014/chart" uri="{C3380CC4-5D6E-409C-BE32-E72D297353CC}">
              <c16:uniqueId val="{00000007-A0B8-498B-A451-AF1BA57AA69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55</c:v>
                </c:pt>
                <c:pt idx="2">
                  <c:v>#N/A</c:v>
                </c:pt>
                <c:pt idx="3">
                  <c:v>#N/A</c:v>
                </c:pt>
                <c:pt idx="4">
                  <c:v>65</c:v>
                </c:pt>
                <c:pt idx="5">
                  <c:v>#N/A</c:v>
                </c:pt>
                <c:pt idx="6">
                  <c:v>#N/A</c:v>
                </c:pt>
                <c:pt idx="7">
                  <c:v>71</c:v>
                </c:pt>
                <c:pt idx="8">
                  <c:v>#N/A</c:v>
                </c:pt>
                <c:pt idx="9">
                  <c:v>#N/A</c:v>
                </c:pt>
                <c:pt idx="10">
                  <c:v>80</c:v>
                </c:pt>
                <c:pt idx="11">
                  <c:v>#N/A</c:v>
                </c:pt>
                <c:pt idx="12">
                  <c:v>#N/A</c:v>
                </c:pt>
                <c:pt idx="13">
                  <c:v>67</c:v>
                </c:pt>
                <c:pt idx="14">
                  <c:v>#N/A</c:v>
                </c:pt>
              </c:numCache>
            </c:numRef>
          </c:val>
          <c:smooth val="0"/>
          <c:extLst>
            <c:ext xmlns:c16="http://schemas.microsoft.com/office/drawing/2014/chart" uri="{C3380CC4-5D6E-409C-BE32-E72D297353CC}">
              <c16:uniqueId val="{00000008-A0B8-498B-A451-AF1BA57AA69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1273</c:v>
                </c:pt>
                <c:pt idx="5">
                  <c:v>1607</c:v>
                </c:pt>
                <c:pt idx="8">
                  <c:v>1148</c:v>
                </c:pt>
                <c:pt idx="11">
                  <c:v>1423</c:v>
                </c:pt>
                <c:pt idx="14">
                  <c:v>1245</c:v>
                </c:pt>
              </c:numCache>
            </c:numRef>
          </c:val>
          <c:extLst>
            <c:ext xmlns:c16="http://schemas.microsoft.com/office/drawing/2014/chart" uri="{C3380CC4-5D6E-409C-BE32-E72D297353CC}">
              <c16:uniqueId val="{00000000-D31A-477C-880A-1656FF61352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126</c:v>
                </c:pt>
                <c:pt idx="5">
                  <c:v>114</c:v>
                </c:pt>
                <c:pt idx="8">
                  <c:v>103</c:v>
                </c:pt>
                <c:pt idx="11">
                  <c:v>96</c:v>
                </c:pt>
                <c:pt idx="14">
                  <c:v>90</c:v>
                </c:pt>
              </c:numCache>
            </c:numRef>
          </c:val>
          <c:extLst>
            <c:ext xmlns:c16="http://schemas.microsoft.com/office/drawing/2014/chart" uri="{C3380CC4-5D6E-409C-BE32-E72D297353CC}">
              <c16:uniqueId val="{00000001-D31A-477C-880A-1656FF61352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1035</c:v>
                </c:pt>
                <c:pt idx="5">
                  <c:v>1067</c:v>
                </c:pt>
                <c:pt idx="8">
                  <c:v>1172</c:v>
                </c:pt>
                <c:pt idx="11">
                  <c:v>1189</c:v>
                </c:pt>
                <c:pt idx="14">
                  <c:v>1199</c:v>
                </c:pt>
              </c:numCache>
            </c:numRef>
          </c:val>
          <c:extLst>
            <c:ext xmlns:c16="http://schemas.microsoft.com/office/drawing/2014/chart" uri="{C3380CC4-5D6E-409C-BE32-E72D297353CC}">
              <c16:uniqueId val="{00000002-D31A-477C-880A-1656FF61352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31A-477C-880A-1656FF61352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31A-477C-880A-1656FF61352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31A-477C-880A-1656FF61352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196</c:v>
                </c:pt>
                <c:pt idx="3">
                  <c:v>206</c:v>
                </c:pt>
                <c:pt idx="6">
                  <c:v>222</c:v>
                </c:pt>
                <c:pt idx="9">
                  <c:v>198</c:v>
                </c:pt>
                <c:pt idx="12">
                  <c:v>197</c:v>
                </c:pt>
              </c:numCache>
            </c:numRef>
          </c:val>
          <c:extLst>
            <c:ext xmlns:c16="http://schemas.microsoft.com/office/drawing/2014/chart" uri="{C3380CC4-5D6E-409C-BE32-E72D297353CC}">
              <c16:uniqueId val="{00000006-D31A-477C-880A-1656FF61352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6</c:v>
                </c:pt>
                <c:pt idx="3">
                  <c:v>5</c:v>
                </c:pt>
                <c:pt idx="6">
                  <c:v>5</c:v>
                </c:pt>
                <c:pt idx="9">
                  <c:v>4</c:v>
                </c:pt>
                <c:pt idx="12">
                  <c:v>6</c:v>
                </c:pt>
              </c:numCache>
            </c:numRef>
          </c:val>
          <c:extLst>
            <c:ext xmlns:c16="http://schemas.microsoft.com/office/drawing/2014/chart" uri="{C3380CC4-5D6E-409C-BE32-E72D297353CC}">
              <c16:uniqueId val="{00000007-D31A-477C-880A-1656FF61352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611</c:v>
                </c:pt>
                <c:pt idx="3">
                  <c:v>603</c:v>
                </c:pt>
                <c:pt idx="6">
                  <c:v>598</c:v>
                </c:pt>
                <c:pt idx="9">
                  <c:v>628</c:v>
                </c:pt>
                <c:pt idx="12">
                  <c:v>633</c:v>
                </c:pt>
              </c:numCache>
            </c:numRef>
          </c:val>
          <c:extLst>
            <c:ext xmlns:c16="http://schemas.microsoft.com/office/drawing/2014/chart" uri="{C3380CC4-5D6E-409C-BE32-E72D297353CC}">
              <c16:uniqueId val="{00000008-D31A-477C-880A-1656FF61352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31A-477C-880A-1656FF61352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1387</c:v>
                </c:pt>
                <c:pt idx="3">
                  <c:v>1347</c:v>
                </c:pt>
                <c:pt idx="6">
                  <c:v>1318</c:v>
                </c:pt>
                <c:pt idx="9">
                  <c:v>1213</c:v>
                </c:pt>
                <c:pt idx="12">
                  <c:v>1298</c:v>
                </c:pt>
              </c:numCache>
            </c:numRef>
          </c:val>
          <c:extLst>
            <c:ext xmlns:c16="http://schemas.microsoft.com/office/drawing/2014/chart" uri="{C3380CC4-5D6E-409C-BE32-E72D297353CC}">
              <c16:uniqueId val="{0000000A-D31A-477C-880A-1656FF61352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31A-477C-880A-1656FF61352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461</c:v>
                </c:pt>
                <c:pt idx="1">
                  <c:v>461</c:v>
                </c:pt>
                <c:pt idx="2">
                  <c:v>461</c:v>
                </c:pt>
              </c:numCache>
            </c:numRef>
          </c:val>
          <c:extLst>
            <c:ext xmlns:c16="http://schemas.microsoft.com/office/drawing/2014/chart" uri="{C3380CC4-5D6E-409C-BE32-E72D297353CC}">
              <c16:uniqueId val="{00000000-FA1C-45DC-B55C-FE603570D7D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210</c:v>
                </c:pt>
                <c:pt idx="1">
                  <c:v>210</c:v>
                </c:pt>
                <c:pt idx="2">
                  <c:v>211</c:v>
                </c:pt>
              </c:numCache>
            </c:numRef>
          </c:val>
          <c:extLst>
            <c:ext xmlns:c16="http://schemas.microsoft.com/office/drawing/2014/chart" uri="{C3380CC4-5D6E-409C-BE32-E72D297353CC}">
              <c16:uniqueId val="{00000001-FA1C-45DC-B55C-FE603570D7D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322</c:v>
                </c:pt>
                <c:pt idx="1">
                  <c:v>353</c:v>
                </c:pt>
                <c:pt idx="2">
                  <c:v>356</c:v>
                </c:pt>
              </c:numCache>
            </c:numRef>
          </c:val>
          <c:extLst>
            <c:ext xmlns:c16="http://schemas.microsoft.com/office/drawing/2014/chart" uri="{C3380CC4-5D6E-409C-BE32-E72D297353CC}">
              <c16:uniqueId val="{00000002-FA1C-45DC-B55C-FE603570D7D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山梨県小菅村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ＭＳ ゴシック" pitchFamily="49" charset="-128"/>
              <a:ea typeface="ＭＳ ゴシック" pitchFamily="49" charset="-128"/>
            </a:rPr>
            <a:t>R6</a:t>
          </a:r>
          <a:r>
            <a:rPr kumimoji="1" lang="ja-JP" altLang="en-US" sz="1400">
              <a:latin typeface="ＭＳ ゴシック" pitchFamily="49" charset="-128"/>
              <a:ea typeface="ＭＳ ゴシック" pitchFamily="49" charset="-128"/>
            </a:rPr>
            <a:t>年度の実質公債費比率の分子は</a:t>
          </a:r>
          <a:r>
            <a:rPr kumimoji="1" lang="en-US" altLang="ja-JP" sz="1400">
              <a:latin typeface="ＭＳ ゴシック" pitchFamily="49" charset="-128"/>
              <a:ea typeface="ＭＳ ゴシック" pitchFamily="49" charset="-128"/>
            </a:rPr>
            <a:t>67</a:t>
          </a:r>
          <a:r>
            <a:rPr kumimoji="1" lang="ja-JP" altLang="en-US" sz="1400">
              <a:latin typeface="ＭＳ ゴシック" pitchFamily="49" charset="-128"/>
              <a:ea typeface="ＭＳ ゴシック" pitchFamily="49" charset="-128"/>
            </a:rPr>
            <a:t>百万円となり、前年度の</a:t>
          </a:r>
          <a:r>
            <a:rPr kumimoji="1" lang="en-US" altLang="ja-JP" sz="1400">
              <a:latin typeface="ＭＳ ゴシック" pitchFamily="49" charset="-128"/>
              <a:ea typeface="ＭＳ ゴシック" pitchFamily="49" charset="-128"/>
            </a:rPr>
            <a:t>80</a:t>
          </a:r>
          <a:r>
            <a:rPr kumimoji="1" lang="ja-JP" altLang="en-US" sz="1400">
              <a:latin typeface="ＭＳ ゴシック" pitchFamily="49" charset="-128"/>
              <a:ea typeface="ＭＳ ゴシック" pitchFamily="49" charset="-128"/>
            </a:rPr>
            <a:t>百万円から</a:t>
          </a:r>
          <a:r>
            <a:rPr kumimoji="1" lang="en-US" altLang="ja-JP" sz="1400">
              <a:latin typeface="ＭＳ ゴシック" pitchFamily="49" charset="-128"/>
              <a:ea typeface="ＭＳ ゴシック" pitchFamily="49" charset="-128"/>
            </a:rPr>
            <a:t>13</a:t>
          </a:r>
          <a:r>
            <a:rPr kumimoji="1" lang="ja-JP" altLang="en-US" sz="1400">
              <a:latin typeface="ＭＳ ゴシック" pitchFamily="49" charset="-128"/>
              <a:ea typeface="ＭＳ ゴシック" pitchFamily="49" charset="-128"/>
            </a:rPr>
            <a:t>百万円減少・改善した。元利償還金等については、前年度の</a:t>
          </a:r>
          <a:r>
            <a:rPr kumimoji="1" lang="en-US" altLang="ja-JP" sz="1400">
              <a:latin typeface="ＭＳ ゴシック" pitchFamily="49" charset="-128"/>
              <a:ea typeface="ＭＳ ゴシック" pitchFamily="49" charset="-128"/>
            </a:rPr>
            <a:t>208</a:t>
          </a:r>
          <a:r>
            <a:rPr kumimoji="1" lang="ja-JP" altLang="en-US" sz="1400">
              <a:latin typeface="ＭＳ ゴシック" pitchFamily="49" charset="-128"/>
              <a:ea typeface="ＭＳ ゴシック" pitchFamily="49" charset="-128"/>
            </a:rPr>
            <a:t>百万円から</a:t>
          </a:r>
          <a:r>
            <a:rPr kumimoji="1" lang="en-US" altLang="ja-JP" sz="1400">
              <a:latin typeface="ＭＳ ゴシック" pitchFamily="49" charset="-128"/>
              <a:ea typeface="ＭＳ ゴシック" pitchFamily="49" charset="-128"/>
            </a:rPr>
            <a:t>17</a:t>
          </a:r>
          <a:r>
            <a:rPr kumimoji="1" lang="ja-JP" altLang="en-US" sz="1400">
              <a:latin typeface="ＭＳ ゴシック" pitchFamily="49" charset="-128"/>
              <a:ea typeface="ＭＳ ゴシック" pitchFamily="49" charset="-128"/>
            </a:rPr>
            <a:t>百万円減少しており、特に公営企業債の元利償還金に対する繰入金が</a:t>
          </a:r>
          <a:r>
            <a:rPr kumimoji="1" lang="en-US" altLang="ja-JP" sz="1400">
              <a:latin typeface="ＭＳ ゴシック" pitchFamily="49" charset="-128"/>
              <a:ea typeface="ＭＳ ゴシック" pitchFamily="49" charset="-128"/>
            </a:rPr>
            <a:t>R2</a:t>
          </a:r>
          <a:r>
            <a:rPr kumimoji="1" lang="ja-JP" altLang="en-US" sz="1400">
              <a:latin typeface="ＭＳ ゴシック" pitchFamily="49" charset="-128"/>
              <a:ea typeface="ＭＳ ゴシック" pitchFamily="49" charset="-128"/>
            </a:rPr>
            <a:t>年度から段階的に減少していることが負担軽減に寄与している。一方で、算入公債費等の推移をみると、</a:t>
          </a:r>
          <a:r>
            <a:rPr kumimoji="1" lang="en-US" altLang="ja-JP" sz="1400">
              <a:latin typeface="ＭＳ ゴシック" pitchFamily="49" charset="-128"/>
              <a:ea typeface="ＭＳ ゴシック" pitchFamily="49" charset="-128"/>
            </a:rPr>
            <a:t>R6</a:t>
          </a:r>
          <a:r>
            <a:rPr kumimoji="1" lang="ja-JP" altLang="en-US" sz="1400">
              <a:latin typeface="ＭＳ ゴシック" pitchFamily="49" charset="-128"/>
              <a:ea typeface="ＭＳ ゴシック" pitchFamily="49" charset="-128"/>
            </a:rPr>
            <a:t>年度は過去</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年間で最も低い水準となった。分子（</a:t>
          </a:r>
          <a:r>
            <a:rPr kumimoji="1" lang="en-US" altLang="ja-JP" sz="1400">
              <a:latin typeface="ＭＳ ゴシック" pitchFamily="49" charset="-128"/>
              <a:ea typeface="ＭＳ ゴシック" pitchFamily="49" charset="-128"/>
            </a:rPr>
            <a:t>A-B</a:t>
          </a:r>
          <a:r>
            <a:rPr kumimoji="1" lang="ja-JP" altLang="en-US" sz="1400">
              <a:latin typeface="ＭＳ ゴシック" pitchFamily="49" charset="-128"/>
              <a:ea typeface="ＭＳ ゴシック" pitchFamily="49" charset="-128"/>
            </a:rPr>
            <a:t>）は</a:t>
          </a:r>
          <a:r>
            <a:rPr kumimoji="1" lang="en-US" altLang="ja-JP" sz="1400">
              <a:latin typeface="ＭＳ ゴシック" pitchFamily="49" charset="-128"/>
              <a:ea typeface="ＭＳ ゴシック" pitchFamily="49" charset="-128"/>
            </a:rPr>
            <a:t>R2</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R5</a:t>
          </a:r>
          <a:r>
            <a:rPr kumimoji="1" lang="ja-JP" altLang="en-US" sz="1400">
              <a:latin typeface="ＭＳ ゴシック" pitchFamily="49" charset="-128"/>
              <a:ea typeface="ＭＳ ゴシック" pitchFamily="49" charset="-128"/>
            </a:rPr>
            <a:t>年度にかけて増加傾向にあったが、</a:t>
          </a:r>
          <a:r>
            <a:rPr kumimoji="1" lang="en-US" altLang="ja-JP" sz="1400">
              <a:latin typeface="ＭＳ ゴシック" pitchFamily="49" charset="-128"/>
              <a:ea typeface="ＭＳ ゴシック" pitchFamily="49" charset="-128"/>
            </a:rPr>
            <a:t>R6</a:t>
          </a:r>
          <a:r>
            <a:rPr kumimoji="1" lang="ja-JP" altLang="en-US" sz="1400">
              <a:latin typeface="ＭＳ ゴシック" pitchFamily="49" charset="-128"/>
              <a:ea typeface="ＭＳ ゴシック" pitchFamily="49" charset="-128"/>
            </a:rPr>
            <a:t>年度に減少に転じたことで、公債費負担の増加に一定の歯止めがかかったといえるが、引き続き地方債の新規発行額のコントロールを図る必要がある。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endParaRPr kumimoji="1" lang="en-US" altLang="ja-JP"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山梨県小菅村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前年度と比較すると、全体として将来負担の微増と充当可能財源の減少という動きが見られるが、依然として実質的な負債がマイナスとなっているため、健全な状態を維持できているといえる。即座に危険な状態ではないとはいえ、マイナス幅が</a:t>
          </a:r>
          <a:r>
            <a:rPr kumimoji="1" lang="en-US" altLang="ja-JP" sz="1400">
              <a:latin typeface="ＭＳ ゴシック" pitchFamily="49" charset="-128"/>
              <a:ea typeface="ＭＳ ゴシック" pitchFamily="49" charset="-128"/>
            </a:rPr>
            <a:t>267</a:t>
          </a:r>
          <a:r>
            <a:rPr kumimoji="1" lang="ja-JP" altLang="en-US" sz="1400">
              <a:latin typeface="ＭＳ ゴシック" pitchFamily="49" charset="-128"/>
              <a:ea typeface="ＭＳ ゴシック" pitchFamily="49" charset="-128"/>
            </a:rPr>
            <a:t>百万円に縮小しているので、今後も地方債発行額のコントロールと、交付税措置等の依存財源を注視し、基金についても戦略的活用と維持を図っていく。</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山梨県小菅村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基金取り崩しを見込んだ予算編成であったが、結果的に取り崩しを行わず運用することができた。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公共施設の老朽化による更新が必要なってくることは必至なので、基金を計画的に積み立て備える。一方、自主財源が乏しく依存財源に頼らざるを得ない財政状況の中で、今後はふるさと納税等に力を入れ特定目的基金への積立てを積極的に行い、少子高齢化や地域振興対策に対応するための資金として運用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公共施設整備基金：本村各種公共施設整備を施行するに当たり、各種事業の円滑な執行を図る。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地域福祉基金：住民が主体となって行う福祉活動を活発化する。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水と土保全対策基金：小菅村が実施した土地改良施設の多面的機能と併せ地域資源の有する価値を評価し、将来にわたってこれらを整備保全して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いくための地域住民活動を支援する。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多摩源流の再生基金：多摩源流の豊かな自然と森林を有する小菅村を愛し、その存続願う人たちや企業などから寄付金を募り、心癒される豊かな</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多摩川源流の森を保全し、水をはぐくみ、川を守り、未来を託す子どもたちの育成や多摩川流域住民との交流を図る。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源流景観保全基金：源流の良好な自然環境の保護を図るために必要な土地（土地の定着物を含む。）の円滑な取得、自然環境の適切な利用を図るために必要な施設の維持又は地域の景観の形成に関する活動の推進に係る事業の実施に必要な経費</a:t>
          </a:r>
        </a:p>
        <a:p>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ふるさと納税について、近年の寄付額は年間</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万円程度で推移している。寄附金の用途は森と水と川を守る事業、未来の子供たちを育てる事業、上下流の交流を促進する事業、村長おまかせプランの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つがあり、自然環境の保護や持続可能な村づくり、住民生活向上のための事業に活用している。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多摩源流の再生基金：ふるさと納税等の寄付金を各種目的毎に積立てているため必要に応じて取り崩しを行う。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源流景観保全基金：良好な景観形成のため景観間伐や景観シート等の推進に向け取り崩しを行う予定。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財政調整基金の取り崩しを見込んだ予算編成だったが、結果的に取り崩しを行わず運用することができた。利子の積立により微増となった。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年度以降、公共施設整備に係る大口の取り崩しを見込んでいるため、計画的な積み立てを実施していく。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利子の積立と基金積立により微増となった。</a:t>
          </a:r>
        </a:p>
        <a:p>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今後も起債の償還額が年々増えていく可能性が高いので、収入支出のバランスを把握し必要に応じて取り崩しを行う。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山梨県小菅村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616
606
52.78
1,764,873
1,535,637
164,321
825,468
1,298,030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昨年度から引き続き、人口の減少や全国平均を上回る高齢化率に加え、伝統産業の衰退、基幹産業が弱いことで財政基盤が非常に弱く、財政力は類似団体より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ポイント下回っている。一貫して</a:t>
          </a:r>
          <a:r>
            <a:rPr kumimoji="1" lang="en-US" altLang="ja-JP" sz="1300">
              <a:latin typeface="ＭＳ Ｐゴシック" panose="020B0600070205080204" pitchFamily="50" charset="-128"/>
              <a:ea typeface="ＭＳ Ｐゴシック" panose="020B0600070205080204" pitchFamily="50" charset="-128"/>
            </a:rPr>
            <a:t>0.11</a:t>
          </a:r>
          <a:r>
            <a:rPr kumimoji="1" lang="ja-JP" altLang="en-US" sz="1300">
              <a:latin typeface="ＭＳ Ｐゴシック" panose="020B0600070205080204" pitchFamily="50" charset="-128"/>
              <a:ea typeface="ＭＳ Ｐゴシック" panose="020B0600070205080204" pitchFamily="50" charset="-128"/>
            </a:rPr>
            <a:t>で推移しており、自主財源の確保が極めて困難な状況が固定化しており、普通交付税等の依存財源に強く依存さぜるを得ない状況ではあるが、総合計画や人口ビジョン、過疎計画などの長期計画に基づき、持続可能な村づくりの推進と財政力強化に努め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2032</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74232"/>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88409</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91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2032</xdr:rowOff>
    </xdr:from>
    <xdr:to>
      <xdr:col>24</xdr:col>
      <xdr:colOff>12700</xdr:colOff>
      <xdr:row>36</xdr:row>
      <xdr:rowOff>2032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7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58928</xdr:rowOff>
    </xdr:from>
    <xdr:to>
      <xdr:col>23</xdr:col>
      <xdr:colOff>133350</xdr:colOff>
      <xdr:row>44</xdr:row>
      <xdr:rowOff>58928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114800" y="76027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99585</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300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58928</xdr:rowOff>
    </xdr:from>
    <xdr:to>
      <xdr:col>19</xdr:col>
      <xdr:colOff>133350</xdr:colOff>
      <xdr:row>44</xdr:row>
      <xdr:rowOff>58928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6027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102362</xdr:rowOff>
    </xdr:from>
    <xdr:to>
      <xdr:col>19</xdr:col>
      <xdr:colOff>184150</xdr:colOff>
      <xdr:row>44</xdr:row>
      <xdr:rowOff>32512</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7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42689</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243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58928</xdr:rowOff>
    </xdr:from>
    <xdr:to>
      <xdr:col>15</xdr:col>
      <xdr:colOff>82550</xdr:colOff>
      <xdr:row>44</xdr:row>
      <xdr:rowOff>58928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6027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13733</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58928</xdr:rowOff>
    </xdr:from>
    <xdr:to>
      <xdr:col>11</xdr:col>
      <xdr:colOff>31750</xdr:colOff>
      <xdr:row>44</xdr:row>
      <xdr:rowOff>58928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6027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63754</xdr:rowOff>
    </xdr:from>
    <xdr:to>
      <xdr:col>11</xdr:col>
      <xdr:colOff>82550</xdr:colOff>
      <xdr:row>43</xdr:row>
      <xdr:rowOff>165354</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3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4081</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20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54102</xdr:rowOff>
    </xdr:from>
    <xdr:to>
      <xdr:col>7</xdr:col>
      <xdr:colOff>31750</xdr:colOff>
      <xdr:row>43</xdr:row>
      <xdr:rowOff>155702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165879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19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8128</xdr:rowOff>
    </xdr:from>
    <xdr:to>
      <xdr:col>23</xdr:col>
      <xdr:colOff>184150</xdr:colOff>
      <xdr:row>44</xdr:row>
      <xdr:rowOff>109728</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55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75455</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44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8128</xdr:rowOff>
    </xdr:from>
    <xdr:to>
      <xdr:col>19</xdr:col>
      <xdr:colOff>184150</xdr:colOff>
      <xdr:row>44</xdr:row>
      <xdr:rowOff>109728</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55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94505</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638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8128</xdr:rowOff>
    </xdr:from>
    <xdr:to>
      <xdr:col>15</xdr:col>
      <xdr:colOff>133350</xdr:colOff>
      <xdr:row>44</xdr:row>
      <xdr:rowOff>109728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55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94505</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63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8128</xdr:rowOff>
    </xdr:from>
    <xdr:to>
      <xdr:col>11</xdr:col>
      <xdr:colOff>82550</xdr:colOff>
      <xdr:row>44</xdr:row>
      <xdr:rowOff>109728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55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94505</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63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8128</xdr:rowOff>
    </xdr:from>
    <xdr:to>
      <xdr:col>7</xdr:col>
      <xdr:colOff>31750</xdr:colOff>
      <xdr:row>44</xdr:row>
      <xdr:rowOff>109728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55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94505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63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全国平均をわずかに下回っているが、類似団体平均と比較して</a:t>
          </a:r>
          <a:r>
            <a:rPr kumimoji="1" lang="en-US" altLang="ja-JP" sz="1300">
              <a:latin typeface="ＭＳ Ｐゴシック" panose="020B0600070205080204" pitchFamily="50" charset="-128"/>
              <a:ea typeface="ＭＳ Ｐゴシック" panose="020B0600070205080204" pitchFamily="50" charset="-128"/>
            </a:rPr>
            <a:t>6.3</a:t>
          </a:r>
          <a:r>
            <a:rPr kumimoji="1" lang="ja-JP" altLang="en-US" sz="1300">
              <a:latin typeface="ＭＳ Ｐゴシック" panose="020B0600070205080204" pitchFamily="50" charset="-128"/>
              <a:ea typeface="ＭＳ Ｐゴシック" panose="020B0600070205080204" pitchFamily="50" charset="-128"/>
            </a:rPr>
            <a:t>ポイント上回っており、適正とされる水準を大きく超えている。昨年度と比較しても</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ポイントの増加となり、財政の硬直化が進んでおり、経常経費が一般財源を圧迫している。今後は経常経費における特定財源の確保、費用対効果の検証、公共施設の集約化等に取り組み、財政運営における弾力性の確保により一層努めていく。</a:t>
          </a: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66</xdr:row>
      <xdr:rowOff>62442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48054"/>
          <a:ext cx="0" cy="1130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34519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62442</xdr:rowOff>
    </xdr:from>
    <xdr:to>
      <xdr:col>24</xdr:col>
      <xdr:colOff>12700</xdr:colOff>
      <xdr:row>66</xdr:row>
      <xdr:rowOff>62442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7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156528</xdr:rowOff>
    </xdr:from>
    <xdr:to>
      <xdr:col>23</xdr:col>
      <xdr:colOff>133350</xdr:colOff>
      <xdr:row>64</xdr:row>
      <xdr:rowOff>75565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957878"/>
          <a:ext cx="8382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86059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15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69532</xdr:rowOff>
    </xdr:from>
    <xdr:to>
      <xdr:col>23</xdr:col>
      <xdr:colOff>184150</xdr:colOff>
      <xdr:row>63</xdr:row>
      <xdr:rowOff>171132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78105</xdr:rowOff>
    </xdr:from>
    <xdr:to>
      <xdr:col>19</xdr:col>
      <xdr:colOff>133350</xdr:colOff>
      <xdr:row>63</xdr:row>
      <xdr:rowOff>156528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879455"/>
          <a:ext cx="889000" cy="7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163212</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21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74613</xdr:rowOff>
    </xdr:from>
    <xdr:to>
      <xdr:col>15</xdr:col>
      <xdr:colOff>82550</xdr:colOff>
      <xdr:row>63</xdr:row>
      <xdr:rowOff>78105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704513"/>
          <a:ext cx="889000" cy="17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1164</xdr:rowOff>
    </xdr:from>
    <xdr:to>
      <xdr:col>15</xdr:col>
      <xdr:colOff>133350</xdr:colOff>
      <xdr:row>63</xdr:row>
      <xdr:rowOff>102764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0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112941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57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74613</xdr:rowOff>
    </xdr:from>
    <xdr:to>
      <xdr:col>11</xdr:col>
      <xdr:colOff>31750</xdr:colOff>
      <xdr:row>62</xdr:row>
      <xdr:rowOff>167111</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704513"/>
          <a:ext cx="889000" cy="9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108268</xdr:rowOff>
    </xdr:from>
    <xdr:to>
      <xdr:col>11</xdr:col>
      <xdr:colOff>82550</xdr:colOff>
      <xdr:row>63</xdr:row>
      <xdr:rowOff>38418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23195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133790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24765</xdr:rowOff>
    </xdr:from>
    <xdr:to>
      <xdr:col>23</xdr:col>
      <xdr:colOff>184150</xdr:colOff>
      <xdr:row>64</xdr:row>
      <xdr:rowOff>126365</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99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168292</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969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105728</xdr:rowOff>
    </xdr:from>
    <xdr:to>
      <xdr:col>19</xdr:col>
      <xdr:colOff>184150</xdr:colOff>
      <xdr:row>64</xdr:row>
      <xdr:rowOff>35878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90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20655</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993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27305</xdr:rowOff>
    </xdr:from>
    <xdr:to>
      <xdr:col>15</xdr:col>
      <xdr:colOff>133350</xdr:colOff>
      <xdr:row>63</xdr:row>
      <xdr:rowOff>128905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113682</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9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23813</xdr:rowOff>
    </xdr:from>
    <xdr:to>
      <xdr:col>11</xdr:col>
      <xdr:colOff>82550</xdr:colOff>
      <xdr:row>62</xdr:row>
      <xdr:rowOff>125413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65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135590</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42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116311</xdr:rowOff>
    </xdr:from>
    <xdr:to>
      <xdr:col>7</xdr:col>
      <xdr:colOff>31750</xdr:colOff>
      <xdr:row>63</xdr:row>
      <xdr:rowOff>46461</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74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56638</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515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[932,633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人件費や物価の高騰は全国的に進んでいるが、その中でも当村は類似団体平均値を</a:t>
          </a:r>
          <a:r>
            <a:rPr kumimoji="1" lang="en-US" altLang="ja-JP" sz="1300">
              <a:latin typeface="ＭＳ Ｐゴシック" panose="020B0600070205080204" pitchFamily="50" charset="-128"/>
              <a:ea typeface="ＭＳ Ｐゴシック" panose="020B0600070205080204" pitchFamily="50" charset="-128"/>
            </a:rPr>
            <a:t>285,932</a:t>
          </a:r>
          <a:r>
            <a:rPr kumimoji="1" lang="ja-JP" altLang="en-US" sz="1300">
              <a:latin typeface="ＭＳ Ｐゴシック" panose="020B0600070205080204" pitchFamily="50" charset="-128"/>
              <a:ea typeface="ＭＳ Ｐゴシック" panose="020B0600070205080204" pitchFamily="50" charset="-128"/>
            </a:rPr>
            <a:t>円上回っている状況である。当村の特徴としては、過疎対策に重点を置き、地域おこし協力隊事業や集落支援員事業、林政アドバイザーの登用、源流大学等のソフト事業を積極的に導入している結果、人件費、物件費が類似団体よりも高くなっているものであるが、交付税措置対象となる制度や補助事業の活用を積極的に検討している。また、母数となる定住人口の確保にもより一層注力していく必要があ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34776</xdr:rowOff>
    </xdr:from>
    <xdr:to>
      <xdr:col>23</xdr:col>
      <xdr:colOff>133350</xdr:colOff>
      <xdr:row>89</xdr:row>
      <xdr:rowOff>39684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22226"/>
          <a:ext cx="0" cy="1376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11761</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70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39684</xdr:rowOff>
    </xdr:from>
    <xdr:to>
      <xdr:col>24</xdr:col>
      <xdr:colOff>12700</xdr:colOff>
      <xdr:row>89</xdr:row>
      <xdr:rowOff>39684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98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121153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6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34776</xdr:rowOff>
    </xdr:from>
    <xdr:to>
      <xdr:col>24</xdr:col>
      <xdr:colOff>12700</xdr:colOff>
      <xdr:row>81</xdr:row>
      <xdr:rowOff>34776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2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76963</xdr:rowOff>
    </xdr:from>
    <xdr:to>
      <xdr:col>23</xdr:col>
      <xdr:colOff>133350</xdr:colOff>
      <xdr:row>82</xdr:row>
      <xdr:rowOff>116841</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135863"/>
          <a:ext cx="838200" cy="39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139025</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8550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122498</xdr:rowOff>
    </xdr:from>
    <xdr:to>
      <xdr:col>23</xdr:col>
      <xdr:colOff>184150</xdr:colOff>
      <xdr:row>82</xdr:row>
      <xdr:rowOff>52648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0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75487</xdr:rowOff>
    </xdr:from>
    <xdr:to>
      <xdr:col>19</xdr:col>
      <xdr:colOff>133350</xdr:colOff>
      <xdr:row>82</xdr:row>
      <xdr:rowOff>76963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134387"/>
          <a:ext cx="889000" cy="1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100527</xdr:rowOff>
    </xdr:from>
    <xdr:to>
      <xdr:col>19</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40854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756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54431</xdr:rowOff>
    </xdr:from>
    <xdr:to>
      <xdr:col>15</xdr:col>
      <xdr:colOff>82550</xdr:colOff>
      <xdr:row>82</xdr:row>
      <xdr:rowOff>75487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113331"/>
          <a:ext cx="889000" cy="21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85618</xdr:rowOff>
    </xdr:from>
    <xdr:to>
      <xdr:col>15</xdr:col>
      <xdr:colOff>133350</xdr:colOff>
      <xdr:row>82</xdr:row>
      <xdr:rowOff>15768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25945</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74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11260</xdr:rowOff>
    </xdr:from>
    <xdr:to>
      <xdr:col>11</xdr:col>
      <xdr:colOff>31750</xdr:colOff>
      <xdr:row>82</xdr:row>
      <xdr:rowOff>54431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070160"/>
          <a:ext cx="889000" cy="43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65624</xdr:rowOff>
    </xdr:from>
    <xdr:to>
      <xdr:col>11</xdr:col>
      <xdr:colOff>82550</xdr:colOff>
      <xdr:row>81</xdr:row>
      <xdr:rowOff>167224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5951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72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69692</xdr:rowOff>
    </xdr:from>
    <xdr:to>
      <xdr:col>7</xdr:col>
      <xdr:colOff>31750</xdr:colOff>
      <xdr:row>81</xdr:row>
      <xdr:rowOff>171292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10019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726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66041</xdr:rowOff>
    </xdr:from>
    <xdr:to>
      <xdr:col>23</xdr:col>
      <xdr:colOff>184150</xdr:colOff>
      <xdr:row>82</xdr:row>
      <xdr:rowOff>167641</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124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38118</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097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26163</xdr:rowOff>
    </xdr:from>
    <xdr:to>
      <xdr:col>19</xdr:col>
      <xdr:colOff>184150</xdr:colOff>
      <xdr:row>82</xdr:row>
      <xdr:rowOff>127763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08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112540</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171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24687</xdr:rowOff>
    </xdr:from>
    <xdr:to>
      <xdr:col>15</xdr:col>
      <xdr:colOff>133350</xdr:colOff>
      <xdr:row>82</xdr:row>
      <xdr:rowOff>126287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083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111064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169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3631</xdr:rowOff>
    </xdr:from>
    <xdr:to>
      <xdr:col>11</xdr:col>
      <xdr:colOff>82550</xdr:colOff>
      <xdr:row>82</xdr:row>
      <xdr:rowOff>105231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062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90008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148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131910</xdr:rowOff>
    </xdr:from>
    <xdr:to>
      <xdr:col>7</xdr:col>
      <xdr:colOff>31750</xdr:colOff>
      <xdr:row>82</xdr:row>
      <xdr:rowOff>62060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01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46837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10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現状</a:t>
          </a:r>
          <a:r>
            <a:rPr kumimoji="1" lang="en-US" altLang="ja-JP" sz="1300">
              <a:latin typeface="ＭＳ Ｐゴシック" panose="020B0600070205080204" pitchFamily="50" charset="-128"/>
              <a:ea typeface="ＭＳ Ｐゴシック" panose="020B0600070205080204" pitchFamily="50" charset="-128"/>
            </a:rPr>
            <a:t>90.3</a:t>
          </a:r>
          <a:r>
            <a:rPr kumimoji="1" lang="ja-JP" altLang="en-US" sz="1300">
              <a:latin typeface="ＭＳ Ｐゴシック" panose="020B0600070205080204" pitchFamily="50" charset="-128"/>
              <a:ea typeface="ＭＳ Ｐゴシック" panose="020B0600070205080204" pitchFamily="50" charset="-128"/>
            </a:rPr>
            <a:t>であり、類似団体平均や、全国町村平均を大きく下回っている。職員の早期退職等による平均年齢の若年化の影響が大きいが、昨年度と比較して類似団体平均との差は縮小しており、財政健全化に向けた努力は給与面ではすでに行われているといえ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153036</xdr:rowOff>
    </xdr:from>
    <xdr:to>
      <xdr:col>81</xdr:col>
      <xdr:colOff>44450</xdr:colOff>
      <xdr:row>89</xdr:row>
      <xdr:rowOff>51752</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869036"/>
          <a:ext cx="0" cy="14417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23829</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51752</xdr:rowOff>
    </xdr:from>
    <xdr:to>
      <xdr:col>81</xdr:col>
      <xdr:colOff>133350</xdr:colOff>
      <xdr:row>89</xdr:row>
      <xdr:rowOff>51752</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67963</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612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153036</xdr:rowOff>
    </xdr:from>
    <xdr:to>
      <xdr:col>81</xdr:col>
      <xdr:colOff>133350</xdr:colOff>
      <xdr:row>80</xdr:row>
      <xdr:rowOff>153036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869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100648</xdr:rowOff>
    </xdr:from>
    <xdr:to>
      <xdr:col>81</xdr:col>
      <xdr:colOff>44450</xdr:colOff>
      <xdr:row>85</xdr:row>
      <xdr:rowOff>49848</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179800" y="14502448"/>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53040</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797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80963</xdr:rowOff>
    </xdr:from>
    <xdr:to>
      <xdr:col>81</xdr:col>
      <xdr:colOff>95250</xdr:colOff>
      <xdr:row>87</xdr:row>
      <xdr:rowOff>11113</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100648</xdr:rowOff>
    </xdr:from>
    <xdr:to>
      <xdr:col>77</xdr:col>
      <xdr:colOff>44450</xdr:colOff>
      <xdr:row>85</xdr:row>
      <xdr:rowOff>43814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290800" y="14502448"/>
          <a:ext cx="889000" cy="114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44768</xdr:rowOff>
    </xdr:from>
    <xdr:to>
      <xdr:col>77</xdr:col>
      <xdr:colOff>95250</xdr:colOff>
      <xdr:row>86</xdr:row>
      <xdr:rowOff>146368</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78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131145</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875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25718</xdr:rowOff>
    </xdr:from>
    <xdr:to>
      <xdr:col>72</xdr:col>
      <xdr:colOff>203200</xdr:colOff>
      <xdr:row>85</xdr:row>
      <xdr:rowOff>43814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4401800" y="14598968"/>
          <a:ext cx="889000" cy="1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80963</xdr:rowOff>
    </xdr:from>
    <xdr:to>
      <xdr:col>73</xdr:col>
      <xdr:colOff>44450</xdr:colOff>
      <xdr:row>87</xdr:row>
      <xdr:rowOff>11113</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167340</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91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25718</xdr:rowOff>
    </xdr:from>
    <xdr:to>
      <xdr:col>68</xdr:col>
      <xdr:colOff>152400</xdr:colOff>
      <xdr:row>86</xdr:row>
      <xdr:rowOff>47307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3512800" y="14598968"/>
          <a:ext cx="889000" cy="193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86995</xdr:rowOff>
    </xdr:from>
    <xdr:to>
      <xdr:col>68</xdr:col>
      <xdr:colOff>203200</xdr:colOff>
      <xdr:row>87</xdr:row>
      <xdr:rowOff>17145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1922</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91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32702</xdr:rowOff>
    </xdr:from>
    <xdr:to>
      <xdr:col>64</xdr:col>
      <xdr:colOff>152400</xdr:colOff>
      <xdr:row>86</xdr:row>
      <xdr:rowOff>134302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119079</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86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170498</xdr:rowOff>
    </xdr:from>
    <xdr:to>
      <xdr:col>81</xdr:col>
      <xdr:colOff>95250</xdr:colOff>
      <xdr:row>85</xdr:row>
      <xdr:rowOff>100648</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57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15575</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417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49848</xdr:rowOff>
    </xdr:from>
    <xdr:to>
      <xdr:col>77</xdr:col>
      <xdr:colOff>95250</xdr:colOff>
      <xdr:row>84</xdr:row>
      <xdr:rowOff>151448</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45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161625</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220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164464</xdr:rowOff>
    </xdr:from>
    <xdr:to>
      <xdr:col>73</xdr:col>
      <xdr:colOff>44450</xdr:colOff>
      <xdr:row>85</xdr:row>
      <xdr:rowOff>94614</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56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104791</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335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146368</xdr:rowOff>
    </xdr:from>
    <xdr:to>
      <xdr:col>68</xdr:col>
      <xdr:colOff>203200</xdr:colOff>
      <xdr:row>85</xdr:row>
      <xdr:rowOff>76518</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54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86695</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31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167957</xdr:rowOff>
    </xdr:from>
    <xdr:to>
      <xdr:col>64</xdr:col>
      <xdr:colOff>152400</xdr:colOff>
      <xdr:row>86</xdr:row>
      <xdr:rowOff>98107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74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108284</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510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年度から継続して増加傾向にあり、類似団体平均と比較しても</a:t>
          </a:r>
          <a:r>
            <a:rPr kumimoji="1" lang="en-US" altLang="ja-JP" sz="1300">
              <a:latin typeface="ＭＳ Ｐゴシック" panose="020B0600070205080204" pitchFamily="50" charset="-128"/>
              <a:ea typeface="ＭＳ Ｐゴシック" panose="020B0600070205080204" pitchFamily="50" charset="-128"/>
            </a:rPr>
            <a:t>11.08</a:t>
          </a:r>
          <a:r>
            <a:rPr kumimoji="1" lang="ja-JP" altLang="en-US" sz="1300">
              <a:latin typeface="ＭＳ Ｐゴシック" panose="020B0600070205080204" pitchFamily="50" charset="-128"/>
              <a:ea typeface="ＭＳ Ｐゴシック" panose="020B0600070205080204" pitchFamily="50" charset="-128"/>
            </a:rPr>
            <a:t>ポイント上回っている。当村は人口</a:t>
          </a:r>
          <a:r>
            <a:rPr kumimoji="1" lang="en-US" altLang="ja-JP" sz="1300">
              <a:latin typeface="ＭＳ Ｐゴシック" panose="020B0600070205080204" pitchFamily="50" charset="-128"/>
              <a:ea typeface="ＭＳ Ｐゴシック" panose="020B0600070205080204" pitchFamily="50" charset="-128"/>
            </a:rPr>
            <a:t>600</a:t>
          </a:r>
          <a:r>
            <a:rPr kumimoji="1" lang="ja-JP" altLang="en-US" sz="1300">
              <a:latin typeface="ＭＳ Ｐゴシック" panose="020B0600070205080204" pitchFamily="50" charset="-128"/>
              <a:ea typeface="ＭＳ Ｐゴシック" panose="020B0600070205080204" pitchFamily="50" charset="-128"/>
            </a:rPr>
            <a:t>人強であるが、こうした人口過少地域における行政サービスの維持には住民一人当たりでみると多くの人出が必要になるのは小規模自治体の特徴である。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89656</xdr:rowOff>
    </xdr:from>
    <xdr:to>
      <xdr:col>81</xdr:col>
      <xdr:colOff>44450</xdr:colOff>
      <xdr:row>66</xdr:row>
      <xdr:rowOff>125640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033756"/>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97717</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125640</xdr:rowOff>
    </xdr:from>
    <xdr:to>
      <xdr:col>81</xdr:col>
      <xdr:colOff>133350</xdr:colOff>
      <xdr:row>66</xdr:row>
      <xdr:rowOff>125640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4583</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977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89656</xdr:rowOff>
    </xdr:from>
    <xdr:to>
      <xdr:col>81</xdr:col>
      <xdr:colOff>133350</xdr:colOff>
      <xdr:row>58</xdr:row>
      <xdr:rowOff>89656</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03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75269</xdr:rowOff>
    </xdr:from>
    <xdr:to>
      <xdr:col>81</xdr:col>
      <xdr:colOff>44450</xdr:colOff>
      <xdr:row>60</xdr:row>
      <xdr:rowOff>77797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6179800" y="10362269"/>
          <a:ext cx="838200" cy="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85131</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0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68604</xdr:rowOff>
    </xdr:from>
    <xdr:to>
      <xdr:col>81</xdr:col>
      <xdr:colOff>95250</xdr:colOff>
      <xdr:row>59</xdr:row>
      <xdr:rowOff>170204</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1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167435</xdr:rowOff>
    </xdr:from>
    <xdr:to>
      <xdr:col>77</xdr:col>
      <xdr:colOff>44450</xdr:colOff>
      <xdr:row>60</xdr:row>
      <xdr:rowOff>77797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5290800" y="10282985"/>
          <a:ext cx="889000" cy="8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71821</xdr:rowOff>
    </xdr:from>
    <xdr:to>
      <xdr:col>77</xdr:col>
      <xdr:colOff>95250</xdr:colOff>
      <xdr:row>60</xdr:row>
      <xdr:rowOff>1971</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12148</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995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167435</xdr:rowOff>
    </xdr:from>
    <xdr:to>
      <xdr:col>72</xdr:col>
      <xdr:colOff>203200</xdr:colOff>
      <xdr:row>60</xdr:row>
      <xdr:rowOff>35397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4401800" y="10282985"/>
          <a:ext cx="889000" cy="3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54931</xdr:rowOff>
    </xdr:from>
    <xdr:to>
      <xdr:col>73</xdr:col>
      <xdr:colOff>44450</xdr:colOff>
      <xdr:row>59</xdr:row>
      <xdr:rowOff>156531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166708</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9939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20574</xdr:rowOff>
    </xdr:from>
    <xdr:to>
      <xdr:col>68</xdr:col>
      <xdr:colOff>152400</xdr:colOff>
      <xdr:row>60</xdr:row>
      <xdr:rowOff>35397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3512800" y="10307574"/>
          <a:ext cx="889000" cy="1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43440</xdr:rowOff>
    </xdr:from>
    <xdr:to>
      <xdr:col>68</xdr:col>
      <xdr:colOff>203200</xdr:colOff>
      <xdr:row>59</xdr:row>
      <xdr:rowOff>145040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155217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9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49071</xdr:rowOff>
    </xdr:from>
    <xdr:to>
      <xdr:col>64</xdr:col>
      <xdr:colOff>152400</xdr:colOff>
      <xdr:row>59</xdr:row>
      <xdr:rowOff>150671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160848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9933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24469</xdr:rowOff>
    </xdr:from>
    <xdr:to>
      <xdr:col>81</xdr:col>
      <xdr:colOff>95250</xdr:colOff>
      <xdr:row>60</xdr:row>
      <xdr:rowOff>126069</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031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167996</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10283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26997</xdr:rowOff>
    </xdr:from>
    <xdr:to>
      <xdr:col>77</xdr:col>
      <xdr:colOff>95250</xdr:colOff>
      <xdr:row>60</xdr:row>
      <xdr:rowOff>128597</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31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113374</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10400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116635</xdr:rowOff>
    </xdr:from>
    <xdr:to>
      <xdr:col>73</xdr:col>
      <xdr:colOff>44450</xdr:colOff>
      <xdr:row>60</xdr:row>
      <xdr:rowOff>46785</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1023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31562</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1031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156047</xdr:rowOff>
    </xdr:from>
    <xdr:to>
      <xdr:col>68</xdr:col>
      <xdr:colOff>203200</xdr:colOff>
      <xdr:row>60</xdr:row>
      <xdr:rowOff>86197</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10271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70974</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357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141224</xdr:rowOff>
    </xdr:from>
    <xdr:to>
      <xdr:col>64</xdr:col>
      <xdr:colOff>152400</xdr:colOff>
      <xdr:row>60</xdr:row>
      <xdr:rowOff>71374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1025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56151</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343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共施設の改修や村営住宅の建設、簡易水道施設の耐震化工事等について、財源の多くに起債を活用しているため、公債費比率が上昇している。今後も順次施設の改修工事や水道の耐震化工事を実施していく予定のため、上昇傾向が続くと考えられる。本比率は健全財政化に向け引き続き注視・分析し、財政規模に適した地方債の発行に努めていくことと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45</xdr:row>
      <xdr:rowOff>122344</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77187"/>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46990</xdr:rowOff>
    </xdr:from>
    <xdr:to>
      <xdr:col>81</xdr:col>
      <xdr:colOff>44450</xdr:colOff>
      <xdr:row>43</xdr:row>
      <xdr:rowOff>63077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7419340"/>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106273</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964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129963</xdr:rowOff>
    </xdr:from>
    <xdr:to>
      <xdr:col>77</xdr:col>
      <xdr:colOff>44450</xdr:colOff>
      <xdr:row>43</xdr:row>
      <xdr:rowOff>46990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7330863"/>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22031</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88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81704</xdr:rowOff>
    </xdr:from>
    <xdr:to>
      <xdr:col>72</xdr:col>
      <xdr:colOff>203200</xdr:colOff>
      <xdr:row>42</xdr:row>
      <xdr:rowOff>129963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401800" y="7282604"/>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49530</xdr:rowOff>
    </xdr:from>
    <xdr:to>
      <xdr:col>68</xdr:col>
      <xdr:colOff>152400</xdr:colOff>
      <xdr:row>42</xdr:row>
      <xdr:rowOff>81704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3512800" y="7250430"/>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86377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12277</xdr:rowOff>
    </xdr:from>
    <xdr:to>
      <xdr:col>81</xdr:col>
      <xdr:colOff>95250</xdr:colOff>
      <xdr:row>43</xdr:row>
      <xdr:rowOff>113877</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738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155804</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7356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167640</xdr:rowOff>
    </xdr:from>
    <xdr:to>
      <xdr:col>77</xdr:col>
      <xdr:colOff>95250</xdr:colOff>
      <xdr:row>43</xdr:row>
      <xdr:rowOff>97790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82567</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745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79163</xdr:rowOff>
    </xdr:from>
    <xdr:to>
      <xdr:col>73</xdr:col>
      <xdr:colOff>44450</xdr:colOff>
      <xdr:row>43</xdr:row>
      <xdr:rowOff>9313</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728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165540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736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30904</xdr:rowOff>
    </xdr:from>
    <xdr:to>
      <xdr:col>68</xdr:col>
      <xdr:colOff>203200</xdr:colOff>
      <xdr:row>42</xdr:row>
      <xdr:rowOff>132504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117281</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31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170180</xdr:rowOff>
    </xdr:from>
    <xdr:to>
      <xdr:col>64</xdr:col>
      <xdr:colOff>152400</xdr:colOff>
      <xdr:row>42</xdr:row>
      <xdr:rowOff>100330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71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85107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28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当該年度を含む近年において本比率は発生していない。</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100457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370667"/>
          <a:ext cx="0" cy="15016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72534</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84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100457</xdr:rowOff>
    </xdr:from>
    <xdr:to>
      <xdr:col>81</xdr:col>
      <xdr:colOff>133350</xdr:colOff>
      <xdr:row>22</xdr:row>
      <xdr:rowOff>100457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387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6" name="将来負担の状況平均値テキスト">
          <a:extLst>
            <a:ext uri="{FF2B5EF4-FFF2-40B4-BE49-F238E27FC236}">
              <a16:creationId xmlns:a16="http://schemas.microsoft.com/office/drawing/2014/main" id="{00000000-0008-0000-0300-0000B4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山梨県小菅村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616
606
52.78
1,764,873
1,535,637
164,321
825,468
1,298,030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例年、人件費が類似団体より低い傾向があったが、近年は類似団体との差が少なくなり、今年度も</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ポイントの差となり、ほぼ類似団体と同じ値となった。今後についても定員管理やラスパイレス指数等の数値も注視し、人件費の適正化に努めていく。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66040</xdr:rowOff>
    </xdr:from>
    <xdr:to>
      <xdr:col>24</xdr:col>
      <xdr:colOff>25400</xdr:colOff>
      <xdr:row>41</xdr:row>
      <xdr:rowOff>20320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5244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163847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20320</xdr:rowOff>
    </xdr:from>
    <xdr:to>
      <xdr:col>24</xdr:col>
      <xdr:colOff>114300</xdr:colOff>
      <xdr:row>41</xdr:row>
      <xdr:rowOff>20320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152417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66040</xdr:rowOff>
    </xdr:from>
    <xdr:to>
      <xdr:col>24</xdr:col>
      <xdr:colOff>114300</xdr:colOff>
      <xdr:row>32</xdr:row>
      <xdr:rowOff>66040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92710</xdr:rowOff>
    </xdr:from>
    <xdr:to>
      <xdr:col>24</xdr:col>
      <xdr:colOff>25400</xdr:colOff>
      <xdr:row>36</xdr:row>
      <xdr:rowOff>107950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6491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59707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31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87630</xdr:rowOff>
    </xdr:from>
    <xdr:to>
      <xdr:col>24</xdr:col>
      <xdr:colOff>76200</xdr:colOff>
      <xdr:row>37</xdr:row>
      <xdr:rowOff>17780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20320</xdr:rowOff>
    </xdr:from>
    <xdr:to>
      <xdr:col>19</xdr:col>
      <xdr:colOff>187325</xdr:colOff>
      <xdr:row>36</xdr:row>
      <xdr:rowOff>92710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9252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57150</xdr:rowOff>
    </xdr:from>
    <xdr:to>
      <xdr:col>20</xdr:col>
      <xdr:colOff>38100</xdr:colOff>
      <xdr:row>36</xdr:row>
      <xdr:rowOff>158750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143527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15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20320</xdr:rowOff>
    </xdr:from>
    <xdr:to>
      <xdr:col>15</xdr:col>
      <xdr:colOff>98425</xdr:colOff>
      <xdr:row>36</xdr:row>
      <xdr:rowOff>27940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925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26670</xdr:rowOff>
    </xdr:from>
    <xdr:to>
      <xdr:col>15</xdr:col>
      <xdr:colOff>149225</xdr:colOff>
      <xdr:row>36</xdr:row>
      <xdr:rowOff>128270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113047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8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27940</xdr:rowOff>
    </xdr:from>
    <xdr:to>
      <xdr:col>11</xdr:col>
      <xdr:colOff>9525</xdr:colOff>
      <xdr:row>36</xdr:row>
      <xdr:rowOff>27940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001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0</xdr:rowOff>
    </xdr:from>
    <xdr:to>
      <xdr:col>11</xdr:col>
      <xdr:colOff>60325</xdr:colOff>
      <xdr:row>36</xdr:row>
      <xdr:rowOff>101600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86377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6367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57150</xdr:rowOff>
    </xdr:from>
    <xdr:to>
      <xdr:col>24</xdr:col>
      <xdr:colOff>76200</xdr:colOff>
      <xdr:row>36</xdr:row>
      <xdr:rowOff>158750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2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73677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7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41910</xdr:rowOff>
    </xdr:from>
    <xdr:to>
      <xdr:col>20</xdr:col>
      <xdr:colOff>38100</xdr:colOff>
      <xdr:row>36</xdr:row>
      <xdr:rowOff>143510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1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153687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82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140970</xdr:rowOff>
    </xdr:from>
    <xdr:to>
      <xdr:col>15</xdr:col>
      <xdr:colOff>149225</xdr:colOff>
      <xdr:row>36</xdr:row>
      <xdr:rowOff>71120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81297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148590</xdr:rowOff>
    </xdr:from>
    <xdr:to>
      <xdr:col>11</xdr:col>
      <xdr:colOff>60325</xdr:colOff>
      <xdr:row>36</xdr:row>
      <xdr:rowOff>78740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88917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148590</xdr:rowOff>
    </xdr:from>
    <xdr:to>
      <xdr:col>6</xdr:col>
      <xdr:colOff>171450</xdr:colOff>
      <xdr:row>36</xdr:row>
      <xdr:rowOff>78740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88917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村は少子高齢化の解消のため、過疎対策に重点を置き、地域おこし協力隊事業や集落支援員事業、大学や民間企業との包括連携協定に基づくソフト事業を積極的に導入しているため、類似団体に比べ高い水準となっている。また、基幹システム改修、イベント実施に係る物件費も増となっている。今年度は</a:t>
          </a:r>
          <a:r>
            <a:rPr kumimoji="1" lang="en-US" altLang="ja-JP" sz="1300">
              <a:latin typeface="ＭＳ Ｐゴシック" panose="020B0600070205080204" pitchFamily="50" charset="-128"/>
              <a:ea typeface="ＭＳ Ｐゴシック" panose="020B0600070205080204" pitchFamily="50" charset="-128"/>
            </a:rPr>
            <a:t>20.8</a:t>
          </a:r>
          <a:r>
            <a:rPr kumimoji="1" lang="ja-JP" altLang="en-US" sz="1300">
              <a:latin typeface="ＭＳ Ｐゴシック" panose="020B0600070205080204" pitchFamily="50" charset="-128"/>
              <a:ea typeface="ＭＳ Ｐゴシック" panose="020B0600070205080204" pitchFamily="50" charset="-128"/>
            </a:rPr>
            <a:t>ポイントとなり、類似団体平均との差は縮小してはいるものの、今後についても、前述の理由から依然として類似団体との差異はあまり縮まらない状況が続く見通しである。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154432</xdr:rowOff>
    </xdr:from>
    <xdr:to>
      <xdr:col>82</xdr:col>
      <xdr:colOff>107950</xdr:colOff>
      <xdr:row>21</xdr:row>
      <xdr:rowOff>138430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4732"/>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69359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9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154432</xdr:rowOff>
    </xdr:from>
    <xdr:to>
      <xdr:col>82</xdr:col>
      <xdr:colOff>196850</xdr:colOff>
      <xdr:row>14</xdr:row>
      <xdr:rowOff>154432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163576</xdr:rowOff>
    </xdr:from>
    <xdr:to>
      <xdr:col>82</xdr:col>
      <xdr:colOff>107950</xdr:colOff>
      <xdr:row>19</xdr:row>
      <xdr:rowOff>10414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324967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40149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8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99568</xdr:rowOff>
    </xdr:from>
    <xdr:to>
      <xdr:col>78</xdr:col>
      <xdr:colOff>69850</xdr:colOff>
      <xdr:row>19</xdr:row>
      <xdr:rowOff>10414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318566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762</xdr:rowOff>
    </xdr:from>
    <xdr:to>
      <xdr:col>78</xdr:col>
      <xdr:colOff>120650</xdr:colOff>
      <xdr:row>17</xdr:row>
      <xdr:rowOff>102362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112539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84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17272</xdr:rowOff>
    </xdr:from>
    <xdr:to>
      <xdr:col>73</xdr:col>
      <xdr:colOff>180975</xdr:colOff>
      <xdr:row>18</xdr:row>
      <xdr:rowOff>99568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310337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98823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17272</xdr:rowOff>
    </xdr:from>
    <xdr:to>
      <xdr:col>69</xdr:col>
      <xdr:colOff>92075</xdr:colOff>
      <xdr:row>18</xdr:row>
      <xdr:rowOff>94996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310337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103632</xdr:rowOff>
    </xdr:from>
    <xdr:to>
      <xdr:col>69</xdr:col>
      <xdr:colOff>142875</xdr:colOff>
      <xdr:row>17</xdr:row>
      <xdr:rowOff>33782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43959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1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131064</xdr:rowOff>
    </xdr:from>
    <xdr:to>
      <xdr:col>65</xdr:col>
      <xdr:colOff>53975</xdr:colOff>
      <xdr:row>17</xdr:row>
      <xdr:rowOff>61214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71391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43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112776</xdr:rowOff>
    </xdr:from>
    <xdr:to>
      <xdr:col>82</xdr:col>
      <xdr:colOff>158750</xdr:colOff>
      <xdr:row>19</xdr:row>
      <xdr:rowOff>42926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19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84853</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170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131064</xdr:rowOff>
    </xdr:from>
    <xdr:to>
      <xdr:col>78</xdr:col>
      <xdr:colOff>120650</xdr:colOff>
      <xdr:row>19</xdr:row>
      <xdr:rowOff>61214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21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45991</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303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48768</xdr:rowOff>
    </xdr:from>
    <xdr:to>
      <xdr:col>74</xdr:col>
      <xdr:colOff>31750</xdr:colOff>
      <xdr:row>18</xdr:row>
      <xdr:rowOff>150368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13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135145</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22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137922</xdr:rowOff>
    </xdr:from>
    <xdr:to>
      <xdr:col>69</xdr:col>
      <xdr:colOff>142875</xdr:colOff>
      <xdr:row>18</xdr:row>
      <xdr:rowOff>68072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05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52849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13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44196</xdr:rowOff>
    </xdr:from>
    <xdr:to>
      <xdr:col>65</xdr:col>
      <xdr:colOff>53975</xdr:colOff>
      <xdr:row>18</xdr:row>
      <xdr:rowOff>145796</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13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130573</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21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近年は類似団体平均値より低い状況が続いており、今年度も類似団体平均と比べると</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ポイント下回っている。これは予算規模に対し少子化による児童福祉関連支出が少ないことに合わせ、福祉入所者が少なく給付費が少額となっていることが主な要因である。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159657</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424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102507</xdr:rowOff>
    </xdr:from>
    <xdr:to>
      <xdr:col>24</xdr:col>
      <xdr:colOff>25400</xdr:colOff>
      <xdr:row>53</xdr:row>
      <xdr:rowOff>151493</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189357"/>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69850</xdr:rowOff>
    </xdr:from>
    <xdr:to>
      <xdr:col>19</xdr:col>
      <xdr:colOff>187325</xdr:colOff>
      <xdr:row>53</xdr:row>
      <xdr:rowOff>102507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1567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2722</xdr:rowOff>
    </xdr:from>
    <xdr:to>
      <xdr:col>20</xdr:col>
      <xdr:colOff>38100</xdr:colOff>
      <xdr:row>55</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89099</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1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37193</xdr:rowOff>
    </xdr:from>
    <xdr:to>
      <xdr:col>15</xdr:col>
      <xdr:colOff>98425</xdr:colOff>
      <xdr:row>53</xdr:row>
      <xdr:rowOff>69850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1240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56442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37193</xdr:rowOff>
    </xdr:from>
    <xdr:to>
      <xdr:col>11</xdr:col>
      <xdr:colOff>9525</xdr:colOff>
      <xdr:row>53</xdr:row>
      <xdr:rowOff>135165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1240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121755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100693</xdr:rowOff>
    </xdr:from>
    <xdr:to>
      <xdr:col>24</xdr:col>
      <xdr:colOff>76200</xdr:colOff>
      <xdr:row>54</xdr:row>
      <xdr:rowOff>30843</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117220</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03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51707</xdr:rowOff>
    </xdr:from>
    <xdr:to>
      <xdr:col>20</xdr:col>
      <xdr:colOff>38100</xdr:colOff>
      <xdr:row>53</xdr:row>
      <xdr:rowOff>153307</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163484</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8907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19050</xdr:rowOff>
    </xdr:from>
    <xdr:to>
      <xdr:col>15</xdr:col>
      <xdr:colOff>149225</xdr:colOff>
      <xdr:row>53</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130827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157843</xdr:rowOff>
    </xdr:from>
    <xdr:to>
      <xdr:col>11</xdr:col>
      <xdr:colOff>60325</xdr:colOff>
      <xdr:row>53</xdr:row>
      <xdr:rowOff>87993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98170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884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84365</xdr:rowOff>
    </xdr:from>
    <xdr:to>
      <xdr:col>6</xdr:col>
      <xdr:colOff>171450</xdr:colOff>
      <xdr:row>54</xdr:row>
      <xdr:rowOff>14515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24692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R</a:t>
          </a:r>
          <a:r>
            <a:rPr kumimoji="1" lang="ja-JP" altLang="en-US" sz="1300">
              <a:latin typeface="ＭＳ Ｐゴシック" panose="020B0600070205080204" pitchFamily="50" charset="-128"/>
              <a:ea typeface="ＭＳ Ｐゴシック" panose="020B0600070205080204" pitchFamily="50" charset="-128"/>
            </a:rPr>
            <a:t>４年度より第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期地方創生総合戦略に基づく各種地方創生関連事業がスタートし、それに関連する費用が上昇しているが、戦略終期となる</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年度は前年比▲</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ポイントとなった。</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61</xdr:row>
      <xdr:rowOff>143002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20242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115079</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573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143002</xdr:rowOff>
    </xdr:from>
    <xdr:to>
      <xdr:col>82</xdr:col>
      <xdr:colOff>196850</xdr:colOff>
      <xdr:row>61</xdr:row>
      <xdr:rowOff>143002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601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xdr:rowOff>
    </xdr:from>
    <xdr:to>
      <xdr:col>82</xdr:col>
      <xdr:colOff>107950</xdr:colOff>
      <xdr:row>58</xdr:row>
      <xdr:rowOff>163576</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9613900"/>
          <a:ext cx="838200" cy="493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45991</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818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73914</xdr:rowOff>
    </xdr:from>
    <xdr:to>
      <xdr:col>82</xdr:col>
      <xdr:colOff>158750</xdr:colOff>
      <xdr:row>58</xdr:row>
      <xdr:rowOff>4064</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8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163576</xdr:rowOff>
    </xdr:from>
    <xdr:to>
      <xdr:col>78</xdr:col>
      <xdr:colOff>69850</xdr:colOff>
      <xdr:row>59</xdr:row>
      <xdr:rowOff>138430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782800" y="10107676"/>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39624</xdr:rowOff>
    </xdr:from>
    <xdr:to>
      <xdr:col>78</xdr:col>
      <xdr:colOff>120650</xdr:colOff>
      <xdr:row>58</xdr:row>
      <xdr:rowOff>141224</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98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151401</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752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3556</xdr:rowOff>
    </xdr:from>
    <xdr:to>
      <xdr:col>73</xdr:col>
      <xdr:colOff>180975</xdr:colOff>
      <xdr:row>59</xdr:row>
      <xdr:rowOff>138430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9604756"/>
          <a:ext cx="889000" cy="649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16527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3556</xdr:rowOff>
    </xdr:from>
    <xdr:to>
      <xdr:col>69</xdr:col>
      <xdr:colOff>92075</xdr:colOff>
      <xdr:row>57</xdr:row>
      <xdr:rowOff>14986</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9604756"/>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103632</xdr:rowOff>
    </xdr:from>
    <xdr:to>
      <xdr:col>69</xdr:col>
      <xdr:colOff>142875</xdr:colOff>
      <xdr:row>59</xdr:row>
      <xdr:rowOff>33782</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100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18559</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1013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85344</xdr:rowOff>
    </xdr:from>
    <xdr:to>
      <xdr:col>65</xdr:col>
      <xdr:colOff>53975</xdr:colOff>
      <xdr:row>59</xdr:row>
      <xdr:rowOff>15494</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10029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271</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10115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149877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112776</xdr:rowOff>
    </xdr:from>
    <xdr:to>
      <xdr:col>78</xdr:col>
      <xdr:colOff>120650</xdr:colOff>
      <xdr:row>59</xdr:row>
      <xdr:rowOff>42926</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1005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27703</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10143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87630</xdr:rowOff>
    </xdr:from>
    <xdr:to>
      <xdr:col>74</xdr:col>
      <xdr:colOff>31750</xdr:colOff>
      <xdr:row>60</xdr:row>
      <xdr:rowOff>17780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1020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2557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1028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124206</xdr:rowOff>
    </xdr:from>
    <xdr:to>
      <xdr:col>69</xdr:col>
      <xdr:colOff>142875</xdr:colOff>
      <xdr:row>56</xdr:row>
      <xdr:rowOff>54356</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55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64533</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322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135636</xdr:rowOff>
    </xdr:from>
    <xdr:to>
      <xdr:col>65</xdr:col>
      <xdr:colOff>53975</xdr:colOff>
      <xdr:row>57</xdr:row>
      <xdr:rowOff>65786</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73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75963</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50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ここ数年全庁的に、補助金の交付についての明確な基準を設け、補助金交付団体の活動状況を精査し、補助金支給を停止または減額に努めている。</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年度の大幅な増は、当該年度より法適用公営企業会計に移行した簡易水道事業会計および下水道事業会計に対する繰出金が補助費に振替られていることによるものである。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161290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69432"/>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133367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161290</xdr:rowOff>
    </xdr:from>
    <xdr:to>
      <xdr:col>82</xdr:col>
      <xdr:colOff>196850</xdr:colOff>
      <xdr:row>41</xdr:row>
      <xdr:rowOff>161290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129286</xdr:rowOff>
    </xdr:from>
    <xdr:to>
      <xdr:col>82</xdr:col>
      <xdr:colOff>107950</xdr:colOff>
      <xdr:row>38</xdr:row>
      <xdr:rowOff>122428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130036"/>
          <a:ext cx="838200" cy="507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31005</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03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129286</xdr:rowOff>
    </xdr:from>
    <xdr:to>
      <xdr:col>78</xdr:col>
      <xdr:colOff>69850</xdr:colOff>
      <xdr:row>35</xdr:row>
      <xdr:rowOff>129286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1300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129286</xdr:rowOff>
    </xdr:from>
    <xdr:to>
      <xdr:col>73</xdr:col>
      <xdr:colOff>180975</xdr:colOff>
      <xdr:row>36</xdr:row>
      <xdr:rowOff>3556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613003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3556</xdr:rowOff>
    </xdr:from>
    <xdr:to>
      <xdr:col>69</xdr:col>
      <xdr:colOff>92075</xdr:colOff>
      <xdr:row>36</xdr:row>
      <xdr:rowOff>12700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1757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67056</xdr:rowOff>
    </xdr:from>
    <xdr:to>
      <xdr:col>65</xdr:col>
      <xdr:colOff>53975</xdr:colOff>
      <xdr:row>36</xdr:row>
      <xdr:rowOff>168656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153433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71628</xdr:rowOff>
    </xdr:from>
    <xdr:to>
      <xdr:col>82</xdr:col>
      <xdr:colOff>158750</xdr:colOff>
      <xdr:row>39</xdr:row>
      <xdr:rowOff>1778</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43705</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78486</xdr:rowOff>
    </xdr:from>
    <xdr:to>
      <xdr:col>78</xdr:col>
      <xdr:colOff>120650</xdr:colOff>
      <xdr:row>36</xdr:row>
      <xdr:rowOff>8636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18813</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848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78486</xdr:rowOff>
    </xdr:from>
    <xdr:to>
      <xdr:col>74</xdr:col>
      <xdr:colOff>31750</xdr:colOff>
      <xdr:row>36</xdr:row>
      <xdr:rowOff>8636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18813</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84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124206</xdr:rowOff>
    </xdr:from>
    <xdr:to>
      <xdr:col>69</xdr:col>
      <xdr:colOff>142875</xdr:colOff>
      <xdr:row>36</xdr:row>
      <xdr:rowOff>54356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64533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73677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係る経常収支比率は、過去数年は類似団体よりも低い数値で推移していたが、近年簡易水道施設・教育関連施設等の公共施設の更新に伴う起債発行額の増加等により類似団体よりも高い状況が続いている。今年度も</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ポイント高い状況となっている。今後数年はさらに上昇する見込みがあるため財政の健全化に努め、類似団体の平均を超えないように努める。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149861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35561</xdr:rowOff>
    </xdr:from>
    <xdr:to>
      <xdr:col>24</xdr:col>
      <xdr:colOff>25400</xdr:colOff>
      <xdr:row>77</xdr:row>
      <xdr:rowOff>92711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3237211"/>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31750</xdr:rowOff>
    </xdr:from>
    <xdr:to>
      <xdr:col>19</xdr:col>
      <xdr:colOff>187325</xdr:colOff>
      <xdr:row>77</xdr:row>
      <xdr:rowOff>92711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23340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81297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2940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1270</xdr:rowOff>
    </xdr:from>
    <xdr:to>
      <xdr:col>15</xdr:col>
      <xdr:colOff>98425</xdr:colOff>
      <xdr:row>77</xdr:row>
      <xdr:rowOff>31750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2029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102870</xdr:rowOff>
    </xdr:from>
    <xdr:to>
      <xdr:col>15</xdr:col>
      <xdr:colOff>149225</xdr:colOff>
      <xdr:row>77</xdr:row>
      <xdr:rowOff>33020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43197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1270</xdr:rowOff>
    </xdr:from>
    <xdr:to>
      <xdr:col>11</xdr:col>
      <xdr:colOff>9525</xdr:colOff>
      <xdr:row>77</xdr:row>
      <xdr:rowOff>5080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2029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1287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156211</xdr:rowOff>
    </xdr:from>
    <xdr:to>
      <xdr:col>24</xdr:col>
      <xdr:colOff>76200</xdr:colOff>
      <xdr:row>77</xdr:row>
      <xdr:rowOff>86361</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1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128288</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41911</xdr:rowOff>
    </xdr:from>
    <xdr:to>
      <xdr:col>20</xdr:col>
      <xdr:colOff>38100</xdr:colOff>
      <xdr:row>77</xdr:row>
      <xdr:rowOff>143511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152400</xdr:rowOff>
    </xdr:from>
    <xdr:to>
      <xdr:col>15</xdr:col>
      <xdr:colOff>149225</xdr:colOff>
      <xdr:row>77</xdr:row>
      <xdr:rowOff>82550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67327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121920</xdr:rowOff>
    </xdr:from>
    <xdr:to>
      <xdr:col>11</xdr:col>
      <xdr:colOff>60325</xdr:colOff>
      <xdr:row>77</xdr:row>
      <xdr:rowOff>52070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36847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125730</xdr:rowOff>
    </xdr:from>
    <xdr:to>
      <xdr:col>6</xdr:col>
      <xdr:colOff>171450</xdr:colOff>
      <xdr:row>77</xdr:row>
      <xdr:rowOff>55880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66057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92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公債費以外の経常収支比率の水準は、直近</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か年で類似団体と同等または下回って推移していたが、</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年度は類似団体平均を</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ポイント上回った。今後は経常経費における特定財源の確保、費用対効果の検証、公共施設の集約化等に取り組み、財政運営における弾力性の確保により一層努めていく。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153670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42568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125747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153670</xdr:rowOff>
    </xdr:from>
    <xdr:to>
      <xdr:col>82</xdr:col>
      <xdr:colOff>196850</xdr:colOff>
      <xdr:row>81</xdr:row>
      <xdr:rowOff>153670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146050</xdr:rowOff>
    </xdr:from>
    <xdr:to>
      <xdr:col>82</xdr:col>
      <xdr:colOff>107950</xdr:colOff>
      <xdr:row>78</xdr:row>
      <xdr:rowOff>31750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17625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142257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001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58420</xdr:rowOff>
    </xdr:from>
    <xdr:to>
      <xdr:col>78</xdr:col>
      <xdr:colOff>69850</xdr:colOff>
      <xdr:row>76</xdr:row>
      <xdr:rowOff>146050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308862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100330</xdr:rowOff>
    </xdr:from>
    <xdr:to>
      <xdr:col>73</xdr:col>
      <xdr:colOff>180975</xdr:colOff>
      <xdr:row>76</xdr:row>
      <xdr:rowOff>58420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2787630"/>
          <a:ext cx="889000" cy="300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100330</xdr:rowOff>
    </xdr:from>
    <xdr:to>
      <xdr:col>69</xdr:col>
      <xdr:colOff>92075</xdr:colOff>
      <xdr:row>75</xdr:row>
      <xdr:rowOff>100330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278763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99060</xdr:rowOff>
    </xdr:from>
    <xdr:to>
      <xdr:col>69</xdr:col>
      <xdr:colOff>142875</xdr:colOff>
      <xdr:row>76</xdr:row>
      <xdr:rowOff>29211</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13988</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044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57150</xdr:rowOff>
    </xdr:from>
    <xdr:to>
      <xdr:col>65</xdr:col>
      <xdr:colOff>53975</xdr:colOff>
      <xdr:row>76</xdr:row>
      <xdr:rowOff>158750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143527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152400</xdr:rowOff>
    </xdr:from>
    <xdr:to>
      <xdr:col>82</xdr:col>
      <xdr:colOff>158750</xdr:colOff>
      <xdr:row>78</xdr:row>
      <xdr:rowOff>82550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35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124477</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95250</xdr:rowOff>
    </xdr:from>
    <xdr:to>
      <xdr:col>78</xdr:col>
      <xdr:colOff>120650</xdr:colOff>
      <xdr:row>77</xdr:row>
      <xdr:rowOff>25400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10177</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211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7620</xdr:rowOff>
    </xdr:from>
    <xdr:to>
      <xdr:col>74</xdr:col>
      <xdr:colOff>31750</xdr:colOff>
      <xdr:row>76</xdr:row>
      <xdr:rowOff>109220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93997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49530</xdr:rowOff>
    </xdr:from>
    <xdr:to>
      <xdr:col>69</xdr:col>
      <xdr:colOff>142875</xdr:colOff>
      <xdr:row>74</xdr:row>
      <xdr:rowOff>151130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273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161307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505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49530</xdr:rowOff>
    </xdr:from>
    <xdr:to>
      <xdr:col>65</xdr:col>
      <xdr:colOff>53975</xdr:colOff>
      <xdr:row>75</xdr:row>
      <xdr:rowOff>151130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161307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山梨県小菅村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124432</xdr:rowOff>
    </xdr:from>
    <xdr:to>
      <xdr:col>29</xdr:col>
      <xdr:colOff>127000</xdr:colOff>
      <xdr:row>19</xdr:row>
      <xdr:rowOff>93581</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58007"/>
          <a:ext cx="0" cy="13407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65658</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7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93581</xdr:rowOff>
    </xdr:from>
    <xdr:to>
      <xdr:col>30</xdr:col>
      <xdr:colOff>25400</xdr:colOff>
      <xdr:row>19</xdr:row>
      <xdr:rowOff>93581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987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39359</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0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124432</xdr:rowOff>
    </xdr:from>
    <xdr:to>
      <xdr:col>30</xdr:col>
      <xdr:colOff>25400</xdr:colOff>
      <xdr:row>11</xdr:row>
      <xdr:rowOff>124432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5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38451</xdr:rowOff>
    </xdr:from>
    <xdr:to>
      <xdr:col>29</xdr:col>
      <xdr:colOff>127000</xdr:colOff>
      <xdr:row>17</xdr:row>
      <xdr:rowOff>101903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000726"/>
          <a:ext cx="647700" cy="634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104152</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066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132075</xdr:rowOff>
    </xdr:from>
    <xdr:to>
      <xdr:col>29</xdr:col>
      <xdr:colOff>177800</xdr:colOff>
      <xdr:row>18</xdr:row>
      <xdr:rowOff>62225</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9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101903</xdr:rowOff>
    </xdr:from>
    <xdr:to>
      <xdr:col>26</xdr:col>
      <xdr:colOff>50800</xdr:colOff>
      <xdr:row>17</xdr:row>
      <xdr:rowOff>154697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064178"/>
          <a:ext cx="698500" cy="527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154618</xdr:rowOff>
    </xdr:from>
    <xdr:to>
      <xdr:col>26</xdr:col>
      <xdr:colOff>101600</xdr:colOff>
      <xdr:row>18</xdr:row>
      <xdr:rowOff>84768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6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69544</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20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154697</xdr:rowOff>
    </xdr:from>
    <xdr:to>
      <xdr:col>22</xdr:col>
      <xdr:colOff>114300</xdr:colOff>
      <xdr:row>17</xdr:row>
      <xdr:rowOff>168737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116972"/>
          <a:ext cx="698500" cy="140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10036</xdr:rowOff>
    </xdr:from>
    <xdr:to>
      <xdr:col>22</xdr:col>
      <xdr:colOff>165100</xdr:colOff>
      <xdr:row>18</xdr:row>
      <xdr:rowOff>111636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4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96412</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23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168737</xdr:rowOff>
    </xdr:from>
    <xdr:to>
      <xdr:col>18</xdr:col>
      <xdr:colOff>177800</xdr:colOff>
      <xdr:row>18</xdr:row>
      <xdr:rowOff>30095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131012"/>
          <a:ext cx="698500" cy="328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29688</xdr:rowOff>
    </xdr:from>
    <xdr:to>
      <xdr:col>19</xdr:col>
      <xdr:colOff>38100</xdr:colOff>
      <xdr:row>18</xdr:row>
      <xdr:rowOff>131287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6341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116064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24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37114</xdr:rowOff>
    </xdr:from>
    <xdr:to>
      <xdr:col>15</xdr:col>
      <xdr:colOff>101600</xdr:colOff>
      <xdr:row>18</xdr:row>
      <xdr:rowOff>138714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70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123491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257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159101</xdr:rowOff>
    </xdr:from>
    <xdr:to>
      <xdr:col>29</xdr:col>
      <xdr:colOff>177800</xdr:colOff>
      <xdr:row>17</xdr:row>
      <xdr:rowOff>89251</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9499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4178</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795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51103</xdr:rowOff>
    </xdr:from>
    <xdr:to>
      <xdr:col>26</xdr:col>
      <xdr:colOff>101600</xdr:colOff>
      <xdr:row>17</xdr:row>
      <xdr:rowOff>152703</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0133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162880</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782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103897</xdr:rowOff>
    </xdr:from>
    <xdr:to>
      <xdr:col>22</xdr:col>
      <xdr:colOff>165100</xdr:colOff>
      <xdr:row>18</xdr:row>
      <xdr:rowOff>34047</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0661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44224</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83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117937</xdr:rowOff>
    </xdr:from>
    <xdr:to>
      <xdr:col>19</xdr:col>
      <xdr:colOff>38100</xdr:colOff>
      <xdr:row>18</xdr:row>
      <xdr:rowOff>48087</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0802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58264</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849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150745</xdr:rowOff>
    </xdr:from>
    <xdr:to>
      <xdr:col>15</xdr:col>
      <xdr:colOff>101600</xdr:colOff>
      <xdr:row>18</xdr:row>
      <xdr:rowOff>80895</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130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91072</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88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333681</xdr:rowOff>
    </xdr:from>
    <xdr:to>
      <xdr:col>29</xdr:col>
      <xdr:colOff>127000</xdr:colOff>
      <xdr:row>37</xdr:row>
      <xdr:rowOff>189629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258231"/>
          <a:ext cx="0" cy="10560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161706</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8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189629</xdr:rowOff>
    </xdr:from>
    <xdr:to>
      <xdr:col>30</xdr:col>
      <xdr:colOff>25400</xdr:colOff>
      <xdr:row>37</xdr:row>
      <xdr:rowOff>189629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314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77158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0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333681</xdr:rowOff>
    </xdr:from>
    <xdr:to>
      <xdr:col>30</xdr:col>
      <xdr:colOff>25400</xdr:colOff>
      <xdr:row>33</xdr:row>
      <xdr:rowOff>333681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258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81131</xdr:rowOff>
    </xdr:from>
    <xdr:to>
      <xdr:col>29</xdr:col>
      <xdr:colOff>127000</xdr:colOff>
      <xdr:row>35</xdr:row>
      <xdr:rowOff>142568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6691481"/>
          <a:ext cx="647700" cy="614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279418</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889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307341</xdr:rowOff>
    </xdr:from>
    <xdr:to>
      <xdr:col>29</xdr:col>
      <xdr:colOff>177800</xdr:colOff>
      <xdr:row>36</xdr:row>
      <xdr:rowOff>66041</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176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81131</xdr:rowOff>
    </xdr:from>
    <xdr:to>
      <xdr:col>26</xdr:col>
      <xdr:colOff>50800</xdr:colOff>
      <xdr:row>35</xdr:row>
      <xdr:rowOff>153834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691481"/>
          <a:ext cx="698500" cy="727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297222</xdr:rowOff>
    </xdr:from>
    <xdr:to>
      <xdr:col>26</xdr:col>
      <xdr:colOff>101600</xdr:colOff>
      <xdr:row>36</xdr:row>
      <xdr:rowOff>55922</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7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40699</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993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153834</xdr:rowOff>
    </xdr:from>
    <xdr:to>
      <xdr:col>22</xdr:col>
      <xdr:colOff>114300</xdr:colOff>
      <xdr:row>35</xdr:row>
      <xdr:rowOff>205463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764184"/>
          <a:ext cx="698500" cy="516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322913</xdr:rowOff>
    </xdr:from>
    <xdr:to>
      <xdr:col>22</xdr:col>
      <xdr:colOff>165100</xdr:colOff>
      <xdr:row>36</xdr:row>
      <xdr:rowOff>81613</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3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66390</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701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205463</xdr:rowOff>
    </xdr:from>
    <xdr:to>
      <xdr:col>18</xdr:col>
      <xdr:colOff>177800</xdr:colOff>
      <xdr:row>35</xdr:row>
      <xdr:rowOff>268953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6815813"/>
          <a:ext cx="698500" cy="634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3791</xdr:rowOff>
    </xdr:from>
    <xdr:to>
      <xdr:col>19</xdr:col>
      <xdr:colOff>38100</xdr:colOff>
      <xdr:row>36</xdr:row>
      <xdr:rowOff>105391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570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90168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7043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329478</xdr:rowOff>
    </xdr:from>
    <xdr:to>
      <xdr:col>15</xdr:col>
      <xdr:colOff>101600</xdr:colOff>
      <xdr:row>36</xdr:row>
      <xdr:rowOff>88178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39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72955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702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91768</xdr:rowOff>
    </xdr:from>
    <xdr:to>
      <xdr:col>29</xdr:col>
      <xdr:colOff>177800</xdr:colOff>
      <xdr:row>35</xdr:row>
      <xdr:rowOff>193368</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7021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279745</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547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30331</xdr:rowOff>
    </xdr:from>
    <xdr:to>
      <xdr:col>26</xdr:col>
      <xdr:colOff>101600</xdr:colOff>
      <xdr:row>35</xdr:row>
      <xdr:rowOff>131931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6406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142108</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409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103034</xdr:rowOff>
    </xdr:from>
    <xdr:to>
      <xdr:col>22</xdr:col>
      <xdr:colOff>165100</xdr:colOff>
      <xdr:row>35</xdr:row>
      <xdr:rowOff>204634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7133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214811</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482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154663</xdr:rowOff>
    </xdr:from>
    <xdr:to>
      <xdr:col>19</xdr:col>
      <xdr:colOff>38100</xdr:colOff>
      <xdr:row>35</xdr:row>
      <xdr:rowOff>256263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7650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266440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533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218153</xdr:rowOff>
    </xdr:from>
    <xdr:to>
      <xdr:col>15</xdr:col>
      <xdr:colOff>101600</xdr:colOff>
      <xdr:row>35</xdr:row>
      <xdr:rowOff>319753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8285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329930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597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山梨県小菅村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616
606
52.78
1,764,873
1,535,637
164,321
825,468
1,298,030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110165</xdr:rowOff>
    </xdr:from>
    <xdr:to>
      <xdr:col>24</xdr:col>
      <xdr:colOff>62865</xdr:colOff>
      <xdr:row>38</xdr:row>
      <xdr:rowOff>76409</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53665"/>
          <a:ext cx="1270" cy="13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80236</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9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76409</xdr:rowOff>
    </xdr:from>
    <xdr:to>
      <xdr:col>24</xdr:col>
      <xdr:colOff>152400</xdr:colOff>
      <xdr:row>38</xdr:row>
      <xdr:rowOff>76409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91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56842</xdr:rowOff>
    </xdr:from>
    <xdr:ext cx="690189"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288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110165</xdr:rowOff>
    </xdr:from>
    <xdr:to>
      <xdr:col>24</xdr:col>
      <xdr:colOff>152400</xdr:colOff>
      <xdr:row>30</xdr:row>
      <xdr:rowOff>110165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47076</xdr:rowOff>
    </xdr:from>
    <xdr:to>
      <xdr:col>24</xdr:col>
      <xdr:colOff>63500</xdr:colOff>
      <xdr:row>36</xdr:row>
      <xdr:rowOff>90804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219276"/>
          <a:ext cx="838200" cy="43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118688</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908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140261</xdr:rowOff>
    </xdr:from>
    <xdr:to>
      <xdr:col>24</xdr:col>
      <xdr:colOff>114300</xdr:colOff>
      <xdr:row>37</xdr:row>
      <xdr:rowOff>70411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1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90804</xdr:rowOff>
    </xdr:from>
    <xdr:to>
      <xdr:col>19</xdr:col>
      <xdr:colOff>177800</xdr:colOff>
      <xdr:row>36</xdr:row>
      <xdr:rowOff>134191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263004"/>
          <a:ext cx="889000" cy="43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160359</xdr:rowOff>
    </xdr:from>
    <xdr:to>
      <xdr:col>20</xdr:col>
      <xdr:colOff>38100</xdr:colOff>
      <xdr:row>37</xdr:row>
      <xdr:rowOff>90509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81636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425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129194</xdr:rowOff>
    </xdr:from>
    <xdr:to>
      <xdr:col>15</xdr:col>
      <xdr:colOff>50800</xdr:colOff>
      <xdr:row>36</xdr:row>
      <xdr:rowOff>134191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019300" y="6301394"/>
          <a:ext cx="889000" cy="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12107</xdr:rowOff>
    </xdr:from>
    <xdr:to>
      <xdr:col>15</xdr:col>
      <xdr:colOff>101600</xdr:colOff>
      <xdr:row>37</xdr:row>
      <xdr:rowOff>113707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5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104834</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44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129194</xdr:rowOff>
    </xdr:from>
    <xdr:to>
      <xdr:col>10</xdr:col>
      <xdr:colOff>114300</xdr:colOff>
      <xdr:row>37</xdr:row>
      <xdr:rowOff>7962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301394"/>
          <a:ext cx="889000" cy="5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28331</xdr:rowOff>
    </xdr:from>
    <xdr:to>
      <xdr:col>10</xdr:col>
      <xdr:colOff>165100</xdr:colOff>
      <xdr:row>37</xdr:row>
      <xdr:rowOff>129931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121058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464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31769</xdr:rowOff>
    </xdr:from>
    <xdr:to>
      <xdr:col>6</xdr:col>
      <xdr:colOff>38100</xdr:colOff>
      <xdr:row>37</xdr:row>
      <xdr:rowOff>133369</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7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124496</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468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167726</xdr:rowOff>
    </xdr:from>
    <xdr:to>
      <xdr:col>24</xdr:col>
      <xdr:colOff>114300</xdr:colOff>
      <xdr:row>36</xdr:row>
      <xdr:rowOff>97876</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16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19153</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019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40004</xdr:rowOff>
    </xdr:from>
    <xdr:to>
      <xdr:col>20</xdr:col>
      <xdr:colOff>38100</xdr:colOff>
      <xdr:row>36</xdr:row>
      <xdr:rowOff>141604</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21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158131</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987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83391</xdr:rowOff>
    </xdr:from>
    <xdr:to>
      <xdr:col>15</xdr:col>
      <xdr:colOff>101600</xdr:colOff>
      <xdr:row>37</xdr:row>
      <xdr:rowOff>13541</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25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30068</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030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78394</xdr:rowOff>
    </xdr:from>
    <xdr:to>
      <xdr:col>10</xdr:col>
      <xdr:colOff>165100</xdr:colOff>
      <xdr:row>37</xdr:row>
      <xdr:rowOff>8544</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250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25071</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025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128612</xdr:rowOff>
    </xdr:from>
    <xdr:to>
      <xdr:col>6</xdr:col>
      <xdr:colOff>38100</xdr:colOff>
      <xdr:row>37</xdr:row>
      <xdr:rowOff>58762</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0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75289</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076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13757</xdr:rowOff>
    </xdr:from>
    <xdr:to>
      <xdr:col>24</xdr:col>
      <xdr:colOff>62865</xdr:colOff>
      <xdr:row>58</xdr:row>
      <xdr:rowOff>85980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929157"/>
          <a:ext cx="1270" cy="1100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89807</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3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85980</xdr:rowOff>
    </xdr:from>
    <xdr:to>
      <xdr:col>24</xdr:col>
      <xdr:colOff>152400</xdr:colOff>
      <xdr:row>58</xdr:row>
      <xdr:rowOff>85980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3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131884</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7043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13757</xdr:rowOff>
    </xdr:from>
    <xdr:to>
      <xdr:col>24</xdr:col>
      <xdr:colOff>152400</xdr:colOff>
      <xdr:row>52</xdr:row>
      <xdr:rowOff>13757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92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73997</xdr:rowOff>
    </xdr:from>
    <xdr:to>
      <xdr:col>24</xdr:col>
      <xdr:colOff>63500</xdr:colOff>
      <xdr:row>57</xdr:row>
      <xdr:rowOff>101337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846647"/>
          <a:ext cx="838200" cy="27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86879</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859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108452</xdr:rowOff>
    </xdr:from>
    <xdr:to>
      <xdr:col>24</xdr:col>
      <xdr:colOff>114300</xdr:colOff>
      <xdr:row>58</xdr:row>
      <xdr:rowOff>38602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81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84306</xdr:rowOff>
    </xdr:from>
    <xdr:to>
      <xdr:col>19</xdr:col>
      <xdr:colOff>177800</xdr:colOff>
      <xdr:row>57</xdr:row>
      <xdr:rowOff>101337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908300" y="9856956"/>
          <a:ext cx="889000" cy="17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122393</xdr:rowOff>
    </xdr:from>
    <xdr:to>
      <xdr:col>20</xdr:col>
      <xdr:colOff>38100</xdr:colOff>
      <xdr:row>58</xdr:row>
      <xdr:rowOff>52543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43670</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98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84306</xdr:rowOff>
    </xdr:from>
    <xdr:to>
      <xdr:col>15</xdr:col>
      <xdr:colOff>50800</xdr:colOff>
      <xdr:row>57</xdr:row>
      <xdr:rowOff>104547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856956"/>
          <a:ext cx="889000" cy="20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130220</xdr:rowOff>
    </xdr:from>
    <xdr:to>
      <xdr:col>15</xdr:col>
      <xdr:colOff>101600</xdr:colOff>
      <xdr:row>58</xdr:row>
      <xdr:rowOff>60370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90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51497</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995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104547</xdr:rowOff>
    </xdr:from>
    <xdr:to>
      <xdr:col>10</xdr:col>
      <xdr:colOff>114300</xdr:colOff>
      <xdr:row>57</xdr:row>
      <xdr:rowOff>139140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877197"/>
          <a:ext cx="889000" cy="3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146336</xdr:rowOff>
    </xdr:from>
    <xdr:to>
      <xdr:col>10</xdr:col>
      <xdr:colOff>165100</xdr:colOff>
      <xdr:row>58</xdr:row>
      <xdr:rowOff>76486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1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67613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10011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139177</xdr:rowOff>
    </xdr:from>
    <xdr:to>
      <xdr:col>6</xdr:col>
      <xdr:colOff>38100</xdr:colOff>
      <xdr:row>58</xdr:row>
      <xdr:rowOff>69327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11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60454</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10004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23197</xdr:rowOff>
    </xdr:from>
    <xdr:to>
      <xdr:col>24</xdr:col>
      <xdr:colOff>114300</xdr:colOff>
      <xdr:row>57</xdr:row>
      <xdr:rowOff>124797</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795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46074</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47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50537</xdr:rowOff>
    </xdr:from>
    <xdr:to>
      <xdr:col>20</xdr:col>
      <xdr:colOff>38100</xdr:colOff>
      <xdr:row>57</xdr:row>
      <xdr:rowOff>152137</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82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168664</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598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33506</xdr:rowOff>
    </xdr:from>
    <xdr:to>
      <xdr:col>15</xdr:col>
      <xdr:colOff>101600</xdr:colOff>
      <xdr:row>57</xdr:row>
      <xdr:rowOff>135106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80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151633</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581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53747</xdr:rowOff>
    </xdr:from>
    <xdr:to>
      <xdr:col>10</xdr:col>
      <xdr:colOff>165100</xdr:colOff>
      <xdr:row>57</xdr:row>
      <xdr:rowOff>155347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82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424</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601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88340</xdr:rowOff>
    </xdr:from>
    <xdr:to>
      <xdr:col>6</xdr:col>
      <xdr:colOff>38100</xdr:colOff>
      <xdr:row>58</xdr:row>
      <xdr:rowOff>18490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86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35017</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636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96525</xdr:rowOff>
    </xdr:from>
    <xdr:to>
      <xdr:col>24</xdr:col>
      <xdr:colOff>62865</xdr:colOff>
      <xdr:row>79</xdr:row>
      <xdr:rowOff>38305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69475"/>
          <a:ext cx="1270" cy="1313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42132</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8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38305</xdr:rowOff>
    </xdr:from>
    <xdr:to>
      <xdr:col>24</xdr:col>
      <xdr:colOff>152400</xdr:colOff>
      <xdr:row>79</xdr:row>
      <xdr:rowOff>38305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2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43202</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4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96525</xdr:rowOff>
    </xdr:from>
    <xdr:to>
      <xdr:col>24</xdr:col>
      <xdr:colOff>152400</xdr:colOff>
      <xdr:row>71</xdr:row>
      <xdr:rowOff>96525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6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90467</xdr:rowOff>
    </xdr:from>
    <xdr:to>
      <xdr:col>24</xdr:col>
      <xdr:colOff>63500</xdr:colOff>
      <xdr:row>78</xdr:row>
      <xdr:rowOff>113571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463567"/>
          <a:ext cx="838200" cy="23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49666</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51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26789</xdr:rowOff>
    </xdr:from>
    <xdr:to>
      <xdr:col>24</xdr:col>
      <xdr:colOff>114300</xdr:colOff>
      <xdr:row>78</xdr:row>
      <xdr:rowOff>128389</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9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113571</xdr:rowOff>
    </xdr:from>
    <xdr:to>
      <xdr:col>19</xdr:col>
      <xdr:colOff>177800</xdr:colOff>
      <xdr:row>78</xdr:row>
      <xdr:rowOff>122087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486671"/>
          <a:ext cx="889000" cy="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56290</xdr:rowOff>
    </xdr:from>
    <xdr:to>
      <xdr:col>20</xdr:col>
      <xdr:colOff>38100</xdr:colOff>
      <xdr:row>78</xdr:row>
      <xdr:rowOff>157890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4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2967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20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122087</xdr:rowOff>
    </xdr:from>
    <xdr:to>
      <xdr:col>15</xdr:col>
      <xdr:colOff>50800</xdr:colOff>
      <xdr:row>78</xdr:row>
      <xdr:rowOff>170573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95187"/>
          <a:ext cx="889000" cy="4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57055</xdr:rowOff>
    </xdr:from>
    <xdr:to>
      <xdr:col>15</xdr:col>
      <xdr:colOff>101600</xdr:colOff>
      <xdr:row>78</xdr:row>
      <xdr:rowOff>158655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43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3732</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20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170573</xdr:rowOff>
    </xdr:from>
    <xdr:to>
      <xdr:col>10</xdr:col>
      <xdr:colOff>114300</xdr:colOff>
      <xdr:row>78</xdr:row>
      <xdr:rowOff>171228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543673"/>
          <a:ext cx="889000" cy="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62542</xdr:rowOff>
    </xdr:from>
    <xdr:to>
      <xdr:col>10</xdr:col>
      <xdr:colOff>165100</xdr:colOff>
      <xdr:row>78</xdr:row>
      <xdr:rowOff>164142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4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9219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21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77733</xdr:rowOff>
    </xdr:from>
    <xdr:to>
      <xdr:col>6</xdr:col>
      <xdr:colOff>38100</xdr:colOff>
      <xdr:row>79</xdr:row>
      <xdr:rowOff>7883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45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24410</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22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39667</xdr:rowOff>
    </xdr:from>
    <xdr:to>
      <xdr:col>24</xdr:col>
      <xdr:colOff>114300</xdr:colOff>
      <xdr:row>78</xdr:row>
      <xdr:rowOff>141267</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12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5216</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7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62771</xdr:rowOff>
    </xdr:from>
    <xdr:to>
      <xdr:col>20</xdr:col>
      <xdr:colOff>38100</xdr:colOff>
      <xdr:row>78</xdr:row>
      <xdr:rowOff>164371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3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155498</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528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71287</xdr:rowOff>
    </xdr:from>
    <xdr:to>
      <xdr:col>15</xdr:col>
      <xdr:colOff>101600</xdr:colOff>
      <xdr:row>79</xdr:row>
      <xdr:rowOff>1437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4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164014</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537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119773</xdr:rowOff>
    </xdr:from>
    <xdr:to>
      <xdr:col>10</xdr:col>
      <xdr:colOff>165100</xdr:colOff>
      <xdr:row>79</xdr:row>
      <xdr:rowOff>49923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92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79</xdr:row>
      <xdr:rowOff>41050</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585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120428</xdr:rowOff>
    </xdr:from>
    <xdr:to>
      <xdr:col>6</xdr:col>
      <xdr:colOff>38100</xdr:colOff>
      <xdr:row>79</xdr:row>
      <xdr:rowOff>50578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9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41705</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586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40929</xdr:rowOff>
    </xdr:from>
    <xdr:to>
      <xdr:col>24</xdr:col>
      <xdr:colOff>62865</xdr:colOff>
      <xdr:row>98</xdr:row>
      <xdr:rowOff>71211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71429"/>
          <a:ext cx="1270" cy="140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75038</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7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71211</xdr:rowOff>
    </xdr:from>
    <xdr:to>
      <xdr:col>24</xdr:col>
      <xdr:colOff>152400</xdr:colOff>
      <xdr:row>98</xdr:row>
      <xdr:rowOff>71211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73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159056</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4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40929</xdr:rowOff>
    </xdr:from>
    <xdr:to>
      <xdr:col>24</xdr:col>
      <xdr:colOff>152400</xdr:colOff>
      <xdr:row>90</xdr:row>
      <xdr:rowOff>40929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7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111880</xdr:rowOff>
    </xdr:from>
    <xdr:to>
      <xdr:col>24</xdr:col>
      <xdr:colOff>63500</xdr:colOff>
      <xdr:row>96</xdr:row>
      <xdr:rowOff>169151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6571080"/>
          <a:ext cx="838200" cy="57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148575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093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125698</xdr:rowOff>
    </xdr:from>
    <xdr:to>
      <xdr:col>24</xdr:col>
      <xdr:colOff>114300</xdr:colOff>
      <xdr:row>95</xdr:row>
      <xdr:rowOff>55848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4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111880</xdr:rowOff>
    </xdr:from>
    <xdr:to>
      <xdr:col>19</xdr:col>
      <xdr:colOff>177800</xdr:colOff>
      <xdr:row>97</xdr:row>
      <xdr:rowOff>59043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571080"/>
          <a:ext cx="889000" cy="118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154135</xdr:rowOff>
    </xdr:from>
    <xdr:to>
      <xdr:col>20</xdr:col>
      <xdr:colOff>38100</xdr:colOff>
      <xdr:row>95</xdr:row>
      <xdr:rowOff>84285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100812</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4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16126</xdr:rowOff>
    </xdr:from>
    <xdr:to>
      <xdr:col>15</xdr:col>
      <xdr:colOff>50800</xdr:colOff>
      <xdr:row>97</xdr:row>
      <xdr:rowOff>59043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6646776"/>
          <a:ext cx="889000" cy="42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31544</xdr:rowOff>
    </xdr:from>
    <xdr:to>
      <xdr:col>15</xdr:col>
      <xdr:colOff>101600</xdr:colOff>
      <xdr:row>95</xdr:row>
      <xdr:rowOff>133144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149671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09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16126</xdr:rowOff>
    </xdr:from>
    <xdr:to>
      <xdr:col>10</xdr:col>
      <xdr:colOff>114300</xdr:colOff>
      <xdr:row>97</xdr:row>
      <xdr:rowOff>110119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646776"/>
          <a:ext cx="889000" cy="93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143428</xdr:rowOff>
    </xdr:from>
    <xdr:to>
      <xdr:col>10</xdr:col>
      <xdr:colOff>165100</xdr:colOff>
      <xdr:row>95</xdr:row>
      <xdr:rowOff>73578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90105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99507</xdr:rowOff>
    </xdr:from>
    <xdr:to>
      <xdr:col>6</xdr:col>
      <xdr:colOff>38100</xdr:colOff>
      <xdr:row>96</xdr:row>
      <xdr:rowOff>29657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46184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118351</xdr:rowOff>
    </xdr:from>
    <xdr:to>
      <xdr:col>24</xdr:col>
      <xdr:colOff>114300</xdr:colOff>
      <xdr:row>97</xdr:row>
      <xdr:rowOff>48501</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57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96778</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555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61080</xdr:rowOff>
    </xdr:from>
    <xdr:to>
      <xdr:col>20</xdr:col>
      <xdr:colOff>38100</xdr:colOff>
      <xdr:row>96</xdr:row>
      <xdr:rowOff>162680</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5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153807</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613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8243</xdr:rowOff>
    </xdr:from>
    <xdr:to>
      <xdr:col>15</xdr:col>
      <xdr:colOff>101600</xdr:colOff>
      <xdr:row>97</xdr:row>
      <xdr:rowOff>109843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63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100970</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73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136776</xdr:rowOff>
    </xdr:from>
    <xdr:to>
      <xdr:col>10</xdr:col>
      <xdr:colOff>165100</xdr:colOff>
      <xdr:row>97</xdr:row>
      <xdr:rowOff>66926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59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58053</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688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59319</xdr:rowOff>
    </xdr:from>
    <xdr:to>
      <xdr:col>6</xdr:col>
      <xdr:colOff>38100</xdr:colOff>
      <xdr:row>97</xdr:row>
      <xdr:rowOff>160919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68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152046</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78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31</xdr:row>
      <xdr:rowOff>21970</xdr:rowOff>
    </xdr:from>
    <xdr:ext cx="685572"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918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78077</xdr:rowOff>
    </xdr:from>
    <xdr:to>
      <xdr:col>54</xdr:col>
      <xdr:colOff>189865</xdr:colOff>
      <xdr:row>39</xdr:row>
      <xdr:rowOff>10112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221577"/>
          <a:ext cx="1270" cy="147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13939</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70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10112</xdr:rowOff>
    </xdr:from>
    <xdr:to>
      <xdr:col>55</xdr:col>
      <xdr:colOff>88900</xdr:colOff>
      <xdr:row>39</xdr:row>
      <xdr:rowOff>10112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9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24754</xdr:rowOff>
    </xdr:from>
    <xdr:ext cx="690189"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4996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78077</xdr:rowOff>
    </xdr:from>
    <xdr:to>
      <xdr:col>55</xdr:col>
      <xdr:colOff>88900</xdr:colOff>
      <xdr:row>30</xdr:row>
      <xdr:rowOff>78077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22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38449</xdr:rowOff>
    </xdr:from>
    <xdr:to>
      <xdr:col>55</xdr:col>
      <xdr:colOff>0</xdr:colOff>
      <xdr:row>37</xdr:row>
      <xdr:rowOff>137208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039199"/>
          <a:ext cx="838200" cy="44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53117</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3967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74690</xdr:rowOff>
    </xdr:from>
    <xdr:to>
      <xdr:col>55</xdr:col>
      <xdr:colOff>50800</xdr:colOff>
      <xdr:row>38</xdr:row>
      <xdr:rowOff>4840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41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115346</xdr:rowOff>
    </xdr:from>
    <xdr:to>
      <xdr:col>50</xdr:col>
      <xdr:colOff>114300</xdr:colOff>
      <xdr:row>37</xdr:row>
      <xdr:rowOff>137208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8750300" y="6458996"/>
          <a:ext cx="889000" cy="2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127403</xdr:rowOff>
    </xdr:from>
    <xdr:to>
      <xdr:col>50</xdr:col>
      <xdr:colOff>165100</xdr:colOff>
      <xdr:row>38</xdr:row>
      <xdr:rowOff>57553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47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48680</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563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115346</xdr:rowOff>
    </xdr:from>
    <xdr:to>
      <xdr:col>45</xdr:col>
      <xdr:colOff>177800</xdr:colOff>
      <xdr:row>37</xdr:row>
      <xdr:rowOff>142149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458996"/>
          <a:ext cx="889000" cy="26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138852</xdr:rowOff>
    </xdr:from>
    <xdr:to>
      <xdr:col>46</xdr:col>
      <xdr:colOff>38100</xdr:colOff>
      <xdr:row>38</xdr:row>
      <xdr:rowOff>69002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48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60129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575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61064</xdr:rowOff>
    </xdr:from>
    <xdr:to>
      <xdr:col>41</xdr:col>
      <xdr:colOff>50800</xdr:colOff>
      <xdr:row>37</xdr:row>
      <xdr:rowOff>142149</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6404714"/>
          <a:ext cx="889000" cy="81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156116</xdr:rowOff>
    </xdr:from>
    <xdr:to>
      <xdr:col>41</xdr:col>
      <xdr:colOff>101600</xdr:colOff>
      <xdr:row>38</xdr:row>
      <xdr:rowOff>86266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49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77393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59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35578</xdr:rowOff>
    </xdr:from>
    <xdr:to>
      <xdr:col>36</xdr:col>
      <xdr:colOff>165100</xdr:colOff>
      <xdr:row>37</xdr:row>
      <xdr:rowOff>137178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7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128305</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471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159099</xdr:rowOff>
    </xdr:from>
    <xdr:to>
      <xdr:col>55</xdr:col>
      <xdr:colOff>50800</xdr:colOff>
      <xdr:row>35</xdr:row>
      <xdr:rowOff>89249</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5988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10526</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5839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86408</xdr:rowOff>
    </xdr:from>
    <xdr:to>
      <xdr:col>50</xdr:col>
      <xdr:colOff>165100</xdr:colOff>
      <xdr:row>38</xdr:row>
      <xdr:rowOff>16559</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43005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33085</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6205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64546</xdr:rowOff>
    </xdr:from>
    <xdr:to>
      <xdr:col>46</xdr:col>
      <xdr:colOff>38100</xdr:colOff>
      <xdr:row>37</xdr:row>
      <xdr:rowOff>166146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40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11223</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6183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91349</xdr:rowOff>
    </xdr:from>
    <xdr:to>
      <xdr:col>41</xdr:col>
      <xdr:colOff>101600</xdr:colOff>
      <xdr:row>38</xdr:row>
      <xdr:rowOff>21499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434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38026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6210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10264</xdr:rowOff>
    </xdr:from>
    <xdr:to>
      <xdr:col>36</xdr:col>
      <xdr:colOff>165100</xdr:colOff>
      <xdr:row>37</xdr:row>
      <xdr:rowOff>111864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35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128391</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6129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25838</xdr:rowOff>
    </xdr:from>
    <xdr:to>
      <xdr:col>54</xdr:col>
      <xdr:colOff>189865</xdr:colOff>
      <xdr:row>59</xdr:row>
      <xdr:rowOff>92938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69788"/>
          <a:ext cx="1270" cy="143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96765</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21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92938</xdr:rowOff>
    </xdr:from>
    <xdr:to>
      <xdr:col>55</xdr:col>
      <xdr:colOff>88900</xdr:colOff>
      <xdr:row>59</xdr:row>
      <xdr:rowOff>92938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208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143965</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450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25838</xdr:rowOff>
    </xdr:from>
    <xdr:to>
      <xdr:col>55</xdr:col>
      <xdr:colOff>88900</xdr:colOff>
      <xdr:row>51</xdr:row>
      <xdr:rowOff>25838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153732</xdr:rowOff>
    </xdr:from>
    <xdr:to>
      <xdr:col>55</xdr:col>
      <xdr:colOff>0</xdr:colOff>
      <xdr:row>59</xdr:row>
      <xdr:rowOff>3714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10097832"/>
          <a:ext cx="838200" cy="2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91664</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10035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113237</xdr:rowOff>
    </xdr:from>
    <xdr:to>
      <xdr:col>55</xdr:col>
      <xdr:colOff>50800</xdr:colOff>
      <xdr:row>59</xdr:row>
      <xdr:rowOff>43387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1005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130356</xdr:rowOff>
    </xdr:from>
    <xdr:to>
      <xdr:col>50</xdr:col>
      <xdr:colOff>114300</xdr:colOff>
      <xdr:row>59</xdr:row>
      <xdr:rowOff>3714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10074456"/>
          <a:ext cx="889000" cy="44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118731</xdr:rowOff>
    </xdr:from>
    <xdr:to>
      <xdr:col>50</xdr:col>
      <xdr:colOff>165100</xdr:colOff>
      <xdr:row>59</xdr:row>
      <xdr:rowOff>48881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1006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65408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838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130356</xdr:rowOff>
    </xdr:from>
    <xdr:to>
      <xdr:col>45</xdr:col>
      <xdr:colOff>177800</xdr:colOff>
      <xdr:row>58</xdr:row>
      <xdr:rowOff>159289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10074456"/>
          <a:ext cx="889000" cy="28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122833</xdr:rowOff>
    </xdr:from>
    <xdr:to>
      <xdr:col>46</xdr:col>
      <xdr:colOff>38100</xdr:colOff>
      <xdr:row>59</xdr:row>
      <xdr:rowOff>52983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1006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44110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10159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126734</xdr:rowOff>
    </xdr:from>
    <xdr:to>
      <xdr:col>41</xdr:col>
      <xdr:colOff>50800</xdr:colOff>
      <xdr:row>58</xdr:row>
      <xdr:rowOff>159289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10070834"/>
          <a:ext cx="889000" cy="32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101085</xdr:rowOff>
    </xdr:from>
    <xdr:to>
      <xdr:col>41</xdr:col>
      <xdr:colOff>101600</xdr:colOff>
      <xdr:row>59</xdr:row>
      <xdr:rowOff>31235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47762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82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110992</xdr:rowOff>
    </xdr:from>
    <xdr:to>
      <xdr:col>36</xdr:col>
      <xdr:colOff>165100</xdr:colOff>
      <xdr:row>59</xdr:row>
      <xdr:rowOff>41142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1005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32269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1014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102932</xdr:rowOff>
    </xdr:from>
    <xdr:to>
      <xdr:col>55</xdr:col>
      <xdr:colOff>50800</xdr:colOff>
      <xdr:row>59</xdr:row>
      <xdr:rowOff>33082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047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62309</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834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124364</xdr:rowOff>
    </xdr:from>
    <xdr:to>
      <xdr:col>50</xdr:col>
      <xdr:colOff>165100</xdr:colOff>
      <xdr:row>59</xdr:row>
      <xdr:rowOff>54514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068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45641</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10161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79556</xdr:rowOff>
    </xdr:from>
    <xdr:to>
      <xdr:col>46</xdr:col>
      <xdr:colOff>38100</xdr:colOff>
      <xdr:row>59</xdr:row>
      <xdr:rowOff>9706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02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26233</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798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108489</xdr:rowOff>
    </xdr:from>
    <xdr:to>
      <xdr:col>41</xdr:col>
      <xdr:colOff>101600</xdr:colOff>
      <xdr:row>59</xdr:row>
      <xdr:rowOff>38639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05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29766</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145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75934</xdr:rowOff>
    </xdr:from>
    <xdr:to>
      <xdr:col>36</xdr:col>
      <xdr:colOff>165100</xdr:colOff>
      <xdr:row>59</xdr:row>
      <xdr:rowOff>6084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02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22611</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795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129435</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1959485"/>
          <a:ext cx="1270" cy="1629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76112</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7347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129435</xdr:rowOff>
    </xdr:from>
    <xdr:to>
      <xdr:col>55</xdr:col>
      <xdr:colOff>88900</xdr:colOff>
      <xdr:row>69</xdr:row>
      <xdr:rowOff>129435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195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86616</xdr:rowOff>
    </xdr:from>
    <xdr:to>
      <xdr:col>55</xdr:col>
      <xdr:colOff>0</xdr:colOff>
      <xdr:row>79</xdr:row>
      <xdr:rowOff>13756</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459716"/>
          <a:ext cx="838200" cy="9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31335</xdr:rowOff>
    </xdr:from>
    <xdr:ext cx="599010"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329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8458</xdr:rowOff>
    </xdr:from>
    <xdr:to>
      <xdr:col>55</xdr:col>
      <xdr:colOff>50800</xdr:colOff>
      <xdr:row>78</xdr:row>
      <xdr:rowOff>110058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86616</xdr:rowOff>
    </xdr:from>
    <xdr:to>
      <xdr:col>50</xdr:col>
      <xdr:colOff>114300</xdr:colOff>
      <xdr:row>78</xdr:row>
      <xdr:rowOff>117295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459716"/>
          <a:ext cx="889000" cy="30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16126</xdr:rowOff>
    </xdr:from>
    <xdr:to>
      <xdr:col>50</xdr:col>
      <xdr:colOff>165100</xdr:colOff>
      <xdr:row>78</xdr:row>
      <xdr:rowOff>117726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8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134253</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39795" y="13164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117295</xdr:rowOff>
    </xdr:from>
    <xdr:to>
      <xdr:col>45</xdr:col>
      <xdr:colOff>177800</xdr:colOff>
      <xdr:row>78</xdr:row>
      <xdr:rowOff>162568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490395"/>
          <a:ext cx="889000" cy="4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40542</xdr:rowOff>
    </xdr:from>
    <xdr:to>
      <xdr:col>46</xdr:col>
      <xdr:colOff>38100</xdr:colOff>
      <xdr:row>78</xdr:row>
      <xdr:rowOff>142142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158669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8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103817</xdr:rowOff>
    </xdr:from>
    <xdr:to>
      <xdr:col>41</xdr:col>
      <xdr:colOff>50800</xdr:colOff>
      <xdr:row>78</xdr:row>
      <xdr:rowOff>162568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134017"/>
          <a:ext cx="889000" cy="40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160350</xdr:rowOff>
    </xdr:from>
    <xdr:to>
      <xdr:col>41</xdr:col>
      <xdr:colOff>101600</xdr:colOff>
      <xdr:row>78</xdr:row>
      <xdr:rowOff>90500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107027</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61795" y="1313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16554</xdr:rowOff>
    </xdr:from>
    <xdr:to>
      <xdr:col>36</xdr:col>
      <xdr:colOff>165100</xdr:colOff>
      <xdr:row>78</xdr:row>
      <xdr:rowOff>118154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109281</xdr:rowOff>
    </xdr:from>
    <xdr:ext cx="59901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672795" y="13482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134406</xdr:rowOff>
    </xdr:from>
    <xdr:to>
      <xdr:col>55</xdr:col>
      <xdr:colOff>50800</xdr:colOff>
      <xdr:row>79</xdr:row>
      <xdr:rowOff>64556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07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49333</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2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35816</xdr:rowOff>
    </xdr:from>
    <xdr:to>
      <xdr:col>50</xdr:col>
      <xdr:colOff>165100</xdr:colOff>
      <xdr:row>78</xdr:row>
      <xdr:rowOff>137416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08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128543</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39795" y="13501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66495</xdr:rowOff>
    </xdr:from>
    <xdr:to>
      <xdr:col>46</xdr:col>
      <xdr:colOff>38100</xdr:colOff>
      <xdr:row>78</xdr:row>
      <xdr:rowOff>168095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3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159222</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532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111768</xdr:rowOff>
    </xdr:from>
    <xdr:to>
      <xdr:col>41</xdr:col>
      <xdr:colOff>101600</xdr:colOff>
      <xdr:row>79</xdr:row>
      <xdr:rowOff>41918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8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33045</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577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53017</xdr:rowOff>
    </xdr:from>
    <xdr:to>
      <xdr:col>36</xdr:col>
      <xdr:colOff>165100</xdr:colOff>
      <xdr:row>76</xdr:row>
      <xdr:rowOff>154617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08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74</xdr:row>
      <xdr:rowOff>171145</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672795" y="12858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80240</xdr:rowOff>
    </xdr:from>
    <xdr:to>
      <xdr:col>54</xdr:col>
      <xdr:colOff>189865</xdr:colOff>
      <xdr:row>98</xdr:row>
      <xdr:rowOff>136860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10740"/>
          <a:ext cx="1270" cy="142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140687</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136860</xdr:rowOff>
    </xdr:from>
    <xdr:to>
      <xdr:col>55</xdr:col>
      <xdr:colOff>88900</xdr:colOff>
      <xdr:row>98</xdr:row>
      <xdr:rowOff>136860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26917</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859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80240</xdr:rowOff>
    </xdr:from>
    <xdr:to>
      <xdr:col>55</xdr:col>
      <xdr:colOff>88900</xdr:colOff>
      <xdr:row>90</xdr:row>
      <xdr:rowOff>80240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1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160634</xdr:rowOff>
    </xdr:from>
    <xdr:to>
      <xdr:col>55</xdr:col>
      <xdr:colOff>0</xdr:colOff>
      <xdr:row>98</xdr:row>
      <xdr:rowOff>58987</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791284"/>
          <a:ext cx="838200" cy="69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159946</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790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10069</xdr:rowOff>
    </xdr:from>
    <xdr:to>
      <xdr:col>55</xdr:col>
      <xdr:colOff>50800</xdr:colOff>
      <xdr:row>98</xdr:row>
      <xdr:rowOff>111669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1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160086</xdr:rowOff>
    </xdr:from>
    <xdr:to>
      <xdr:col>50</xdr:col>
      <xdr:colOff>114300</xdr:colOff>
      <xdr:row>98</xdr:row>
      <xdr:rowOff>58987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790736"/>
          <a:ext cx="889000" cy="70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10840</xdr:rowOff>
    </xdr:from>
    <xdr:to>
      <xdr:col>50</xdr:col>
      <xdr:colOff>165100</xdr:colOff>
      <xdr:row>98</xdr:row>
      <xdr:rowOff>112440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1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103567</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905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160086</xdr:rowOff>
    </xdr:from>
    <xdr:to>
      <xdr:col>45</xdr:col>
      <xdr:colOff>177800</xdr:colOff>
      <xdr:row>98</xdr:row>
      <xdr:rowOff>11951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790736"/>
          <a:ext cx="889000" cy="2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5463</xdr:rowOff>
    </xdr:from>
    <xdr:to>
      <xdr:col>46</xdr:col>
      <xdr:colOff>38100</xdr:colOff>
      <xdr:row>98</xdr:row>
      <xdr:rowOff>107063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98190</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900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11951</xdr:rowOff>
    </xdr:from>
    <xdr:to>
      <xdr:col>41</xdr:col>
      <xdr:colOff>50800</xdr:colOff>
      <xdr:row>98</xdr:row>
      <xdr:rowOff>111173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814051"/>
          <a:ext cx="889000" cy="99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3113</xdr:rowOff>
    </xdr:from>
    <xdr:to>
      <xdr:col>41</xdr:col>
      <xdr:colOff>101600</xdr:colOff>
      <xdr:row>98</xdr:row>
      <xdr:rowOff>104713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95840</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8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237</xdr:rowOff>
    </xdr:from>
    <xdr:to>
      <xdr:col>36</xdr:col>
      <xdr:colOff>165100</xdr:colOff>
      <xdr:row>98</xdr:row>
      <xdr:rowOff>101837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118364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577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109834</xdr:rowOff>
    </xdr:from>
    <xdr:to>
      <xdr:col>55</xdr:col>
      <xdr:colOff>50800</xdr:colOff>
      <xdr:row>98</xdr:row>
      <xdr:rowOff>39984</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4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132711</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91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8187</xdr:rowOff>
    </xdr:from>
    <xdr:to>
      <xdr:col>50</xdr:col>
      <xdr:colOff>165100</xdr:colOff>
      <xdr:row>98</xdr:row>
      <xdr:rowOff>109787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1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126314</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6585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109286</xdr:rowOff>
    </xdr:from>
    <xdr:to>
      <xdr:col>46</xdr:col>
      <xdr:colOff>38100</xdr:colOff>
      <xdr:row>98</xdr:row>
      <xdr:rowOff>39436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3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55963</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6515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132601</xdr:rowOff>
    </xdr:from>
    <xdr:to>
      <xdr:col>41</xdr:col>
      <xdr:colOff>101600</xdr:colOff>
      <xdr:row>98</xdr:row>
      <xdr:rowOff>62751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6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79278</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6538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60373</xdr:rowOff>
    </xdr:from>
    <xdr:to>
      <xdr:col>36</xdr:col>
      <xdr:colOff>165100</xdr:colOff>
      <xdr:row>98</xdr:row>
      <xdr:rowOff>161973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6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153100</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955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151115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97792</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151115</xdr:rowOff>
    </xdr:from>
    <xdr:to>
      <xdr:col>86</xdr:col>
      <xdr:colOff>25400</xdr:colOff>
      <xdr:row>30</xdr:row>
      <xdr:rowOff>151115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124666</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68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101789</xdr:rowOff>
    </xdr:from>
    <xdr:to>
      <xdr:col>85</xdr:col>
      <xdr:colOff>177800</xdr:colOff>
      <xdr:row>39</xdr:row>
      <xdr:rowOff>31939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90100</xdr:rowOff>
    </xdr:from>
    <xdr:to>
      <xdr:col>81</xdr:col>
      <xdr:colOff>101600</xdr:colOff>
      <xdr:row>39</xdr:row>
      <xdr:rowOff>20250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36777</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38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88222</xdr:rowOff>
    </xdr:from>
    <xdr:to>
      <xdr:col>76</xdr:col>
      <xdr:colOff>165100</xdr:colOff>
      <xdr:row>39</xdr:row>
      <xdr:rowOff>18372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34899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7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28551</xdr:rowOff>
    </xdr:from>
    <xdr:to>
      <xdr:col>71</xdr:col>
      <xdr:colOff>177800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543651"/>
          <a:ext cx="889000" cy="187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84175</xdr:rowOff>
    </xdr:from>
    <xdr:to>
      <xdr:col>72</xdr:col>
      <xdr:colOff>38100</xdr:colOff>
      <xdr:row>39</xdr:row>
      <xdr:rowOff>14325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30852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66627</xdr:rowOff>
    </xdr:from>
    <xdr:to>
      <xdr:col>67</xdr:col>
      <xdr:colOff>101600</xdr:colOff>
      <xdr:row>38</xdr:row>
      <xdr:rowOff>168227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159354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67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80216</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953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149201</xdr:rowOff>
    </xdr:from>
    <xdr:to>
      <xdr:col>67</xdr:col>
      <xdr:colOff>101600</xdr:colOff>
      <xdr:row>38</xdr:row>
      <xdr:rowOff>79351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49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95878</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626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8649</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010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126776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78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8649</xdr:rowOff>
    </xdr:from>
    <xdr:to>
      <xdr:col>86</xdr:col>
      <xdr:colOff>25400</xdr:colOff>
      <xdr:row>70</xdr:row>
      <xdr:rowOff>8649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010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53511</xdr:rowOff>
    </xdr:from>
    <xdr:to>
      <xdr:col>85</xdr:col>
      <xdr:colOff>127000</xdr:colOff>
      <xdr:row>76</xdr:row>
      <xdr:rowOff>62077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083711"/>
          <a:ext cx="838200" cy="8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152584</xdr:rowOff>
    </xdr:from>
    <xdr:ext cx="599010"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182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2707</xdr:rowOff>
    </xdr:from>
    <xdr:to>
      <xdr:col>85</xdr:col>
      <xdr:colOff>177800</xdr:colOff>
      <xdr:row>77</xdr:row>
      <xdr:rowOff>104307</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0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53511</xdr:rowOff>
    </xdr:from>
    <xdr:to>
      <xdr:col>81</xdr:col>
      <xdr:colOff>50800</xdr:colOff>
      <xdr:row>76</xdr:row>
      <xdr:rowOff>95563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083711"/>
          <a:ext cx="889000" cy="42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162942</xdr:rowOff>
    </xdr:from>
    <xdr:to>
      <xdr:col>81</xdr:col>
      <xdr:colOff>101600</xdr:colOff>
      <xdr:row>77</xdr:row>
      <xdr:rowOff>93092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84219</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181795" y="13285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95563</xdr:rowOff>
    </xdr:from>
    <xdr:to>
      <xdr:col>76</xdr:col>
      <xdr:colOff>114300</xdr:colOff>
      <xdr:row>76</xdr:row>
      <xdr:rowOff>124602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125763"/>
          <a:ext cx="889000" cy="29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24205</xdr:rowOff>
    </xdr:from>
    <xdr:to>
      <xdr:col>76</xdr:col>
      <xdr:colOff>165100</xdr:colOff>
      <xdr:row>77</xdr:row>
      <xdr:rowOff>125805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116932</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292795" y="13318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124602</xdr:rowOff>
    </xdr:from>
    <xdr:to>
      <xdr:col>71</xdr:col>
      <xdr:colOff>177800</xdr:colOff>
      <xdr:row>77</xdr:row>
      <xdr:rowOff>8046</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154802"/>
          <a:ext cx="889000" cy="54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51206</xdr:rowOff>
    </xdr:from>
    <xdr:to>
      <xdr:col>72</xdr:col>
      <xdr:colOff>38100</xdr:colOff>
      <xdr:row>77</xdr:row>
      <xdr:rowOff>152806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143933</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03795" y="1334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46146</xdr:rowOff>
    </xdr:from>
    <xdr:to>
      <xdr:col>67</xdr:col>
      <xdr:colOff>101600</xdr:colOff>
      <xdr:row>77</xdr:row>
      <xdr:rowOff>147746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138873</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14795" y="1334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11277</xdr:rowOff>
    </xdr:from>
    <xdr:to>
      <xdr:col>85</xdr:col>
      <xdr:colOff>177800</xdr:colOff>
      <xdr:row>76</xdr:row>
      <xdr:rowOff>112877</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041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34154</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2892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2711</xdr:rowOff>
    </xdr:from>
    <xdr:to>
      <xdr:col>81</xdr:col>
      <xdr:colOff>101600</xdr:colOff>
      <xdr:row>76</xdr:row>
      <xdr:rowOff>104311</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03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120839</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2808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44763</xdr:rowOff>
    </xdr:from>
    <xdr:to>
      <xdr:col>76</xdr:col>
      <xdr:colOff>165100</xdr:colOff>
      <xdr:row>76</xdr:row>
      <xdr:rowOff>146363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07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162890</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2850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73802</xdr:rowOff>
    </xdr:from>
    <xdr:to>
      <xdr:col>72</xdr:col>
      <xdr:colOff>38100</xdr:colOff>
      <xdr:row>77</xdr:row>
      <xdr:rowOff>3952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10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20478</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2879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128696</xdr:rowOff>
    </xdr:from>
    <xdr:to>
      <xdr:col>67</xdr:col>
      <xdr:colOff>101600</xdr:colOff>
      <xdr:row>77</xdr:row>
      <xdr:rowOff>58846</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15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75372</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2934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78225</xdr:rowOff>
    </xdr:from>
    <xdr:to>
      <xdr:col>85</xdr:col>
      <xdr:colOff>126364</xdr:colOff>
      <xdr:row>98</xdr:row>
      <xdr:rowOff>139616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08725"/>
          <a:ext cx="1269" cy="143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143443</xdr:rowOff>
    </xdr:from>
    <xdr:ext cx="313932"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55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139616</xdr:rowOff>
    </xdr:from>
    <xdr:to>
      <xdr:col>86</xdr:col>
      <xdr:colOff>25400</xdr:colOff>
      <xdr:row>98</xdr:row>
      <xdr:rowOff>139616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1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24902</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83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78225</xdr:rowOff>
    </xdr:from>
    <xdr:to>
      <xdr:col>86</xdr:col>
      <xdr:colOff>25400</xdr:colOff>
      <xdr:row>90</xdr:row>
      <xdr:rowOff>78225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0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69675</xdr:rowOff>
    </xdr:from>
    <xdr:to>
      <xdr:col>85</xdr:col>
      <xdr:colOff>127000</xdr:colOff>
      <xdr:row>98</xdr:row>
      <xdr:rowOff>110386</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871775"/>
          <a:ext cx="838200" cy="40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6951</xdr:rowOff>
    </xdr:from>
    <xdr:ext cx="599010"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37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155524</xdr:rowOff>
    </xdr:from>
    <xdr:to>
      <xdr:col>85</xdr:col>
      <xdr:colOff>177800</xdr:colOff>
      <xdr:row>98</xdr:row>
      <xdr:rowOff>85674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8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41611</xdr:rowOff>
    </xdr:from>
    <xdr:to>
      <xdr:col>81</xdr:col>
      <xdr:colOff>50800</xdr:colOff>
      <xdr:row>98</xdr:row>
      <xdr:rowOff>69675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843711"/>
          <a:ext cx="889000" cy="28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160666</xdr:rowOff>
    </xdr:from>
    <xdr:to>
      <xdr:col>81</xdr:col>
      <xdr:colOff>101600</xdr:colOff>
      <xdr:row>98</xdr:row>
      <xdr:rowOff>90816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107343</xdr:rowOff>
    </xdr:from>
    <xdr:ext cx="59901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181795" y="16566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41611</xdr:rowOff>
    </xdr:from>
    <xdr:to>
      <xdr:col>76</xdr:col>
      <xdr:colOff>114300</xdr:colOff>
      <xdr:row>98</xdr:row>
      <xdr:rowOff>119805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843711"/>
          <a:ext cx="889000" cy="7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117900</xdr:rowOff>
    </xdr:from>
    <xdr:to>
      <xdr:col>76</xdr:col>
      <xdr:colOff>165100</xdr:colOff>
      <xdr:row>98</xdr:row>
      <xdr:rowOff>48050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64577</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292795" y="16523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65036</xdr:rowOff>
    </xdr:from>
    <xdr:to>
      <xdr:col>71</xdr:col>
      <xdr:colOff>177800</xdr:colOff>
      <xdr:row>98</xdr:row>
      <xdr:rowOff>119805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6867136"/>
          <a:ext cx="889000" cy="5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54332</xdr:rowOff>
    </xdr:from>
    <xdr:to>
      <xdr:col>72</xdr:col>
      <xdr:colOff>38100</xdr:colOff>
      <xdr:row>97</xdr:row>
      <xdr:rowOff>155932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1009</xdr:rowOff>
    </xdr:from>
    <xdr:ext cx="59901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03795" y="1646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19740</xdr:rowOff>
    </xdr:from>
    <xdr:to>
      <xdr:col>67</xdr:col>
      <xdr:colOff>101600</xdr:colOff>
      <xdr:row>98</xdr:row>
      <xdr:rowOff>121340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2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112467</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91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59586</xdr:rowOff>
    </xdr:from>
    <xdr:to>
      <xdr:col>85</xdr:col>
      <xdr:colOff>177800</xdr:colOff>
      <xdr:row>98</xdr:row>
      <xdr:rowOff>161186</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6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145963</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76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18875</xdr:rowOff>
    </xdr:from>
    <xdr:to>
      <xdr:col>81</xdr:col>
      <xdr:colOff>101600</xdr:colOff>
      <xdr:row>98</xdr:row>
      <xdr:rowOff>120475</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2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111602</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913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162261</xdr:rowOff>
    </xdr:from>
    <xdr:to>
      <xdr:col>76</xdr:col>
      <xdr:colOff>165100</xdr:colOff>
      <xdr:row>98</xdr:row>
      <xdr:rowOff>92411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79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83538</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292795" y="16885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69005</xdr:rowOff>
    </xdr:from>
    <xdr:to>
      <xdr:col>72</xdr:col>
      <xdr:colOff>38100</xdr:colOff>
      <xdr:row>98</xdr:row>
      <xdr:rowOff>170605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7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161732</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96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14236</xdr:rowOff>
    </xdr:from>
    <xdr:to>
      <xdr:col>67</xdr:col>
      <xdr:colOff>101600</xdr:colOff>
      <xdr:row>98</xdr:row>
      <xdr:rowOff>115836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1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132363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59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5100</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48600"/>
          <a:ext cx="1269" cy="150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147153</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62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123227</xdr:rowOff>
    </xdr:from>
    <xdr:ext cx="599010"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23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5100</xdr:rowOff>
    </xdr:from>
    <xdr:to>
      <xdr:col>116</xdr:col>
      <xdr:colOff>152400</xdr:colOff>
      <xdr:row>30</xdr:row>
      <xdr:rowOff>5100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64603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08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41726</xdr:rowOff>
    </xdr:from>
    <xdr:to>
      <xdr:col>116</xdr:col>
      <xdr:colOff>114300</xdr:colOff>
      <xdr:row>38</xdr:row>
      <xdr:rowOff>143326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5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53156</xdr:rowOff>
    </xdr:from>
    <xdr:to>
      <xdr:col>112</xdr:col>
      <xdr:colOff>38100</xdr:colOff>
      <xdr:row>38</xdr:row>
      <xdr:rowOff>154756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171283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4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80222</xdr:rowOff>
    </xdr:from>
    <xdr:to>
      <xdr:col>107</xdr:col>
      <xdr:colOff>101600</xdr:colOff>
      <xdr:row>39</xdr:row>
      <xdr:rowOff>10372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9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26899</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5017" y="6370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76245</xdr:rowOff>
    </xdr:from>
    <xdr:to>
      <xdr:col>102</xdr:col>
      <xdr:colOff>165100</xdr:colOff>
      <xdr:row>39</xdr:row>
      <xdr:rowOff>6395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9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22922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6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72953</xdr:rowOff>
    </xdr:from>
    <xdr:to>
      <xdr:col>98</xdr:col>
      <xdr:colOff>38100</xdr:colOff>
      <xdr:row>39</xdr:row>
      <xdr:rowOff>3103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88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19630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63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20153</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35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120628</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93128"/>
          <a:ext cx="1269" cy="152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102968</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67305</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6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120628</xdr:rowOff>
    </xdr:from>
    <xdr:to>
      <xdr:col>116</xdr:col>
      <xdr:colOff>152400</xdr:colOff>
      <xdr:row>50</xdr:row>
      <xdr:rowOff>120628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93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160911</xdr:rowOff>
    </xdr:from>
    <xdr:to>
      <xdr:col>116</xdr:col>
      <xdr:colOff>63500</xdr:colOff>
      <xdr:row>59</xdr:row>
      <xdr:rowOff>98878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1323300" y="9419211"/>
          <a:ext cx="838200" cy="795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147419</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10091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168992</xdr:rowOff>
    </xdr:from>
    <xdr:to>
      <xdr:col>116</xdr:col>
      <xdr:colOff>114300</xdr:colOff>
      <xdr:row>59</xdr:row>
      <xdr:rowOff>99142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1011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126782</xdr:rowOff>
    </xdr:from>
    <xdr:to>
      <xdr:col>112</xdr:col>
      <xdr:colOff>38100</xdr:colOff>
      <xdr:row>59</xdr:row>
      <xdr:rowOff>56932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100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73459</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84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148352</xdr:rowOff>
    </xdr:from>
    <xdr:to>
      <xdr:col>107</xdr:col>
      <xdr:colOff>101600</xdr:colOff>
      <xdr:row>59</xdr:row>
      <xdr:rowOff>78502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9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95029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86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158738</xdr:rowOff>
    </xdr:from>
    <xdr:to>
      <xdr:col>102</xdr:col>
      <xdr:colOff>165100</xdr:colOff>
      <xdr:row>59</xdr:row>
      <xdr:rowOff>88888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10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105415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878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111401</xdr:rowOff>
    </xdr:from>
    <xdr:to>
      <xdr:col>98</xdr:col>
      <xdr:colOff>38100</xdr:colOff>
      <xdr:row>59</xdr:row>
      <xdr:rowOff>41551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5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58078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83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110111</xdr:rowOff>
    </xdr:from>
    <xdr:to>
      <xdr:col>116</xdr:col>
      <xdr:colOff>114300</xdr:colOff>
      <xdr:row>55</xdr:row>
      <xdr:rowOff>40261</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936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132988</xdr:rowOff>
    </xdr:from>
    <xdr:ext cx="534377"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21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151126</xdr:rowOff>
    </xdr:from>
    <xdr:to>
      <xdr:col>116</xdr:col>
      <xdr:colOff>62864</xdr:colOff>
      <xdr:row>78</xdr:row>
      <xdr:rowOff>96487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152626"/>
          <a:ext cx="1269" cy="1316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100314</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7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96487</xdr:rowOff>
    </xdr:from>
    <xdr:to>
      <xdr:col>116</xdr:col>
      <xdr:colOff>152400</xdr:colOff>
      <xdr:row>78</xdr:row>
      <xdr:rowOff>96487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6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97803</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27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151126</xdr:rowOff>
    </xdr:from>
    <xdr:to>
      <xdr:col>116</xdr:col>
      <xdr:colOff>152400</xdr:colOff>
      <xdr:row>70</xdr:row>
      <xdr:rowOff>151126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15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1466</xdr:rowOff>
    </xdr:from>
    <xdr:to>
      <xdr:col>116</xdr:col>
      <xdr:colOff>63500</xdr:colOff>
      <xdr:row>76</xdr:row>
      <xdr:rowOff>165734</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1323300" y="12002966"/>
          <a:ext cx="838200" cy="1192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151609</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181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1732</xdr:rowOff>
    </xdr:from>
    <xdr:to>
      <xdr:col>116</xdr:col>
      <xdr:colOff>114300</xdr:colOff>
      <xdr:row>77</xdr:row>
      <xdr:rowOff>103332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20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1466</xdr:rowOff>
    </xdr:from>
    <xdr:to>
      <xdr:col>111</xdr:col>
      <xdr:colOff>177800</xdr:colOff>
      <xdr:row>70</xdr:row>
      <xdr:rowOff>147796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2002966"/>
          <a:ext cx="889000" cy="14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7358</xdr:rowOff>
    </xdr:from>
    <xdr:to>
      <xdr:col>112</xdr:col>
      <xdr:colOff>38100</xdr:colOff>
      <xdr:row>76</xdr:row>
      <xdr:rowOff>108958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3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100085</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3130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147796</xdr:rowOff>
    </xdr:from>
    <xdr:to>
      <xdr:col>107</xdr:col>
      <xdr:colOff>50800</xdr:colOff>
      <xdr:row>72</xdr:row>
      <xdr:rowOff>71467</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2149296"/>
          <a:ext cx="889000" cy="26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150572</xdr:rowOff>
    </xdr:from>
    <xdr:to>
      <xdr:col>107</xdr:col>
      <xdr:colOff>101600</xdr:colOff>
      <xdr:row>76</xdr:row>
      <xdr:rowOff>80722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0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71849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3102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71467</xdr:rowOff>
    </xdr:from>
    <xdr:to>
      <xdr:col>102</xdr:col>
      <xdr:colOff>114300</xdr:colOff>
      <xdr:row>72</xdr:row>
      <xdr:rowOff>72297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2415867"/>
          <a:ext cx="889000" cy="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6383</xdr:rowOff>
    </xdr:from>
    <xdr:to>
      <xdr:col>102</xdr:col>
      <xdr:colOff>165100</xdr:colOff>
      <xdr:row>76</xdr:row>
      <xdr:rowOff>107983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3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99110</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312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36029</xdr:rowOff>
    </xdr:from>
    <xdr:to>
      <xdr:col>98</xdr:col>
      <xdr:colOff>38100</xdr:colOff>
      <xdr:row>76</xdr:row>
      <xdr:rowOff>137629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06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128756</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3158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114934</xdr:rowOff>
    </xdr:from>
    <xdr:to>
      <xdr:col>116</xdr:col>
      <xdr:colOff>114300</xdr:colOff>
      <xdr:row>77</xdr:row>
      <xdr:rowOff>45084</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14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137811</xdr:rowOff>
    </xdr:from>
    <xdr:ext cx="599010"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996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69</xdr:row>
      <xdr:rowOff>122116</xdr:rowOff>
    </xdr:from>
    <xdr:to>
      <xdr:col>112</xdr:col>
      <xdr:colOff>38100</xdr:colOff>
      <xdr:row>70</xdr:row>
      <xdr:rowOff>52266</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195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68</xdr:row>
      <xdr:rowOff>68793</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23795" y="11727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96996</xdr:rowOff>
    </xdr:from>
    <xdr:to>
      <xdr:col>107</xdr:col>
      <xdr:colOff>101600</xdr:colOff>
      <xdr:row>71</xdr:row>
      <xdr:rowOff>27146</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09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69</xdr:row>
      <xdr:rowOff>43673</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34795" y="1187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20667</xdr:rowOff>
    </xdr:from>
    <xdr:to>
      <xdr:col>102</xdr:col>
      <xdr:colOff>165100</xdr:colOff>
      <xdr:row>72</xdr:row>
      <xdr:rowOff>122267</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36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70</xdr:row>
      <xdr:rowOff>138794</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45795" y="12140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21497</xdr:rowOff>
    </xdr:from>
    <xdr:to>
      <xdr:col>98</xdr:col>
      <xdr:colOff>38100</xdr:colOff>
      <xdr:row>72</xdr:row>
      <xdr:rowOff>123097</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36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70</xdr:row>
      <xdr:rowOff>139624</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56795" y="12141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当村の住民一人当たりのコストは、多くの項目で類似団体平均を大きく上回っており、小規模自治体特有の高い行政コスト構造が顕著である。投資的経費（建設事業等）の動向をみると、更新整備が新規整備を大きく上回っており、既存施設の維持・更新に多額の費用を要している現状が分かる。</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その他特筆すべき項目として、簡易水道事業会計および下水道事業会計に対する繰出金が、公営企業企業会計移行に伴い補助費等へ振替られているため、それぞれ大幅な増減に影響している。</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義務的経費だけでなく、物件費や補助費等も含めた経常的なコストが類似団体に比べ非常に高い状態が続いており、今後特に施設の老朽化に伴う更新整備費の負担が増大し、今後の財政運営において大きな圧迫要因となる可能性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山梨県小菅村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616
606
52.78
1,764,873
1,535,637
164,321
825,468
1,298,030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143772</xdr:rowOff>
    </xdr:from>
    <xdr:to>
      <xdr:col>24</xdr:col>
      <xdr:colOff>62865</xdr:colOff>
      <xdr:row>39</xdr:row>
      <xdr:rowOff>5941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287272"/>
          <a:ext cx="1270" cy="1405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9768</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9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5941</xdr:rowOff>
    </xdr:from>
    <xdr:to>
      <xdr:col>24</xdr:col>
      <xdr:colOff>152400</xdr:colOff>
      <xdr:row>39</xdr:row>
      <xdr:rowOff>5941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2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90449</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143772</xdr:rowOff>
    </xdr:from>
    <xdr:to>
      <xdr:col>24</xdr:col>
      <xdr:colOff>152400</xdr:colOff>
      <xdr:row>30</xdr:row>
      <xdr:rowOff>143772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2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119755</xdr:rowOff>
    </xdr:from>
    <xdr:to>
      <xdr:col>24</xdr:col>
      <xdr:colOff>63500</xdr:colOff>
      <xdr:row>36</xdr:row>
      <xdr:rowOff>157945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6291955"/>
          <a:ext cx="838200" cy="38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101631</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445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123204</xdr:rowOff>
    </xdr:from>
    <xdr:to>
      <xdr:col>24</xdr:col>
      <xdr:colOff>114300</xdr:colOff>
      <xdr:row>38</xdr:row>
      <xdr:rowOff>53354</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6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157945</xdr:rowOff>
    </xdr:from>
    <xdr:to>
      <xdr:col>19</xdr:col>
      <xdr:colOff>177800</xdr:colOff>
      <xdr:row>37</xdr:row>
      <xdr:rowOff>13156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908300" y="6330145"/>
          <a:ext cx="889000" cy="26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119190</xdr:rowOff>
    </xdr:from>
    <xdr:to>
      <xdr:col>20</xdr:col>
      <xdr:colOff>38100</xdr:colOff>
      <xdr:row>38</xdr:row>
      <xdr:rowOff>49340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46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40467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55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13156</xdr:rowOff>
    </xdr:from>
    <xdr:to>
      <xdr:col>15</xdr:col>
      <xdr:colOff>50800</xdr:colOff>
      <xdr:row>37</xdr:row>
      <xdr:rowOff>26657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2019300" y="6356806"/>
          <a:ext cx="889000" cy="13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135820</xdr:rowOff>
    </xdr:from>
    <xdr:to>
      <xdr:col>15</xdr:col>
      <xdr:colOff>101600</xdr:colOff>
      <xdr:row>38</xdr:row>
      <xdr:rowOff>65970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57097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57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26657</xdr:rowOff>
    </xdr:from>
    <xdr:to>
      <xdr:col>10</xdr:col>
      <xdr:colOff>114300</xdr:colOff>
      <xdr:row>37</xdr:row>
      <xdr:rowOff>50246</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flipV="1">
          <a:off x="1130300" y="6370307"/>
          <a:ext cx="889000" cy="2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157380</xdr:rowOff>
    </xdr:from>
    <xdr:to>
      <xdr:col>10</xdr:col>
      <xdr:colOff>165100</xdr:colOff>
      <xdr:row>38</xdr:row>
      <xdr:rowOff>87530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78657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59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157109</xdr:rowOff>
    </xdr:from>
    <xdr:to>
      <xdr:col>6</xdr:col>
      <xdr:colOff>38100</xdr:colOff>
      <xdr:row>38</xdr:row>
      <xdr:rowOff>87258</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5007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78385</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59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68955</xdr:rowOff>
    </xdr:from>
    <xdr:to>
      <xdr:col>24</xdr:col>
      <xdr:colOff>114300</xdr:colOff>
      <xdr:row>36</xdr:row>
      <xdr:rowOff>170555</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24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91832</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092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107145</xdr:rowOff>
    </xdr:from>
    <xdr:to>
      <xdr:col>20</xdr:col>
      <xdr:colOff>38100</xdr:colOff>
      <xdr:row>37</xdr:row>
      <xdr:rowOff>37295</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27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53822</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605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133806</xdr:rowOff>
    </xdr:from>
    <xdr:to>
      <xdr:col>15</xdr:col>
      <xdr:colOff>101600</xdr:colOff>
      <xdr:row>37</xdr:row>
      <xdr:rowOff>63956</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30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80483</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608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147307</xdr:rowOff>
    </xdr:from>
    <xdr:to>
      <xdr:col>10</xdr:col>
      <xdr:colOff>165100</xdr:colOff>
      <xdr:row>37</xdr:row>
      <xdr:rowOff>77457</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31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93984</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094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170896</xdr:rowOff>
    </xdr:from>
    <xdr:to>
      <xdr:col>6</xdr:col>
      <xdr:colOff>38100</xdr:colOff>
      <xdr:row>37</xdr:row>
      <xdr:rowOff>101046</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34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117573</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118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84979</xdr:rowOff>
    </xdr:from>
    <xdr:to>
      <xdr:col>24</xdr:col>
      <xdr:colOff>62865</xdr:colOff>
      <xdr:row>58</xdr:row>
      <xdr:rowOff>78024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57479"/>
          <a:ext cx="1270" cy="1364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81851</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25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78024</xdr:rowOff>
    </xdr:from>
    <xdr:to>
      <xdr:col>24</xdr:col>
      <xdr:colOff>152400</xdr:colOff>
      <xdr:row>58</xdr:row>
      <xdr:rowOff>78024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2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31656</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327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84979</xdr:rowOff>
    </xdr:from>
    <xdr:to>
      <xdr:col>24</xdr:col>
      <xdr:colOff>152400</xdr:colOff>
      <xdr:row>50</xdr:row>
      <xdr:rowOff>84979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5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74324</xdr:rowOff>
    </xdr:from>
    <xdr:to>
      <xdr:col>24</xdr:col>
      <xdr:colOff>63500</xdr:colOff>
      <xdr:row>57</xdr:row>
      <xdr:rowOff>95166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846974"/>
          <a:ext cx="838200" cy="2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26637</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99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48210</xdr:rowOff>
    </xdr:from>
    <xdr:to>
      <xdr:col>24</xdr:col>
      <xdr:colOff>114300</xdr:colOff>
      <xdr:row>57</xdr:row>
      <xdr:rowOff>149810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2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22345</xdr:rowOff>
    </xdr:from>
    <xdr:to>
      <xdr:col>19</xdr:col>
      <xdr:colOff>177800</xdr:colOff>
      <xdr:row>57</xdr:row>
      <xdr:rowOff>74324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794995"/>
          <a:ext cx="889000" cy="51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60866</xdr:rowOff>
    </xdr:from>
    <xdr:to>
      <xdr:col>20</xdr:col>
      <xdr:colOff>38100</xdr:colOff>
      <xdr:row>57</xdr:row>
      <xdr:rowOff>162466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3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153593</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926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22345</xdr:rowOff>
    </xdr:from>
    <xdr:to>
      <xdr:col>15</xdr:col>
      <xdr:colOff>50800</xdr:colOff>
      <xdr:row>57</xdr:row>
      <xdr:rowOff>95229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794995"/>
          <a:ext cx="889000" cy="72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50027</xdr:rowOff>
    </xdr:from>
    <xdr:to>
      <xdr:col>15</xdr:col>
      <xdr:colOff>101600</xdr:colOff>
      <xdr:row>57</xdr:row>
      <xdr:rowOff>151627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142754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915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56300</xdr:rowOff>
    </xdr:from>
    <xdr:to>
      <xdr:col>10</xdr:col>
      <xdr:colOff>114300</xdr:colOff>
      <xdr:row>57</xdr:row>
      <xdr:rowOff>95229</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828950"/>
          <a:ext cx="889000" cy="38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17507</xdr:rowOff>
    </xdr:from>
    <xdr:to>
      <xdr:col>10</xdr:col>
      <xdr:colOff>165100</xdr:colOff>
      <xdr:row>57</xdr:row>
      <xdr:rowOff>119107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135634</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565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49406</xdr:rowOff>
    </xdr:from>
    <xdr:to>
      <xdr:col>6</xdr:col>
      <xdr:colOff>38100</xdr:colOff>
      <xdr:row>57</xdr:row>
      <xdr:rowOff>151006</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2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142133</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914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44366</xdr:rowOff>
    </xdr:from>
    <xdr:to>
      <xdr:col>24</xdr:col>
      <xdr:colOff>114300</xdr:colOff>
      <xdr:row>57</xdr:row>
      <xdr:rowOff>145966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1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67243</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668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23524</xdr:rowOff>
    </xdr:from>
    <xdr:to>
      <xdr:col>20</xdr:col>
      <xdr:colOff>38100</xdr:colOff>
      <xdr:row>57</xdr:row>
      <xdr:rowOff>125124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796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141651</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571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142995</xdr:rowOff>
    </xdr:from>
    <xdr:to>
      <xdr:col>15</xdr:col>
      <xdr:colOff>101600</xdr:colOff>
      <xdr:row>57</xdr:row>
      <xdr:rowOff>73145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74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89672</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519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44429</xdr:rowOff>
    </xdr:from>
    <xdr:to>
      <xdr:col>10</xdr:col>
      <xdr:colOff>165100</xdr:colOff>
      <xdr:row>57</xdr:row>
      <xdr:rowOff>146029</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81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137156</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909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5500</xdr:rowOff>
    </xdr:from>
    <xdr:to>
      <xdr:col>6</xdr:col>
      <xdr:colOff>38100</xdr:colOff>
      <xdr:row>57</xdr:row>
      <xdr:rowOff>107100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77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123627</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553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100456</xdr:rowOff>
    </xdr:from>
    <xdr:to>
      <xdr:col>24</xdr:col>
      <xdr:colOff>62865</xdr:colOff>
      <xdr:row>79</xdr:row>
      <xdr:rowOff>38519</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101956"/>
          <a:ext cx="1270" cy="148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42346</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86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38519</xdr:rowOff>
    </xdr:from>
    <xdr:to>
      <xdr:col>24</xdr:col>
      <xdr:colOff>152400</xdr:colOff>
      <xdr:row>79</xdr:row>
      <xdr:rowOff>38519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8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47133</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77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817,167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100456</xdr:rowOff>
    </xdr:from>
    <xdr:to>
      <xdr:col>24</xdr:col>
      <xdr:colOff>152400</xdr:colOff>
      <xdr:row>70</xdr:row>
      <xdr:rowOff>100456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101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129087</xdr:rowOff>
    </xdr:from>
    <xdr:to>
      <xdr:col>24</xdr:col>
      <xdr:colOff>63500</xdr:colOff>
      <xdr:row>77</xdr:row>
      <xdr:rowOff>168616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330737"/>
          <a:ext cx="838200" cy="3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57587</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3259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79160</xdr:rowOff>
    </xdr:from>
    <xdr:to>
      <xdr:col>24</xdr:col>
      <xdr:colOff>114300</xdr:colOff>
      <xdr:row>78</xdr:row>
      <xdr:rowOff>9310</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2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168616</xdr:rowOff>
    </xdr:from>
    <xdr:to>
      <xdr:col>19</xdr:col>
      <xdr:colOff>177800</xdr:colOff>
      <xdr:row>78</xdr:row>
      <xdr:rowOff>54190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370266"/>
          <a:ext cx="889000" cy="57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76853</xdr:rowOff>
    </xdr:from>
    <xdr:to>
      <xdr:col>20</xdr:col>
      <xdr:colOff>38100</xdr:colOff>
      <xdr:row>78</xdr:row>
      <xdr:rowOff>7003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2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23530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053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54190</xdr:rowOff>
    </xdr:from>
    <xdr:to>
      <xdr:col>15</xdr:col>
      <xdr:colOff>50800</xdr:colOff>
      <xdr:row>78</xdr:row>
      <xdr:rowOff>71557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427290"/>
          <a:ext cx="889000" cy="17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127383</xdr:rowOff>
    </xdr:from>
    <xdr:to>
      <xdr:col>15</xdr:col>
      <xdr:colOff>101600</xdr:colOff>
      <xdr:row>78</xdr:row>
      <xdr:rowOff>57533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74060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04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71557</xdr:rowOff>
    </xdr:from>
    <xdr:to>
      <xdr:col>10</xdr:col>
      <xdr:colOff>114300</xdr:colOff>
      <xdr:row>78</xdr:row>
      <xdr:rowOff>151309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444657"/>
          <a:ext cx="889000" cy="79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129282</xdr:rowOff>
    </xdr:from>
    <xdr:to>
      <xdr:col>10</xdr:col>
      <xdr:colOff>165100</xdr:colOff>
      <xdr:row>78</xdr:row>
      <xdr:rowOff>59432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75959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106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151957</xdr:rowOff>
    </xdr:from>
    <xdr:to>
      <xdr:col>6</xdr:col>
      <xdr:colOff>38100</xdr:colOff>
      <xdr:row>78</xdr:row>
      <xdr:rowOff>82107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353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98634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128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78287</xdr:rowOff>
    </xdr:from>
    <xdr:to>
      <xdr:col>24</xdr:col>
      <xdr:colOff>114300</xdr:colOff>
      <xdr:row>78</xdr:row>
      <xdr:rowOff>8437</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27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101164</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131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117816</xdr:rowOff>
    </xdr:from>
    <xdr:to>
      <xdr:col>20</xdr:col>
      <xdr:colOff>38100</xdr:colOff>
      <xdr:row>78</xdr:row>
      <xdr:rowOff>47966</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31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39093</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412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3390</xdr:rowOff>
    </xdr:from>
    <xdr:to>
      <xdr:col>15</xdr:col>
      <xdr:colOff>101600</xdr:colOff>
      <xdr:row>78</xdr:row>
      <xdr:rowOff>104990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37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96117</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469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20757</xdr:rowOff>
    </xdr:from>
    <xdr:to>
      <xdr:col>10</xdr:col>
      <xdr:colOff>165100</xdr:colOff>
      <xdr:row>78</xdr:row>
      <xdr:rowOff>122357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39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113484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486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100509</xdr:rowOff>
    </xdr:from>
    <xdr:to>
      <xdr:col>6</xdr:col>
      <xdr:colOff>38100</xdr:colOff>
      <xdr:row>79</xdr:row>
      <xdr:rowOff>30659</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47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21786</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566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69326</xdr:rowOff>
    </xdr:from>
    <xdr:to>
      <xdr:col>24</xdr:col>
      <xdr:colOff>62865</xdr:colOff>
      <xdr:row>98</xdr:row>
      <xdr:rowOff>137420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71276"/>
          <a:ext cx="1270" cy="126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141247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137420</xdr:rowOff>
    </xdr:from>
    <xdr:to>
      <xdr:col>24</xdr:col>
      <xdr:colOff>152400</xdr:colOff>
      <xdr:row>98</xdr:row>
      <xdr:rowOff>137420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3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16003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4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69326</xdr:rowOff>
    </xdr:from>
    <xdr:to>
      <xdr:col>24</xdr:col>
      <xdr:colOff>152400</xdr:colOff>
      <xdr:row>91</xdr:row>
      <xdr:rowOff>69326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7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71704</xdr:rowOff>
    </xdr:from>
    <xdr:to>
      <xdr:col>24</xdr:col>
      <xdr:colOff>63500</xdr:colOff>
      <xdr:row>97</xdr:row>
      <xdr:rowOff>32122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530904"/>
          <a:ext cx="838200" cy="131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25264</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559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46837</xdr:rowOff>
    </xdr:from>
    <xdr:to>
      <xdr:col>24</xdr:col>
      <xdr:colOff>114300</xdr:colOff>
      <xdr:row>97</xdr:row>
      <xdr:rowOff>148437</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32122</xdr:rowOff>
    </xdr:from>
    <xdr:to>
      <xdr:col>19</xdr:col>
      <xdr:colOff>177800</xdr:colOff>
      <xdr:row>97</xdr:row>
      <xdr:rowOff>87731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662772"/>
          <a:ext cx="889000" cy="55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38950</xdr:rowOff>
    </xdr:from>
    <xdr:to>
      <xdr:col>20</xdr:col>
      <xdr:colOff>38100</xdr:colOff>
      <xdr:row>97</xdr:row>
      <xdr:rowOff>140550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131677</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762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87731</xdr:rowOff>
    </xdr:from>
    <xdr:to>
      <xdr:col>15</xdr:col>
      <xdr:colOff>50800</xdr:colOff>
      <xdr:row>97</xdr:row>
      <xdr:rowOff>152081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718381"/>
          <a:ext cx="889000" cy="64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51152</xdr:rowOff>
    </xdr:from>
    <xdr:to>
      <xdr:col>15</xdr:col>
      <xdr:colOff>101600</xdr:colOff>
      <xdr:row>97</xdr:row>
      <xdr:rowOff>152752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143879</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774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152081</xdr:rowOff>
    </xdr:from>
    <xdr:to>
      <xdr:col>10</xdr:col>
      <xdr:colOff>114300</xdr:colOff>
      <xdr:row>97</xdr:row>
      <xdr:rowOff>168050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782731"/>
          <a:ext cx="889000" cy="1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59830</xdr:rowOff>
    </xdr:from>
    <xdr:to>
      <xdr:col>10</xdr:col>
      <xdr:colOff>165100</xdr:colOff>
      <xdr:row>97</xdr:row>
      <xdr:rowOff>161430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6507</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46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79149</xdr:rowOff>
    </xdr:from>
    <xdr:to>
      <xdr:col>6</xdr:col>
      <xdr:colOff>38100</xdr:colOff>
      <xdr:row>98</xdr:row>
      <xdr:rowOff>9299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25826</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485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20904</xdr:rowOff>
    </xdr:from>
    <xdr:to>
      <xdr:col>24</xdr:col>
      <xdr:colOff>114300</xdr:colOff>
      <xdr:row>96</xdr:row>
      <xdr:rowOff>122504</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48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43781</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331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152772</xdr:rowOff>
    </xdr:from>
    <xdr:to>
      <xdr:col>20</xdr:col>
      <xdr:colOff>38100</xdr:colOff>
      <xdr:row>97</xdr:row>
      <xdr:rowOff>82922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61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99449</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387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36931</xdr:rowOff>
    </xdr:from>
    <xdr:to>
      <xdr:col>15</xdr:col>
      <xdr:colOff>101600</xdr:colOff>
      <xdr:row>97</xdr:row>
      <xdr:rowOff>138531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6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155058</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442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101281</xdr:rowOff>
    </xdr:from>
    <xdr:to>
      <xdr:col>10</xdr:col>
      <xdr:colOff>165100</xdr:colOff>
      <xdr:row>98</xdr:row>
      <xdr:rowOff>31431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3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22558</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824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117250</xdr:rowOff>
    </xdr:from>
    <xdr:to>
      <xdr:col>6</xdr:col>
      <xdr:colOff>38100</xdr:colOff>
      <xdr:row>98</xdr:row>
      <xdr:rowOff>47400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38527</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840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99314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42814"/>
          <a:ext cx="1270" cy="148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50633</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7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45991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01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78,120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99314</xdr:rowOff>
    </xdr:from>
    <xdr:to>
      <xdr:col>55</xdr:col>
      <xdr:colOff>88900</xdr:colOff>
      <xdr:row>30</xdr:row>
      <xdr:rowOff>99314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4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139533</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83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116656</xdr:rowOff>
    </xdr:from>
    <xdr:to>
      <xdr:col>55</xdr:col>
      <xdr:colOff>50800</xdr:colOff>
      <xdr:row>39</xdr:row>
      <xdr:rowOff>46806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63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118485</xdr:rowOff>
    </xdr:from>
    <xdr:to>
      <xdr:col>50</xdr:col>
      <xdr:colOff>165100</xdr:colOff>
      <xdr:row>39</xdr:row>
      <xdr:rowOff>48635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65162</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40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119914</xdr:rowOff>
    </xdr:from>
    <xdr:to>
      <xdr:col>46</xdr:col>
      <xdr:colOff>38100</xdr:colOff>
      <xdr:row>39</xdr:row>
      <xdr:rowOff>50064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66590</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117228</xdr:rowOff>
    </xdr:from>
    <xdr:to>
      <xdr:col>41</xdr:col>
      <xdr:colOff>101600</xdr:colOff>
      <xdr:row>39</xdr:row>
      <xdr:rowOff>47378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63904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104425</xdr:rowOff>
    </xdr:from>
    <xdr:to>
      <xdr:col>36</xdr:col>
      <xdr:colOff>165100</xdr:colOff>
      <xdr:row>39</xdr:row>
      <xdr:rowOff>34575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51103</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39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95083</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610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3664</xdr:rowOff>
    </xdr:from>
    <xdr:to>
      <xdr:col>54</xdr:col>
      <xdr:colOff>189865</xdr:colOff>
      <xdr:row>59</xdr:row>
      <xdr:rowOff>41947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576164"/>
          <a:ext cx="1270" cy="1581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45774</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41947</xdr:rowOff>
    </xdr:from>
    <xdr:to>
      <xdr:col>55</xdr:col>
      <xdr:colOff>88900</xdr:colOff>
      <xdr:row>59</xdr:row>
      <xdr:rowOff>41947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121791</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3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831,410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3664</xdr:rowOff>
    </xdr:from>
    <xdr:to>
      <xdr:col>55</xdr:col>
      <xdr:colOff>88900</xdr:colOff>
      <xdr:row>50</xdr:row>
      <xdr:rowOff>3664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57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7638</xdr:rowOff>
    </xdr:from>
    <xdr:to>
      <xdr:col>55</xdr:col>
      <xdr:colOff>0</xdr:colOff>
      <xdr:row>58</xdr:row>
      <xdr:rowOff>52527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951738"/>
          <a:ext cx="838200" cy="44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134104</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35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111227</xdr:rowOff>
    </xdr:from>
    <xdr:to>
      <xdr:col>55</xdr:col>
      <xdr:colOff>50800</xdr:colOff>
      <xdr:row>58</xdr:row>
      <xdr:rowOff>41377</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8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5800</xdr:rowOff>
    </xdr:from>
    <xdr:to>
      <xdr:col>50</xdr:col>
      <xdr:colOff>114300</xdr:colOff>
      <xdr:row>58</xdr:row>
      <xdr:rowOff>7638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949900"/>
          <a:ext cx="889000" cy="1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123451</xdr:rowOff>
    </xdr:from>
    <xdr:to>
      <xdr:col>50</xdr:col>
      <xdr:colOff>165100</xdr:colOff>
      <xdr:row>58</xdr:row>
      <xdr:rowOff>53601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70128</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671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5800</xdr:rowOff>
    </xdr:from>
    <xdr:to>
      <xdr:col>45</xdr:col>
      <xdr:colOff>177800</xdr:colOff>
      <xdr:row>58</xdr:row>
      <xdr:rowOff>41819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949900"/>
          <a:ext cx="889000" cy="36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130642</xdr:rowOff>
    </xdr:from>
    <xdr:to>
      <xdr:col>46</xdr:col>
      <xdr:colOff>38100</xdr:colOff>
      <xdr:row>58</xdr:row>
      <xdr:rowOff>60792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51919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99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41819</xdr:rowOff>
    </xdr:from>
    <xdr:to>
      <xdr:col>41</xdr:col>
      <xdr:colOff>50800</xdr:colOff>
      <xdr:row>58</xdr:row>
      <xdr:rowOff>55503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985919"/>
          <a:ext cx="889000" cy="13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126897</xdr:rowOff>
    </xdr:from>
    <xdr:to>
      <xdr:col>41</xdr:col>
      <xdr:colOff>101600</xdr:colOff>
      <xdr:row>58</xdr:row>
      <xdr:rowOff>57047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73574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674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90618</xdr:rowOff>
    </xdr:from>
    <xdr:to>
      <xdr:col>36</xdr:col>
      <xdr:colOff>165100</xdr:colOff>
      <xdr:row>58</xdr:row>
      <xdr:rowOff>20768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6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37295</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638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1727</xdr:rowOff>
    </xdr:from>
    <xdr:to>
      <xdr:col>55</xdr:col>
      <xdr:colOff>50800</xdr:colOff>
      <xdr:row>58</xdr:row>
      <xdr:rowOff>103327</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945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151604</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924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128288</xdr:rowOff>
    </xdr:from>
    <xdr:to>
      <xdr:col>50</xdr:col>
      <xdr:colOff>165100</xdr:colOff>
      <xdr:row>58</xdr:row>
      <xdr:rowOff>58438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90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49565</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993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126450</xdr:rowOff>
    </xdr:from>
    <xdr:to>
      <xdr:col>46</xdr:col>
      <xdr:colOff>38100</xdr:colOff>
      <xdr:row>58</xdr:row>
      <xdr:rowOff>56600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8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73127</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674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162469</xdr:rowOff>
    </xdr:from>
    <xdr:to>
      <xdr:col>41</xdr:col>
      <xdr:colOff>101600</xdr:colOff>
      <xdr:row>58</xdr:row>
      <xdr:rowOff>92619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93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83746</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02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4703</xdr:rowOff>
    </xdr:from>
    <xdr:to>
      <xdr:col>36</xdr:col>
      <xdr:colOff>165100</xdr:colOff>
      <xdr:row>58</xdr:row>
      <xdr:rowOff>106303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94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97430</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04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109823</xdr:rowOff>
    </xdr:from>
    <xdr:to>
      <xdr:col>54</xdr:col>
      <xdr:colOff>189865</xdr:colOff>
      <xdr:row>79</xdr:row>
      <xdr:rowOff>98064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11323"/>
          <a:ext cx="1270" cy="1531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101891</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46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98064</xdr:rowOff>
    </xdr:from>
    <xdr:to>
      <xdr:col>55</xdr:col>
      <xdr:colOff>88900</xdr:colOff>
      <xdr:row>79</xdr:row>
      <xdr:rowOff>98064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56500</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86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1,407,446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109823</xdr:rowOff>
    </xdr:from>
    <xdr:to>
      <xdr:col>55</xdr:col>
      <xdr:colOff>88900</xdr:colOff>
      <xdr:row>70</xdr:row>
      <xdr:rowOff>109823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1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86368</xdr:rowOff>
    </xdr:from>
    <xdr:to>
      <xdr:col>55</xdr:col>
      <xdr:colOff>0</xdr:colOff>
      <xdr:row>78</xdr:row>
      <xdr:rowOff>107235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459468"/>
          <a:ext cx="838200" cy="2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98575</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471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120148</xdr:rowOff>
    </xdr:from>
    <xdr:to>
      <xdr:col>55</xdr:col>
      <xdr:colOff>50800</xdr:colOff>
      <xdr:row>79</xdr:row>
      <xdr:rowOff>50298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86368</xdr:rowOff>
    </xdr:from>
    <xdr:to>
      <xdr:col>50</xdr:col>
      <xdr:colOff>114300</xdr:colOff>
      <xdr:row>78</xdr:row>
      <xdr:rowOff>150133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459468"/>
          <a:ext cx="889000" cy="63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122152</xdr:rowOff>
    </xdr:from>
    <xdr:to>
      <xdr:col>50</xdr:col>
      <xdr:colOff>165100</xdr:colOff>
      <xdr:row>79</xdr:row>
      <xdr:rowOff>52302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9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43429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58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152282</xdr:rowOff>
    </xdr:from>
    <xdr:to>
      <xdr:col>45</xdr:col>
      <xdr:colOff>177800</xdr:colOff>
      <xdr:row>78</xdr:row>
      <xdr:rowOff>150133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353932"/>
          <a:ext cx="889000" cy="16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120814</xdr:rowOff>
    </xdr:from>
    <xdr:to>
      <xdr:col>46</xdr:col>
      <xdr:colOff>38100</xdr:colOff>
      <xdr:row>79</xdr:row>
      <xdr:rowOff>50964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9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42091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58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152282</xdr:rowOff>
    </xdr:from>
    <xdr:to>
      <xdr:col>41</xdr:col>
      <xdr:colOff>50800</xdr:colOff>
      <xdr:row>79</xdr:row>
      <xdr:rowOff>11519</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353932"/>
          <a:ext cx="889000" cy="202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121617</xdr:rowOff>
    </xdr:from>
    <xdr:to>
      <xdr:col>41</xdr:col>
      <xdr:colOff>101600</xdr:colOff>
      <xdr:row>79</xdr:row>
      <xdr:rowOff>51767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9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42894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58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106184</xdr:rowOff>
    </xdr:from>
    <xdr:to>
      <xdr:col>36</xdr:col>
      <xdr:colOff>165100</xdr:colOff>
      <xdr:row>79</xdr:row>
      <xdr:rowOff>36334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7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77</xdr:row>
      <xdr:rowOff>52861</xdr:rowOff>
    </xdr:from>
    <xdr:ext cx="59901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672795" y="13254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56435</xdr:rowOff>
    </xdr:from>
    <xdr:to>
      <xdr:col>55</xdr:col>
      <xdr:colOff>50800</xdr:colOff>
      <xdr:row>78</xdr:row>
      <xdr:rowOff>158035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2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79312</xdr:rowOff>
    </xdr:from>
    <xdr:ext cx="599010"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80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35568</xdr:rowOff>
    </xdr:from>
    <xdr:to>
      <xdr:col>50</xdr:col>
      <xdr:colOff>165100</xdr:colOff>
      <xdr:row>78</xdr:row>
      <xdr:rowOff>137168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0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153695</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39795" y="13183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99333</xdr:rowOff>
    </xdr:from>
    <xdr:to>
      <xdr:col>46</xdr:col>
      <xdr:colOff>38100</xdr:colOff>
      <xdr:row>79</xdr:row>
      <xdr:rowOff>29483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72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77</xdr:row>
      <xdr:rowOff>46010</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50795" y="13247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101482</xdr:rowOff>
    </xdr:from>
    <xdr:to>
      <xdr:col>41</xdr:col>
      <xdr:colOff>101600</xdr:colOff>
      <xdr:row>78</xdr:row>
      <xdr:rowOff>31632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0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48159</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61795" y="13078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132169</xdr:rowOff>
    </xdr:from>
    <xdr:to>
      <xdr:col>36</xdr:col>
      <xdr:colOff>165100</xdr:colOff>
      <xdr:row>79</xdr:row>
      <xdr:rowOff>62319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505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53446</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597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52250</xdr:rowOff>
    </xdr:from>
    <xdr:to>
      <xdr:col>54</xdr:col>
      <xdr:colOff>189865</xdr:colOff>
      <xdr:row>98</xdr:row>
      <xdr:rowOff>123037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54200"/>
          <a:ext cx="1270" cy="127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126864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2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123037</xdr:rowOff>
    </xdr:from>
    <xdr:to>
      <xdr:col>55</xdr:col>
      <xdr:colOff>88900</xdr:colOff>
      <xdr:row>98</xdr:row>
      <xdr:rowOff>123037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5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170377</xdr:rowOff>
    </xdr:from>
    <xdr:ext cx="690189"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294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2,816,275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52250</xdr:rowOff>
    </xdr:from>
    <xdr:to>
      <xdr:col>55</xdr:col>
      <xdr:colOff>88900</xdr:colOff>
      <xdr:row>91</xdr:row>
      <xdr:rowOff>52250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134713</xdr:rowOff>
    </xdr:from>
    <xdr:to>
      <xdr:col>55</xdr:col>
      <xdr:colOff>0</xdr:colOff>
      <xdr:row>97</xdr:row>
      <xdr:rowOff>138097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765363"/>
          <a:ext cx="838200" cy="3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147795</xdr:rowOff>
    </xdr:from>
    <xdr:ext cx="599010"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778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169368</xdr:rowOff>
    </xdr:from>
    <xdr:to>
      <xdr:col>55</xdr:col>
      <xdr:colOff>50800</xdr:colOff>
      <xdr:row>98</xdr:row>
      <xdr:rowOff>99518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80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134713</xdr:rowOff>
    </xdr:from>
    <xdr:to>
      <xdr:col>50</xdr:col>
      <xdr:colOff>114300</xdr:colOff>
      <xdr:row>97</xdr:row>
      <xdr:rowOff>138570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765363"/>
          <a:ext cx="889000" cy="3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13488</xdr:rowOff>
    </xdr:from>
    <xdr:to>
      <xdr:col>50</xdr:col>
      <xdr:colOff>165100</xdr:colOff>
      <xdr:row>98</xdr:row>
      <xdr:rowOff>115088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81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106215</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39795" y="16908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138570</xdr:rowOff>
    </xdr:from>
    <xdr:to>
      <xdr:col>45</xdr:col>
      <xdr:colOff>177800</xdr:colOff>
      <xdr:row>98</xdr:row>
      <xdr:rowOff>620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769220"/>
          <a:ext cx="889000" cy="3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10883</xdr:rowOff>
    </xdr:from>
    <xdr:to>
      <xdr:col>46</xdr:col>
      <xdr:colOff>38100</xdr:colOff>
      <xdr:row>98</xdr:row>
      <xdr:rowOff>112483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81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103610</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50795" y="16905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620</xdr:rowOff>
    </xdr:from>
    <xdr:to>
      <xdr:col>41</xdr:col>
      <xdr:colOff>50800</xdr:colOff>
      <xdr:row>98</xdr:row>
      <xdr:rowOff>11379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802720"/>
          <a:ext cx="889000" cy="1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2319</xdr:rowOff>
    </xdr:from>
    <xdr:to>
      <xdr:col>41</xdr:col>
      <xdr:colOff>101600</xdr:colOff>
      <xdr:row>98</xdr:row>
      <xdr:rowOff>103919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80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95046</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61795" y="16897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14436</xdr:rowOff>
    </xdr:from>
    <xdr:to>
      <xdr:col>36</xdr:col>
      <xdr:colOff>165100</xdr:colOff>
      <xdr:row>98</xdr:row>
      <xdr:rowOff>116036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81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107163</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672795" y="16909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87297</xdr:rowOff>
    </xdr:from>
    <xdr:to>
      <xdr:col>55</xdr:col>
      <xdr:colOff>50800</xdr:colOff>
      <xdr:row>98</xdr:row>
      <xdr:rowOff>17447</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71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110174</xdr:rowOff>
    </xdr:from>
    <xdr:ext cx="599010"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569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83913</xdr:rowOff>
    </xdr:from>
    <xdr:to>
      <xdr:col>50</xdr:col>
      <xdr:colOff>165100</xdr:colOff>
      <xdr:row>98</xdr:row>
      <xdr:rowOff>14063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71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30590</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39795" y="16489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87770</xdr:rowOff>
    </xdr:from>
    <xdr:to>
      <xdr:col>46</xdr:col>
      <xdr:colOff>38100</xdr:colOff>
      <xdr:row>98</xdr:row>
      <xdr:rowOff>17920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71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34447</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50795" y="16493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121270</xdr:rowOff>
    </xdr:from>
    <xdr:to>
      <xdr:col>41</xdr:col>
      <xdr:colOff>101600</xdr:colOff>
      <xdr:row>98</xdr:row>
      <xdr:rowOff>51420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75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67947</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61795" y="16527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132029</xdr:rowOff>
    </xdr:from>
    <xdr:to>
      <xdr:col>36</xdr:col>
      <xdr:colOff>165100</xdr:colOff>
      <xdr:row>98</xdr:row>
      <xdr:rowOff>62179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6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78706</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672795" y="16537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158087</xdr:rowOff>
    </xdr:from>
    <xdr:to>
      <xdr:col>85</xdr:col>
      <xdr:colOff>126364</xdr:colOff>
      <xdr:row>39</xdr:row>
      <xdr:rowOff>3283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473037"/>
          <a:ext cx="1269" cy="121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7110</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9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3283</xdr:rowOff>
    </xdr:from>
    <xdr:to>
      <xdr:col>86</xdr:col>
      <xdr:colOff>25400</xdr:colOff>
      <xdr:row>39</xdr:row>
      <xdr:rowOff>3283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8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104764</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24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158087</xdr:rowOff>
    </xdr:from>
    <xdr:to>
      <xdr:col>86</xdr:col>
      <xdr:colOff>25400</xdr:colOff>
      <xdr:row>31</xdr:row>
      <xdr:rowOff>158087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473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73158</xdr:rowOff>
    </xdr:from>
    <xdr:to>
      <xdr:col>85</xdr:col>
      <xdr:colOff>127000</xdr:colOff>
      <xdr:row>36</xdr:row>
      <xdr:rowOff>98830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245358"/>
          <a:ext cx="838200" cy="25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27783</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371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49356</xdr:rowOff>
    </xdr:from>
    <xdr:to>
      <xdr:col>85</xdr:col>
      <xdr:colOff>177800</xdr:colOff>
      <xdr:row>37</xdr:row>
      <xdr:rowOff>150956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9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61866</xdr:rowOff>
    </xdr:from>
    <xdr:to>
      <xdr:col>81</xdr:col>
      <xdr:colOff>50800</xdr:colOff>
      <xdr:row>36</xdr:row>
      <xdr:rowOff>73158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234066"/>
          <a:ext cx="889000" cy="11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85162</xdr:rowOff>
    </xdr:from>
    <xdr:to>
      <xdr:col>81</xdr:col>
      <xdr:colOff>101600</xdr:colOff>
      <xdr:row>38</xdr:row>
      <xdr:rowOff>15312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42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6439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52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61866</xdr:rowOff>
    </xdr:from>
    <xdr:to>
      <xdr:col>76</xdr:col>
      <xdr:colOff>114300</xdr:colOff>
      <xdr:row>36</xdr:row>
      <xdr:rowOff>161947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234066"/>
          <a:ext cx="889000" cy="100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105188</xdr:rowOff>
    </xdr:from>
    <xdr:to>
      <xdr:col>76</xdr:col>
      <xdr:colOff>165100</xdr:colOff>
      <xdr:row>38</xdr:row>
      <xdr:rowOff>35337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4488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26464</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541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54859</xdr:rowOff>
    </xdr:from>
    <xdr:to>
      <xdr:col>71</xdr:col>
      <xdr:colOff>177800</xdr:colOff>
      <xdr:row>36</xdr:row>
      <xdr:rowOff>161947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5198359"/>
          <a:ext cx="889000" cy="1135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87936</xdr:rowOff>
    </xdr:from>
    <xdr:to>
      <xdr:col>72</xdr:col>
      <xdr:colOff>38100</xdr:colOff>
      <xdr:row>38</xdr:row>
      <xdr:rowOff>18086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9213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52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48655</xdr:rowOff>
    </xdr:from>
    <xdr:to>
      <xdr:col>67</xdr:col>
      <xdr:colOff>101600</xdr:colOff>
      <xdr:row>37</xdr:row>
      <xdr:rowOff>150255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9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141382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48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48030</xdr:rowOff>
    </xdr:from>
    <xdr:to>
      <xdr:col>85</xdr:col>
      <xdr:colOff>177800</xdr:colOff>
      <xdr:row>36</xdr:row>
      <xdr:rowOff>149630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22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70907</xdr:rowOff>
    </xdr:from>
    <xdr:ext cx="599010"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071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22358</xdr:rowOff>
    </xdr:from>
    <xdr:to>
      <xdr:col>81</xdr:col>
      <xdr:colOff>101600</xdr:colOff>
      <xdr:row>36</xdr:row>
      <xdr:rowOff>123958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19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34</xdr:row>
      <xdr:rowOff>140485</xdr:rowOff>
    </xdr:from>
    <xdr:ext cx="59901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181795" y="5969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11066</xdr:rowOff>
    </xdr:from>
    <xdr:to>
      <xdr:col>76</xdr:col>
      <xdr:colOff>165100</xdr:colOff>
      <xdr:row>36</xdr:row>
      <xdr:rowOff>112666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18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34</xdr:row>
      <xdr:rowOff>129193</xdr:rowOff>
    </xdr:from>
    <xdr:ext cx="59901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292795" y="5958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111147</xdr:rowOff>
    </xdr:from>
    <xdr:to>
      <xdr:col>72</xdr:col>
      <xdr:colOff>38100</xdr:colOff>
      <xdr:row>37</xdr:row>
      <xdr:rowOff>41297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283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35</xdr:row>
      <xdr:rowOff>57824</xdr:rowOff>
    </xdr:from>
    <xdr:ext cx="59901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03795" y="6058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4059</xdr:rowOff>
    </xdr:from>
    <xdr:to>
      <xdr:col>67</xdr:col>
      <xdr:colOff>101600</xdr:colOff>
      <xdr:row>30</xdr:row>
      <xdr:rowOff>105659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514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28</xdr:row>
      <xdr:rowOff>122186</xdr:rowOff>
    </xdr:from>
    <xdr:ext cx="59901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14795" y="4922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129190</xdr:rowOff>
    </xdr:from>
    <xdr:to>
      <xdr:col>85</xdr:col>
      <xdr:colOff>126364</xdr:colOff>
      <xdr:row>58</xdr:row>
      <xdr:rowOff>93394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30240"/>
          <a:ext cx="1269" cy="1507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97221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4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93394</xdr:rowOff>
    </xdr:from>
    <xdr:to>
      <xdr:col>86</xdr:col>
      <xdr:colOff>25400</xdr:colOff>
      <xdr:row>58</xdr:row>
      <xdr:rowOff>93394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3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75867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0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855,517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129190</xdr:rowOff>
    </xdr:from>
    <xdr:to>
      <xdr:col>86</xdr:col>
      <xdr:colOff>25400</xdr:colOff>
      <xdr:row>49</xdr:row>
      <xdr:rowOff>129190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40229</xdr:rowOff>
    </xdr:from>
    <xdr:to>
      <xdr:col>85</xdr:col>
      <xdr:colOff>127000</xdr:colOff>
      <xdr:row>57</xdr:row>
      <xdr:rowOff>37306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298529"/>
          <a:ext cx="838200" cy="511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154788</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755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4911</xdr:rowOff>
    </xdr:from>
    <xdr:to>
      <xdr:col>85</xdr:col>
      <xdr:colOff>177800</xdr:colOff>
      <xdr:row>57</xdr:row>
      <xdr:rowOff>106511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7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113020</xdr:rowOff>
    </xdr:from>
    <xdr:to>
      <xdr:col>81</xdr:col>
      <xdr:colOff>50800</xdr:colOff>
      <xdr:row>57</xdr:row>
      <xdr:rowOff>37306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542770"/>
          <a:ext cx="889000" cy="267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23711</xdr:rowOff>
    </xdr:from>
    <xdr:to>
      <xdr:col>81</xdr:col>
      <xdr:colOff>101600</xdr:colOff>
      <xdr:row>57</xdr:row>
      <xdr:rowOff>125311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9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116438</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889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113020</xdr:rowOff>
    </xdr:from>
    <xdr:to>
      <xdr:col>76</xdr:col>
      <xdr:colOff>114300</xdr:colOff>
      <xdr:row>57</xdr:row>
      <xdr:rowOff>58669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542770"/>
          <a:ext cx="889000" cy="288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35531</xdr:rowOff>
    </xdr:from>
    <xdr:to>
      <xdr:col>76</xdr:col>
      <xdr:colOff>165100</xdr:colOff>
      <xdr:row>57</xdr:row>
      <xdr:rowOff>137131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128258</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90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58669</xdr:rowOff>
    </xdr:from>
    <xdr:to>
      <xdr:col>71</xdr:col>
      <xdr:colOff>177800</xdr:colOff>
      <xdr:row>57</xdr:row>
      <xdr:rowOff>88740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831319"/>
          <a:ext cx="889000" cy="30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68697</xdr:rowOff>
    </xdr:from>
    <xdr:to>
      <xdr:col>72</xdr:col>
      <xdr:colOff>38100</xdr:colOff>
      <xdr:row>57</xdr:row>
      <xdr:rowOff>170297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4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161424</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934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85899</xdr:rowOff>
    </xdr:from>
    <xdr:to>
      <xdr:col>67</xdr:col>
      <xdr:colOff>101600</xdr:colOff>
      <xdr:row>58</xdr:row>
      <xdr:rowOff>16049</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58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7176</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951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160879</xdr:rowOff>
    </xdr:from>
    <xdr:to>
      <xdr:col>85</xdr:col>
      <xdr:colOff>177800</xdr:colOff>
      <xdr:row>54</xdr:row>
      <xdr:rowOff>91029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247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12306</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099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157956</xdr:rowOff>
    </xdr:from>
    <xdr:to>
      <xdr:col>81</xdr:col>
      <xdr:colOff>101600</xdr:colOff>
      <xdr:row>57</xdr:row>
      <xdr:rowOff>88106</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75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104633</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9534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62220</xdr:rowOff>
    </xdr:from>
    <xdr:to>
      <xdr:col>76</xdr:col>
      <xdr:colOff>165100</xdr:colOff>
      <xdr:row>55</xdr:row>
      <xdr:rowOff>163820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49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8897</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9267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7869</xdr:rowOff>
    </xdr:from>
    <xdr:to>
      <xdr:col>72</xdr:col>
      <xdr:colOff>38100</xdr:colOff>
      <xdr:row>57</xdr:row>
      <xdr:rowOff>109469</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780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125996</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9555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37940</xdr:rowOff>
    </xdr:from>
    <xdr:to>
      <xdr:col>67</xdr:col>
      <xdr:colOff>101600</xdr:colOff>
      <xdr:row>57</xdr:row>
      <xdr:rowOff>139540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81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156067</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14795" y="9585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151115</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152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97792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2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377,004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151115</xdr:rowOff>
    </xdr:from>
    <xdr:to>
      <xdr:col>86</xdr:col>
      <xdr:colOff>25400</xdr:colOff>
      <xdr:row>70</xdr:row>
      <xdr:rowOff>151115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15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124666</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26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101789</xdr:rowOff>
    </xdr:from>
    <xdr:to>
      <xdr:col>85</xdr:col>
      <xdr:colOff>177800</xdr:colOff>
      <xdr:row>79</xdr:row>
      <xdr:rowOff>31939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7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90100</xdr:rowOff>
    </xdr:from>
    <xdr:to>
      <xdr:col>81</xdr:col>
      <xdr:colOff>101600</xdr:colOff>
      <xdr:row>79</xdr:row>
      <xdr:rowOff>20250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36777</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238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88145</xdr:rowOff>
    </xdr:from>
    <xdr:to>
      <xdr:col>76</xdr:col>
      <xdr:colOff>165100</xdr:colOff>
      <xdr:row>79</xdr:row>
      <xdr:rowOff>18295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34822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28550</xdr:rowOff>
    </xdr:from>
    <xdr:to>
      <xdr:col>71</xdr:col>
      <xdr:colOff>177800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401650"/>
          <a:ext cx="889000" cy="187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84093</xdr:rowOff>
    </xdr:from>
    <xdr:to>
      <xdr:col>72</xdr:col>
      <xdr:colOff>38100</xdr:colOff>
      <xdr:row>79</xdr:row>
      <xdr:rowOff>14243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30770</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66539</xdr:rowOff>
    </xdr:from>
    <xdr:to>
      <xdr:col>67</xdr:col>
      <xdr:colOff>101600</xdr:colOff>
      <xdr:row>78</xdr:row>
      <xdr:rowOff>168139</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3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159266</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53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80216</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533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149200</xdr:rowOff>
    </xdr:from>
    <xdr:to>
      <xdr:col>67</xdr:col>
      <xdr:colOff>101600</xdr:colOff>
      <xdr:row>78</xdr:row>
      <xdr:rowOff>79350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35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95877</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47111" y="1312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8649</xdr:rowOff>
    </xdr:from>
    <xdr:to>
      <xdr:col>85</xdr:col>
      <xdr:colOff>126364</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39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126776</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1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828,793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8649</xdr:rowOff>
    </xdr:from>
    <xdr:to>
      <xdr:col>86</xdr:col>
      <xdr:colOff>25400</xdr:colOff>
      <xdr:row>90</xdr:row>
      <xdr:rowOff>8649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3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53511</xdr:rowOff>
    </xdr:from>
    <xdr:to>
      <xdr:col>85</xdr:col>
      <xdr:colOff>127000</xdr:colOff>
      <xdr:row>96</xdr:row>
      <xdr:rowOff>62077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512711"/>
          <a:ext cx="838200" cy="8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152551</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611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2674</xdr:rowOff>
    </xdr:from>
    <xdr:to>
      <xdr:col>85</xdr:col>
      <xdr:colOff>177800</xdr:colOff>
      <xdr:row>97</xdr:row>
      <xdr:rowOff>104274</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53511</xdr:rowOff>
    </xdr:from>
    <xdr:to>
      <xdr:col>81</xdr:col>
      <xdr:colOff>50800</xdr:colOff>
      <xdr:row>96</xdr:row>
      <xdr:rowOff>95563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512711"/>
          <a:ext cx="889000" cy="42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162902</xdr:rowOff>
    </xdr:from>
    <xdr:to>
      <xdr:col>81</xdr:col>
      <xdr:colOff>101600</xdr:colOff>
      <xdr:row>97</xdr:row>
      <xdr:rowOff>93052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84179</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795" y="1671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95563</xdr:rowOff>
    </xdr:from>
    <xdr:to>
      <xdr:col>76</xdr:col>
      <xdr:colOff>114300</xdr:colOff>
      <xdr:row>96</xdr:row>
      <xdr:rowOff>124602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554763"/>
          <a:ext cx="889000" cy="29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24205</xdr:rowOff>
    </xdr:from>
    <xdr:to>
      <xdr:col>76</xdr:col>
      <xdr:colOff>165100</xdr:colOff>
      <xdr:row>97</xdr:row>
      <xdr:rowOff>125805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116932</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795" y="1674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124602</xdr:rowOff>
    </xdr:from>
    <xdr:to>
      <xdr:col>71</xdr:col>
      <xdr:colOff>177800</xdr:colOff>
      <xdr:row>97</xdr:row>
      <xdr:rowOff>8046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583802"/>
          <a:ext cx="889000" cy="54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51205</xdr:rowOff>
    </xdr:from>
    <xdr:to>
      <xdr:col>72</xdr:col>
      <xdr:colOff>38100</xdr:colOff>
      <xdr:row>97</xdr:row>
      <xdr:rowOff>152805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143932</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77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46146</xdr:rowOff>
    </xdr:from>
    <xdr:to>
      <xdr:col>67</xdr:col>
      <xdr:colOff>101600</xdr:colOff>
      <xdr:row>97</xdr:row>
      <xdr:rowOff>147746</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138873</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76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11277</xdr:rowOff>
    </xdr:from>
    <xdr:to>
      <xdr:col>85</xdr:col>
      <xdr:colOff>177800</xdr:colOff>
      <xdr:row>96</xdr:row>
      <xdr:rowOff>112877</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47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34154</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321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2711</xdr:rowOff>
    </xdr:from>
    <xdr:to>
      <xdr:col>81</xdr:col>
      <xdr:colOff>101600</xdr:colOff>
      <xdr:row>96</xdr:row>
      <xdr:rowOff>104311</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46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120838</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6237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44763</xdr:rowOff>
    </xdr:from>
    <xdr:to>
      <xdr:col>76</xdr:col>
      <xdr:colOff>165100</xdr:colOff>
      <xdr:row>96</xdr:row>
      <xdr:rowOff>146363</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50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162890</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6279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73802</xdr:rowOff>
    </xdr:from>
    <xdr:to>
      <xdr:col>72</xdr:col>
      <xdr:colOff>38100</xdr:colOff>
      <xdr:row>97</xdr:row>
      <xdr:rowOff>3952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53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20479</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630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128696</xdr:rowOff>
    </xdr:from>
    <xdr:to>
      <xdr:col>67</xdr:col>
      <xdr:colOff>101600</xdr:colOff>
      <xdr:row>97</xdr:row>
      <xdr:rowOff>58846</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5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75373</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14795" y="16363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111777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83687</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27187"/>
          <a:ext cx="1269" cy="131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65545</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580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30364</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0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229,801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83687</xdr:rowOff>
    </xdr:from>
    <xdr:to>
      <xdr:col>116</xdr:col>
      <xdr:colOff>152400</xdr:colOff>
      <xdr:row>30</xdr:row>
      <xdr:rowOff>83687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2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154445</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326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131568</xdr:rowOff>
    </xdr:from>
    <xdr:to>
      <xdr:col>116</xdr:col>
      <xdr:colOff>114300</xdr:colOff>
      <xdr:row>38</xdr:row>
      <xdr:rowOff>61719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4752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130917</xdr:rowOff>
    </xdr:from>
    <xdr:to>
      <xdr:col>112</xdr:col>
      <xdr:colOff>38100</xdr:colOff>
      <xdr:row>38</xdr:row>
      <xdr:rowOff>61067</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47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77594</xdr:rowOff>
    </xdr:from>
    <xdr:ext cx="469744"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088428" y="624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135632</xdr:rowOff>
    </xdr:from>
    <xdr:to>
      <xdr:col>107</xdr:col>
      <xdr:colOff>101600</xdr:colOff>
      <xdr:row>38</xdr:row>
      <xdr:rowOff>65782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47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82309</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199428" y="625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136775</xdr:rowOff>
    </xdr:from>
    <xdr:to>
      <xdr:col>102</xdr:col>
      <xdr:colOff>165100</xdr:colOff>
      <xdr:row>38</xdr:row>
      <xdr:rowOff>66925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8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83452</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10428" y="625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139249</xdr:rowOff>
    </xdr:from>
    <xdr:to>
      <xdr:col>98</xdr:col>
      <xdr:colOff>38100</xdr:colOff>
      <xdr:row>38</xdr:row>
      <xdr:rowOff>69399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4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85926</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21428" y="625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109995</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453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当村の住民一人当たりのコストは、多くの項目で類似団体平均を大きく上回っており、人口規模に対する維持管理コストや行政サービスの負担が重い構造が浮き彫りとなっている。</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特に突出している歳出は消防費、教育費、土木費であるが、消防費は隣接する大月市に運営を委託している状況で、人件費等に係る費用負担が年々増大している状況である。</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教育費については、教員住宅の大規模改修によるもので、土木費についてもインフラ整備や施設更新に係る一時的な投資的経費が影響している。</a:t>
          </a:r>
          <a:br>
            <a:rPr kumimoji="1" lang="en-US" altLang="ja-JP"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全体として、限られた人口で広大な面積やインフラ・公共施設を維持するためのコストが標準を上回っており、今後は事業の優先順位付けと効率的な執行に努めていく必要がある。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山梨県小菅村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ＭＳ ゴシック" pitchFamily="49" charset="-128"/>
              <a:ea typeface="ＭＳ ゴシック" pitchFamily="49" charset="-128"/>
            </a:rPr>
            <a:t>R6</a:t>
          </a:r>
          <a:r>
            <a:rPr kumimoji="1" lang="ja-JP" altLang="en-US" sz="1400">
              <a:latin typeface="ＭＳ ゴシック" pitchFamily="49" charset="-128"/>
              <a:ea typeface="ＭＳ ゴシック" pitchFamily="49" charset="-128"/>
            </a:rPr>
            <a:t>年度の実質単年度収支は▲</a:t>
          </a:r>
          <a:r>
            <a:rPr kumimoji="1" lang="en-US" altLang="ja-JP" sz="1400">
              <a:latin typeface="ＭＳ ゴシック" pitchFamily="49" charset="-128"/>
              <a:ea typeface="ＭＳ ゴシック" pitchFamily="49" charset="-128"/>
            </a:rPr>
            <a:t>13.47</a:t>
          </a:r>
          <a:r>
            <a:rPr kumimoji="1" lang="ja-JP" altLang="en-US" sz="1400">
              <a:latin typeface="ＭＳ ゴシック" pitchFamily="49" charset="-128"/>
              <a:ea typeface="ＭＳ ゴシック" pitchFamily="49" charset="-128"/>
            </a:rPr>
            <a:t>％となり、前年度の</a:t>
          </a:r>
          <a:r>
            <a:rPr kumimoji="1" lang="en-US" altLang="ja-JP" sz="1400">
              <a:latin typeface="ＭＳ ゴシック" pitchFamily="49" charset="-128"/>
              <a:ea typeface="ＭＳ ゴシック" pitchFamily="49" charset="-128"/>
            </a:rPr>
            <a:t>0.98</a:t>
          </a:r>
          <a:r>
            <a:rPr kumimoji="1" lang="ja-JP" altLang="en-US" sz="1400">
              <a:latin typeface="ＭＳ ゴシック" pitchFamily="49" charset="-128"/>
              <a:ea typeface="ＭＳ ゴシック" pitchFamily="49" charset="-128"/>
            </a:rPr>
            <a:t>％から一転して大幅なマイナスに転じた。これは、</a:t>
          </a:r>
          <a:r>
            <a:rPr kumimoji="1" lang="en-US" altLang="ja-JP" sz="1400">
              <a:latin typeface="ＭＳ ゴシック" pitchFamily="49" charset="-128"/>
              <a:ea typeface="ＭＳ ゴシック" pitchFamily="49" charset="-128"/>
            </a:rPr>
            <a:t>R6</a:t>
          </a:r>
          <a:r>
            <a:rPr kumimoji="1" lang="ja-JP" altLang="en-US" sz="1400">
              <a:latin typeface="ＭＳ ゴシック" pitchFamily="49" charset="-128"/>
              <a:ea typeface="ＭＳ ゴシック" pitchFamily="49" charset="-128"/>
            </a:rPr>
            <a:t>年度の翌年度に繰り越すべき財源（繰越明許費繰越金）が大幅に増加したことにより実質収支が圧縮されたことによるものである。事業の遅延や工事の重複などによる一時的な収支悪化であり、経常的な経費が増えて赤字になったものではないが、財政調整基金による下支えが重要であるので、今後も着実な積み増しを実施していく。</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山梨県小菅村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全ての会計において黒字を維持しており、連結実質赤字比率が算定されるような赤字額は発生していない。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1764873</v>
      </c>
      <c r="BO4" s="358"/>
      <c r="BP4" s="358"/>
      <c r="BQ4" s="358"/>
      <c r="BR4" s="358"/>
      <c r="BS4" s="358"/>
      <c r="BT4" s="358"/>
      <c r="BU4" s="359"/>
      <c r="BV4" s="357">
        <v>1717123</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19.899999999999999</v>
      </c>
      <c r="CU4" s="364"/>
      <c r="CV4" s="364"/>
      <c r="CW4" s="364"/>
      <c r="CX4" s="364"/>
      <c r="CY4" s="364"/>
      <c r="CZ4" s="364"/>
      <c r="DA4" s="365"/>
      <c r="DB4" s="363">
        <v>34.1</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1535637</v>
      </c>
      <c r="BO5" s="395"/>
      <c r="BP5" s="395"/>
      <c r="BQ5" s="395"/>
      <c r="BR5" s="395"/>
      <c r="BS5" s="395"/>
      <c r="BT5" s="395"/>
      <c r="BU5" s="396"/>
      <c r="BV5" s="394">
        <v>1432777</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92.6</v>
      </c>
      <c r="CU5" s="392"/>
      <c r="CV5" s="392"/>
      <c r="CW5" s="392"/>
      <c r="CX5" s="392"/>
      <c r="CY5" s="392"/>
      <c r="CZ5" s="392"/>
      <c r="DA5" s="393"/>
      <c r="DB5" s="391">
        <v>88.1</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229236</v>
      </c>
      <c r="BO6" s="395"/>
      <c r="BP6" s="395"/>
      <c r="BQ6" s="395"/>
      <c r="BR6" s="395"/>
      <c r="BS6" s="395"/>
      <c r="BT6" s="395"/>
      <c r="BU6" s="396"/>
      <c r="BV6" s="394">
        <v>284346</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92.7</v>
      </c>
      <c r="CU6" s="432"/>
      <c r="CV6" s="432"/>
      <c r="CW6" s="432"/>
      <c r="CX6" s="432"/>
      <c r="CY6" s="432"/>
      <c r="CZ6" s="432"/>
      <c r="DA6" s="433"/>
      <c r="DB6" s="431">
        <v>88.4</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64915</v>
      </c>
      <c r="BO7" s="395"/>
      <c r="BP7" s="395"/>
      <c r="BQ7" s="395"/>
      <c r="BR7" s="395"/>
      <c r="BS7" s="395"/>
      <c r="BT7" s="395"/>
      <c r="BU7" s="396"/>
      <c r="BV7" s="394">
        <v>8609</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825468</v>
      </c>
      <c r="CU7" s="395"/>
      <c r="CV7" s="395"/>
      <c r="CW7" s="395"/>
      <c r="CX7" s="395"/>
      <c r="CY7" s="395"/>
      <c r="CZ7" s="395"/>
      <c r="DA7" s="396"/>
      <c r="DB7" s="394">
        <v>809261</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164321</v>
      </c>
      <c r="BO8" s="395"/>
      <c r="BP8" s="395"/>
      <c r="BQ8" s="395"/>
      <c r="BR8" s="395"/>
      <c r="BS8" s="395"/>
      <c r="BT8" s="395"/>
      <c r="BU8" s="396"/>
      <c r="BV8" s="394">
        <v>275737</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0.11</v>
      </c>
      <c r="CU8" s="435"/>
      <c r="CV8" s="435"/>
      <c r="CW8" s="435"/>
      <c r="CX8" s="435"/>
      <c r="CY8" s="435"/>
      <c r="CZ8" s="435"/>
      <c r="DA8" s="436"/>
      <c r="DB8" s="434">
        <v>0.11</v>
      </c>
      <c r="DC8" s="435"/>
      <c r="DD8" s="435"/>
      <c r="DE8" s="435"/>
      <c r="DF8" s="435"/>
      <c r="DG8" s="435"/>
      <c r="DH8" s="435"/>
      <c r="DI8" s="436"/>
    </row>
    <row r="9" spans="1:119" ht="18.75" customHeight="1" thickBot="1" x14ac:dyDescent="0.25">
      <c r="A9" s="163"/>
      <c r="B9" s="388" t="s">
        <v>106</v>
      </c>
      <c r="C9" s="389"/>
      <c r="D9" s="389"/>
      <c r="E9" s="389"/>
      <c r="F9" s="389"/>
      <c r="G9" s="389"/>
      <c r="H9" s="389"/>
      <c r="I9" s="389"/>
      <c r="J9" s="389"/>
      <c r="K9" s="437"/>
      <c r="L9" s="438" t="s">
        <v>107</v>
      </c>
      <c r="M9" s="439"/>
      <c r="N9" s="439"/>
      <c r="O9" s="439"/>
      <c r="P9" s="439"/>
      <c r="Q9" s="440"/>
      <c r="R9" s="441">
        <v>684</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-111416</v>
      </c>
      <c r="BO9" s="395"/>
      <c r="BP9" s="395"/>
      <c r="BQ9" s="395"/>
      <c r="BR9" s="395"/>
      <c r="BS9" s="395"/>
      <c r="BT9" s="395"/>
      <c r="BU9" s="396"/>
      <c r="BV9" s="394">
        <v>7724</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12.1</v>
      </c>
      <c r="CU9" s="392"/>
      <c r="CV9" s="392"/>
      <c r="CW9" s="392"/>
      <c r="CX9" s="392"/>
      <c r="CY9" s="392"/>
      <c r="CZ9" s="392"/>
      <c r="DA9" s="393"/>
      <c r="DB9" s="391">
        <v>12.4</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112</v>
      </c>
      <c r="M10" s="424"/>
      <c r="N10" s="424"/>
      <c r="O10" s="424"/>
      <c r="P10" s="424"/>
      <c r="Q10" s="425"/>
      <c r="R10" s="445">
        <v>726</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224</v>
      </c>
      <c r="BO10" s="395"/>
      <c r="BP10" s="395"/>
      <c r="BQ10" s="395"/>
      <c r="BR10" s="395"/>
      <c r="BS10" s="395"/>
      <c r="BT10" s="395"/>
      <c r="BU10" s="396"/>
      <c r="BV10" s="394">
        <v>206</v>
      </c>
      <c r="BW10" s="395"/>
      <c r="BX10" s="395"/>
      <c r="BY10" s="395"/>
      <c r="BZ10" s="395"/>
      <c r="CA10" s="395"/>
      <c r="CB10" s="395"/>
      <c r="CC10" s="396"/>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114</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616</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2"/>
      <c r="M13" s="485" t="s">
        <v>130</v>
      </c>
      <c r="N13" s="486"/>
      <c r="O13" s="486"/>
      <c r="P13" s="486"/>
      <c r="Q13" s="487"/>
      <c r="R13" s="478">
        <v>606</v>
      </c>
      <c r="S13" s="479"/>
      <c r="T13" s="479"/>
      <c r="U13" s="479"/>
      <c r="V13" s="480"/>
      <c r="W13" s="410" t="s">
        <v>131</v>
      </c>
      <c r="X13" s="411"/>
      <c r="Y13" s="411"/>
      <c r="Z13" s="411"/>
      <c r="AA13" s="411"/>
      <c r="AB13" s="401"/>
      <c r="AC13" s="445">
        <v>27</v>
      </c>
      <c r="AD13" s="446"/>
      <c r="AE13" s="446"/>
      <c r="AF13" s="446"/>
      <c r="AG13" s="488"/>
      <c r="AH13" s="445">
        <v>34</v>
      </c>
      <c r="AI13" s="446"/>
      <c r="AJ13" s="446"/>
      <c r="AK13" s="446"/>
      <c r="AL13" s="447"/>
      <c r="AM13" s="423" t="s">
        <v>132</v>
      </c>
      <c r="AN13" s="424"/>
      <c r="AO13" s="424"/>
      <c r="AP13" s="424"/>
      <c r="AQ13" s="424"/>
      <c r="AR13" s="424"/>
      <c r="AS13" s="424"/>
      <c r="AT13" s="425"/>
      <c r="AU13" s="426" t="s">
        <v>90</v>
      </c>
      <c r="AV13" s="427"/>
      <c r="AW13" s="427"/>
      <c r="AX13" s="427"/>
      <c r="AY13" s="428" t="s">
        <v>133</v>
      </c>
      <c r="AZ13" s="429"/>
      <c r="BA13" s="429"/>
      <c r="BB13" s="429"/>
      <c r="BC13" s="429"/>
      <c r="BD13" s="429"/>
      <c r="BE13" s="429"/>
      <c r="BF13" s="429"/>
      <c r="BG13" s="429"/>
      <c r="BH13" s="429"/>
      <c r="BI13" s="429"/>
      <c r="BJ13" s="429"/>
      <c r="BK13" s="429"/>
      <c r="BL13" s="429"/>
      <c r="BM13" s="430"/>
      <c r="BN13" s="394">
        <v>-111192</v>
      </c>
      <c r="BO13" s="395"/>
      <c r="BP13" s="395"/>
      <c r="BQ13" s="395"/>
      <c r="BR13" s="395"/>
      <c r="BS13" s="395"/>
      <c r="BT13" s="395"/>
      <c r="BU13" s="396"/>
      <c r="BV13" s="394">
        <v>7930</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10.6</v>
      </c>
      <c r="CU13" s="392"/>
      <c r="CV13" s="392"/>
      <c r="CW13" s="392"/>
      <c r="CX13" s="392"/>
      <c r="CY13" s="392"/>
      <c r="CZ13" s="392"/>
      <c r="DA13" s="393"/>
      <c r="DB13" s="391">
        <v>10.4</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639</v>
      </c>
      <c r="S14" s="479"/>
      <c r="T14" s="479"/>
      <c r="U14" s="479"/>
      <c r="V14" s="480"/>
      <c r="W14" s="384"/>
      <c r="X14" s="385"/>
      <c r="Y14" s="385"/>
      <c r="Z14" s="385"/>
      <c r="AA14" s="385"/>
      <c r="AB14" s="374"/>
      <c r="AC14" s="481">
        <v>8</v>
      </c>
      <c r="AD14" s="482"/>
      <c r="AE14" s="482"/>
      <c r="AF14" s="482"/>
      <c r="AG14" s="483"/>
      <c r="AH14" s="481">
        <v>9.8000000000000007</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2"/>
      <c r="M15" s="485" t="s">
        <v>130</v>
      </c>
      <c r="N15" s="486"/>
      <c r="O15" s="486"/>
      <c r="P15" s="486"/>
      <c r="Q15" s="487"/>
      <c r="R15" s="478">
        <v>629</v>
      </c>
      <c r="S15" s="479"/>
      <c r="T15" s="479"/>
      <c r="U15" s="479"/>
      <c r="V15" s="480"/>
      <c r="W15" s="410" t="s">
        <v>137</v>
      </c>
      <c r="X15" s="411"/>
      <c r="Y15" s="411"/>
      <c r="Z15" s="411"/>
      <c r="AA15" s="411"/>
      <c r="AB15" s="401"/>
      <c r="AC15" s="445">
        <v>75</v>
      </c>
      <c r="AD15" s="446"/>
      <c r="AE15" s="446"/>
      <c r="AF15" s="446"/>
      <c r="AG15" s="488"/>
      <c r="AH15" s="445">
        <v>91</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89401</v>
      </c>
      <c r="BO15" s="358"/>
      <c r="BP15" s="358"/>
      <c r="BQ15" s="358"/>
      <c r="BR15" s="358"/>
      <c r="BS15" s="358"/>
      <c r="BT15" s="358"/>
      <c r="BU15" s="359"/>
      <c r="BV15" s="357">
        <v>86302</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22.3</v>
      </c>
      <c r="AD16" s="482"/>
      <c r="AE16" s="482"/>
      <c r="AF16" s="482"/>
      <c r="AG16" s="483"/>
      <c r="AH16" s="481">
        <v>26.1</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805792</v>
      </c>
      <c r="BO16" s="395"/>
      <c r="BP16" s="395"/>
      <c r="BQ16" s="395"/>
      <c r="BR16" s="395"/>
      <c r="BS16" s="395"/>
      <c r="BT16" s="395"/>
      <c r="BU16" s="396"/>
      <c r="BV16" s="394">
        <v>788062</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77"/>
      <c r="M17" s="505" t="s">
        <v>143</v>
      </c>
      <c r="N17" s="506"/>
      <c r="O17" s="506"/>
      <c r="P17" s="506"/>
      <c r="Q17" s="507"/>
      <c r="R17" s="500" t="s">
        <v>144</v>
      </c>
      <c r="S17" s="501"/>
      <c r="T17" s="501"/>
      <c r="U17" s="501"/>
      <c r="V17" s="502"/>
      <c r="W17" s="410" t="s">
        <v>145</v>
      </c>
      <c r="X17" s="411"/>
      <c r="Y17" s="411"/>
      <c r="Z17" s="411"/>
      <c r="AA17" s="411"/>
      <c r="AB17" s="401"/>
      <c r="AC17" s="445">
        <v>235</v>
      </c>
      <c r="AD17" s="446"/>
      <c r="AE17" s="446"/>
      <c r="AF17" s="446"/>
      <c r="AG17" s="488"/>
      <c r="AH17" s="445">
        <v>223</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107760</v>
      </c>
      <c r="BO17" s="395"/>
      <c r="BP17" s="395"/>
      <c r="BQ17" s="395"/>
      <c r="BR17" s="395"/>
      <c r="BS17" s="395"/>
      <c r="BT17" s="395"/>
      <c r="BU17" s="396"/>
      <c r="BV17" s="394">
        <v>104765</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52.78</v>
      </c>
      <c r="M18" s="518"/>
      <c r="N18" s="518"/>
      <c r="O18" s="518"/>
      <c r="P18" s="518"/>
      <c r="Q18" s="518"/>
      <c r="R18" s="519"/>
      <c r="S18" s="519"/>
      <c r="T18" s="519"/>
      <c r="U18" s="519"/>
      <c r="V18" s="520"/>
      <c r="W18" s="412"/>
      <c r="X18" s="413"/>
      <c r="Y18" s="413"/>
      <c r="Z18" s="413"/>
      <c r="AA18" s="413"/>
      <c r="AB18" s="404"/>
      <c r="AC18" s="521">
        <v>69.7</v>
      </c>
      <c r="AD18" s="522"/>
      <c r="AE18" s="522"/>
      <c r="AF18" s="522"/>
      <c r="AG18" s="523"/>
      <c r="AH18" s="521">
        <v>64.099999999999994</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780163</v>
      </c>
      <c r="BO18" s="395"/>
      <c r="BP18" s="395"/>
      <c r="BQ18" s="395"/>
      <c r="BR18" s="395"/>
      <c r="BS18" s="395"/>
      <c r="BT18" s="395"/>
      <c r="BU18" s="396"/>
      <c r="BV18" s="394">
        <v>724541</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13</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1330856</v>
      </c>
      <c r="BO19" s="395"/>
      <c r="BP19" s="395"/>
      <c r="BQ19" s="395"/>
      <c r="BR19" s="395"/>
      <c r="BS19" s="395"/>
      <c r="BT19" s="395"/>
      <c r="BU19" s="396"/>
      <c r="BV19" s="394">
        <v>1369966</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339</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1298030</v>
      </c>
      <c r="BO22" s="358"/>
      <c r="BP22" s="358"/>
      <c r="BQ22" s="358"/>
      <c r="BR22" s="358"/>
      <c r="BS22" s="358"/>
      <c r="BT22" s="358"/>
      <c r="BU22" s="359"/>
      <c r="BV22" s="357">
        <v>1335488</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1190994</v>
      </c>
      <c r="BO23" s="395"/>
      <c r="BP23" s="395"/>
      <c r="BQ23" s="395"/>
      <c r="BR23" s="395"/>
      <c r="BS23" s="395"/>
      <c r="BT23" s="395"/>
      <c r="BU23" s="396"/>
      <c r="BV23" s="394">
        <v>1198385</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5000</v>
      </c>
      <c r="R24" s="446"/>
      <c r="S24" s="446"/>
      <c r="T24" s="446"/>
      <c r="U24" s="446"/>
      <c r="V24" s="488"/>
      <c r="W24" s="540"/>
      <c r="X24" s="541"/>
      <c r="Y24" s="542"/>
      <c r="Z24" s="444" t="s">
        <v>162</v>
      </c>
      <c r="AA24" s="424"/>
      <c r="AB24" s="424"/>
      <c r="AC24" s="424"/>
      <c r="AD24" s="424"/>
      <c r="AE24" s="424"/>
      <c r="AF24" s="424"/>
      <c r="AG24" s="425"/>
      <c r="AH24" s="445">
        <v>23</v>
      </c>
      <c r="AI24" s="446"/>
      <c r="AJ24" s="446"/>
      <c r="AK24" s="446"/>
      <c r="AL24" s="488"/>
      <c r="AM24" s="445">
        <v>58926</v>
      </c>
      <c r="AN24" s="446"/>
      <c r="AO24" s="446"/>
      <c r="AP24" s="446"/>
      <c r="AQ24" s="446"/>
      <c r="AR24" s="488"/>
      <c r="AS24" s="445">
        <v>2562</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995652</v>
      </c>
      <c r="BO24" s="395"/>
      <c r="BP24" s="395"/>
      <c r="BQ24" s="395"/>
      <c r="BR24" s="395"/>
      <c r="BS24" s="395"/>
      <c r="BT24" s="395"/>
      <c r="BU24" s="396"/>
      <c r="BV24" s="394">
        <v>992859</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t="s">
        <v>122</v>
      </c>
      <c r="M25" s="446"/>
      <c r="N25" s="446"/>
      <c r="O25" s="446"/>
      <c r="P25" s="488"/>
      <c r="Q25" s="445" t="s">
        <v>122</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t="s">
        <v>122</v>
      </c>
      <c r="BO25" s="358"/>
      <c r="BP25" s="358"/>
      <c r="BQ25" s="358"/>
      <c r="BR25" s="358"/>
      <c r="BS25" s="358"/>
      <c r="BT25" s="358"/>
      <c r="BU25" s="359"/>
      <c r="BV25" s="357" t="s">
        <v>122</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4000</v>
      </c>
      <c r="R26" s="446"/>
      <c r="S26" s="446"/>
      <c r="T26" s="446"/>
      <c r="U26" s="446"/>
      <c r="V26" s="488"/>
      <c r="W26" s="540"/>
      <c r="X26" s="541"/>
      <c r="Y26" s="542"/>
      <c r="Z26" s="444" t="s">
        <v>168</v>
      </c>
      <c r="AA26" s="546"/>
      <c r="AB26" s="546"/>
      <c r="AC26" s="546"/>
      <c r="AD26" s="546"/>
      <c r="AE26" s="546"/>
      <c r="AF26" s="546"/>
      <c r="AG26" s="547"/>
      <c r="AH26" s="445" t="s">
        <v>122</v>
      </c>
      <c r="AI26" s="446"/>
      <c r="AJ26" s="446"/>
      <c r="AK26" s="446"/>
      <c r="AL26" s="488"/>
      <c r="AM26" s="445" t="s">
        <v>122</v>
      </c>
      <c r="AN26" s="446"/>
      <c r="AO26" s="446"/>
      <c r="AP26" s="446"/>
      <c r="AQ26" s="446"/>
      <c r="AR26" s="488"/>
      <c r="AS26" s="445" t="s">
        <v>122</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1710</v>
      </c>
      <c r="R27" s="446"/>
      <c r="S27" s="446"/>
      <c r="T27" s="446"/>
      <c r="U27" s="446"/>
      <c r="V27" s="488"/>
      <c r="W27" s="540"/>
      <c r="X27" s="541"/>
      <c r="Y27" s="542"/>
      <c r="Z27" s="444" t="s">
        <v>171</v>
      </c>
      <c r="AA27" s="424"/>
      <c r="AB27" s="424"/>
      <c r="AC27" s="424"/>
      <c r="AD27" s="424"/>
      <c r="AE27" s="424"/>
      <c r="AF27" s="424"/>
      <c r="AG27" s="425"/>
      <c r="AH27" s="445" t="s">
        <v>122</v>
      </c>
      <c r="AI27" s="446"/>
      <c r="AJ27" s="446"/>
      <c r="AK27" s="446"/>
      <c r="AL27" s="488"/>
      <c r="AM27" s="445" t="s">
        <v>122</v>
      </c>
      <c r="AN27" s="446"/>
      <c r="AO27" s="446"/>
      <c r="AP27" s="446"/>
      <c r="AQ27" s="446"/>
      <c r="AR27" s="488"/>
      <c r="AS27" s="445" t="s">
        <v>122</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335284</v>
      </c>
      <c r="BO27" s="514"/>
      <c r="BP27" s="514"/>
      <c r="BQ27" s="514"/>
      <c r="BR27" s="514"/>
      <c r="BS27" s="514"/>
      <c r="BT27" s="514"/>
      <c r="BU27" s="515"/>
      <c r="BV27" s="513">
        <v>335284</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173</v>
      </c>
      <c r="F28" s="424"/>
      <c r="G28" s="424"/>
      <c r="H28" s="424"/>
      <c r="I28" s="424"/>
      <c r="J28" s="424"/>
      <c r="K28" s="425"/>
      <c r="L28" s="445">
        <v>1</v>
      </c>
      <c r="M28" s="446"/>
      <c r="N28" s="446"/>
      <c r="O28" s="446"/>
      <c r="P28" s="488"/>
      <c r="Q28" s="445">
        <v>1420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461030</v>
      </c>
      <c r="BO28" s="358"/>
      <c r="BP28" s="358"/>
      <c r="BQ28" s="358"/>
      <c r="BR28" s="358"/>
      <c r="BS28" s="358"/>
      <c r="BT28" s="358"/>
      <c r="BU28" s="359"/>
      <c r="BV28" s="357">
        <v>460806</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176</v>
      </c>
      <c r="F29" s="424"/>
      <c r="G29" s="424"/>
      <c r="H29" s="424"/>
      <c r="I29" s="424"/>
      <c r="J29" s="424"/>
      <c r="K29" s="425"/>
      <c r="L29" s="445">
        <v>6</v>
      </c>
      <c r="M29" s="446"/>
      <c r="N29" s="446"/>
      <c r="O29" s="446"/>
      <c r="P29" s="488"/>
      <c r="Q29" s="445">
        <v>1210</v>
      </c>
      <c r="R29" s="446"/>
      <c r="S29" s="446"/>
      <c r="T29" s="446"/>
      <c r="U29" s="446"/>
      <c r="V29" s="488"/>
      <c r="W29" s="543"/>
      <c r="X29" s="544"/>
      <c r="Y29" s="545"/>
      <c r="Z29" s="444" t="s">
        <v>177</v>
      </c>
      <c r="AA29" s="424"/>
      <c r="AB29" s="424"/>
      <c r="AC29" s="424"/>
      <c r="AD29" s="424"/>
      <c r="AE29" s="424"/>
      <c r="AF29" s="424"/>
      <c r="AG29" s="425"/>
      <c r="AH29" s="445">
        <v>23</v>
      </c>
      <c r="AI29" s="446"/>
      <c r="AJ29" s="446"/>
      <c r="AK29" s="446"/>
      <c r="AL29" s="488"/>
      <c r="AM29" s="445">
        <v>58926</v>
      </c>
      <c r="AN29" s="446"/>
      <c r="AO29" s="446"/>
      <c r="AP29" s="446"/>
      <c r="AQ29" s="446"/>
      <c r="AR29" s="488"/>
      <c r="AS29" s="445">
        <v>2562</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210679</v>
      </c>
      <c r="BO29" s="395"/>
      <c r="BP29" s="395"/>
      <c r="BQ29" s="395"/>
      <c r="BR29" s="395"/>
      <c r="BS29" s="395"/>
      <c r="BT29" s="395"/>
      <c r="BU29" s="396"/>
      <c r="BV29" s="394">
        <v>210190</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90.3</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355923</v>
      </c>
      <c r="BO30" s="514"/>
      <c r="BP30" s="514"/>
      <c r="BQ30" s="514"/>
      <c r="BR30" s="514"/>
      <c r="BS30" s="514"/>
      <c r="BT30" s="514"/>
      <c r="BU30" s="515"/>
      <c r="BV30" s="513">
        <v>353255</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2">
      <c r="A33" s="163"/>
      <c r="B33" s="187"/>
      <c r="C33" s="418" t="s">
        <v>186</v>
      </c>
      <c r="D33" s="418"/>
      <c r="E33" s="383" t="s">
        <v>187</v>
      </c>
      <c r="F33" s="383"/>
      <c r="G33" s="383"/>
      <c r="H33" s="383"/>
      <c r="I33" s="383"/>
      <c r="J33" s="383"/>
      <c r="K33" s="383"/>
      <c r="L33" s="383"/>
      <c r="M33" s="383"/>
      <c r="N33" s="383"/>
      <c r="O33" s="383"/>
      <c r="P33" s="383"/>
      <c r="Q33" s="383"/>
      <c r="R33" s="383"/>
      <c r="S33" s="383"/>
      <c r="T33" s="188"/>
      <c r="U33" s="418" t="s">
        <v>186</v>
      </c>
      <c r="V33" s="418"/>
      <c r="W33" s="383" t="s">
        <v>187</v>
      </c>
      <c r="X33" s="383"/>
      <c r="Y33" s="383"/>
      <c r="Z33" s="383"/>
      <c r="AA33" s="383"/>
      <c r="AB33" s="383"/>
      <c r="AC33" s="383"/>
      <c r="AD33" s="383"/>
      <c r="AE33" s="383"/>
      <c r="AF33" s="383"/>
      <c r="AG33" s="383"/>
      <c r="AH33" s="383"/>
      <c r="AI33" s="383"/>
      <c r="AJ33" s="383"/>
      <c r="AK33" s="383"/>
      <c r="AL33" s="188"/>
      <c r="AM33" s="418" t="s">
        <v>186</v>
      </c>
      <c r="AN33" s="418"/>
      <c r="AO33" s="383" t="s">
        <v>187</v>
      </c>
      <c r="AP33" s="383"/>
      <c r="AQ33" s="383"/>
      <c r="AR33" s="383"/>
      <c r="AS33" s="383"/>
      <c r="AT33" s="383"/>
      <c r="AU33" s="383"/>
      <c r="AV33" s="383"/>
      <c r="AW33" s="383"/>
      <c r="AX33" s="383"/>
      <c r="AY33" s="383"/>
      <c r="AZ33" s="383"/>
      <c r="BA33" s="383"/>
      <c r="BB33" s="383"/>
      <c r="BC33" s="383"/>
      <c r="BD33" s="189"/>
      <c r="BE33" s="383" t="s">
        <v>188</v>
      </c>
      <c r="BF33" s="383"/>
      <c r="BG33" s="383" t="s">
        <v>189</v>
      </c>
      <c r="BH33" s="383"/>
      <c r="BI33" s="383"/>
      <c r="BJ33" s="383"/>
      <c r="BK33" s="383"/>
      <c r="BL33" s="383"/>
      <c r="BM33" s="383"/>
      <c r="BN33" s="383"/>
      <c r="BO33" s="383"/>
      <c r="BP33" s="383"/>
      <c r="BQ33" s="383"/>
      <c r="BR33" s="383"/>
      <c r="BS33" s="383"/>
      <c r="BT33" s="383"/>
      <c r="BU33" s="383"/>
      <c r="BV33" s="189"/>
      <c r="BW33" s="418" t="s">
        <v>188</v>
      </c>
      <c r="BX33" s="418"/>
      <c r="BY33" s="383" t="s">
        <v>190</v>
      </c>
      <c r="BZ33" s="383"/>
      <c r="CA33" s="383"/>
      <c r="CB33" s="383"/>
      <c r="CC33" s="383"/>
      <c r="CD33" s="383"/>
      <c r="CE33" s="383"/>
      <c r="CF33" s="383"/>
      <c r="CG33" s="383"/>
      <c r="CH33" s="383"/>
      <c r="CI33" s="383"/>
      <c r="CJ33" s="383"/>
      <c r="CK33" s="383"/>
      <c r="CL33" s="383"/>
      <c r="CM33" s="383"/>
      <c r="CN33" s="188"/>
      <c r="CO33" s="418" t="s">
        <v>186</v>
      </c>
      <c r="CP33" s="418"/>
      <c r="CQ33" s="383" t="s">
        <v>191</v>
      </c>
      <c r="CR33" s="383"/>
      <c r="CS33" s="383"/>
      <c r="CT33" s="383"/>
      <c r="CU33" s="383"/>
      <c r="CV33" s="383"/>
      <c r="CW33" s="383"/>
      <c r="CX33" s="383"/>
      <c r="CY33" s="383"/>
      <c r="CZ33" s="383"/>
      <c r="DA33" s="383"/>
      <c r="DB33" s="383"/>
      <c r="DC33" s="383"/>
      <c r="DD33" s="383"/>
      <c r="DE33" s="383"/>
      <c r="DF33" s="188"/>
      <c r="DG33" s="583" t="s">
        <v>192</v>
      </c>
      <c r="DH33" s="583"/>
      <c r="DI33" s="190"/>
    </row>
    <row r="34" spans="1:113" ht="32.25" customHeight="1" x14ac:dyDescent="0.2">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国民健康保険特別会計（事業勘定）</v>
      </c>
      <c r="X34" s="585"/>
      <c r="Y34" s="585"/>
      <c r="Z34" s="585"/>
      <c r="AA34" s="585"/>
      <c r="AB34" s="585"/>
      <c r="AC34" s="585"/>
      <c r="AD34" s="585"/>
      <c r="AE34" s="585"/>
      <c r="AF34" s="585"/>
      <c r="AG34" s="585"/>
      <c r="AH34" s="585"/>
      <c r="AI34" s="585"/>
      <c r="AJ34" s="585"/>
      <c r="AK34" s="585"/>
      <c r="AL34" s="163"/>
      <c r="AM34" s="584">
        <f>IF(AO34="","",MAX(C34:D43,U34:V43)+1)</f>
        <v>7</v>
      </c>
      <c r="AN34" s="584"/>
      <c r="AO34" s="585" t="str">
        <f>IF('各会計、関係団体の財政状況及び健全化判断比率'!B33="","",'各会計、関係団体の財政状況及び健全化判断比率'!B33)</f>
        <v>簡易水道事業会計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9</v>
      </c>
      <c r="BX34" s="584"/>
      <c r="BY34" s="585" t="str">
        <f>IF('各会計、関係団体の財政状況及び健全化判断比率'!B68="","",'各会計、関係団体の財政状況及び健全化判断比率'!B68)</f>
        <v>山梨県市町村総合事務組合
　①一般会計</v>
      </c>
      <c r="BZ34" s="585"/>
      <c r="CA34" s="585"/>
      <c r="CB34" s="585"/>
      <c r="CC34" s="585"/>
      <c r="CD34" s="585"/>
      <c r="CE34" s="585"/>
      <c r="CF34" s="585"/>
      <c r="CG34" s="585"/>
      <c r="CH34" s="585"/>
      <c r="CI34" s="585"/>
      <c r="CJ34" s="585"/>
      <c r="CK34" s="585"/>
      <c r="CL34" s="585"/>
      <c r="CM34" s="585"/>
      <c r="CN34" s="163"/>
      <c r="CO34" s="584">
        <f>IF(CQ34="","",MAX(C34:D43,U34:V43,AM34:AN43,BE34:BF43,BW34:BX43)+1)</f>
        <v>17</v>
      </c>
      <c r="CP34" s="584"/>
      <c r="CQ34" s="585" t="str">
        <f>IF('各会計、関係団体の財政状況及び健全化判断比率'!BS7="","",'各会計、関係団体の財政状況及び健全化判断比率'!BS7)</f>
        <v>株式会社源</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x14ac:dyDescent="0.2">
      <c r="A35" s="163"/>
      <c r="B35" s="187"/>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国民健康保険特別会計（直営診療施設勘定）</v>
      </c>
      <c r="X35" s="585"/>
      <c r="Y35" s="585"/>
      <c r="Z35" s="585"/>
      <c r="AA35" s="585"/>
      <c r="AB35" s="585"/>
      <c r="AC35" s="585"/>
      <c r="AD35" s="585"/>
      <c r="AE35" s="585"/>
      <c r="AF35" s="585"/>
      <c r="AG35" s="585"/>
      <c r="AH35" s="585"/>
      <c r="AI35" s="585"/>
      <c r="AJ35" s="585"/>
      <c r="AK35" s="585"/>
      <c r="AL35" s="163"/>
      <c r="AM35" s="584">
        <f t="shared" ref="AM35:AM43" si="0">IF(AO35="","",AM34+1)</f>
        <v>8</v>
      </c>
      <c r="AN35" s="584"/>
      <c r="AO35" s="585" t="str">
        <f>IF('各会計、関係団体の財政状況及び健全化判断比率'!B34="","",'各会計、関係団体の財政状況及び健全化判断比率'!B34)</f>
        <v>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10</v>
      </c>
      <c r="BX35" s="584"/>
      <c r="BY35" s="585" t="str">
        <f>IF('各会計、関係団体の財政状況及び健全化判断比率'!B69="","",'各会計、関係団体の財政状況及び健全化判断比率'!B69)</f>
        <v>山梨県市町村総合事務組合
　②電子化事業及び会館管理・研修事業特別会</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0"/>
    </row>
    <row r="36" spans="1:113" ht="32.25" customHeight="1" x14ac:dyDescent="0.2">
      <c r="A36" s="163"/>
      <c r="B36" s="187"/>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介護保険事業特別会計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11</v>
      </c>
      <c r="BX36" s="584"/>
      <c r="BY36" s="585" t="str">
        <f>IF('各会計、関係団体の財政状況及び健全化判断比率'!B70="","",'各会計、関係団体の財政状況及び健全化判断比率'!B70)</f>
        <v>山梨県市町村総合事務組合
　③一般廃棄物最終処分場事業特別会計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2">
      <c r="A37" s="163"/>
      <c r="B37" s="187"/>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5</v>
      </c>
      <c r="V37" s="584"/>
      <c r="W37" s="585" t="str">
        <f>IF('各会計、関係団体の財政状況及び健全化判断比率'!B31="","",'各会計、関係団体の財政状況及び健全化判断比率'!B31)</f>
        <v>介護サービス事業特別会計</v>
      </c>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12</v>
      </c>
      <c r="BX37" s="584"/>
      <c r="BY37" s="585" t="str">
        <f>IF('各会計、関係団体の財政状況及び健全化判断比率'!B71="","",'各会計、関係団体の財政状況及び健全化判断比率'!B71)</f>
        <v>山梨県市町村総合事務組合
　④入札参加資格審査事業費特別会計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2">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f t="shared" si="4"/>
        <v>6</v>
      </c>
      <c r="V38" s="584"/>
      <c r="W38" s="585" t="str">
        <f>IF('各会計、関係団体の財政状況及び健全化判断比率'!B32="","",'各会計、関係団体の財政状況及び健全化判断比率'!B32)</f>
        <v>後期高齢者医療特別会計</v>
      </c>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13</v>
      </c>
      <c r="BX38" s="584"/>
      <c r="BY38" s="585" t="str">
        <f>IF('各会計、関係団体の財政状況及び健全化判断比率'!B72="","",'各会計、関係団体の財政状況及び健全化判断比率'!B72)</f>
        <v>山梨県市町村総合事務組合
　⑤交通災害共済事業特別会</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2">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14</v>
      </c>
      <c r="BX39" s="584"/>
      <c r="BY39" s="585" t="str">
        <f>IF('各会計、関係団体の財政状況及び健全化判断比率'!B73="","",'各会計、関係団体の財政状況及び健全化判断比率'!B73)</f>
        <v>山梨県後期高齢者医療広域連合
　①一般会計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2">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15</v>
      </c>
      <c r="BX40" s="584"/>
      <c r="BY40" s="585" t="str">
        <f>IF('各会計、関係団体の財政状況及び健全化判断比率'!B74="","",'各会計、関係団体の財政状況及び健全化判断比率'!B74)</f>
        <v>山梨県後期高齢者医療広域連合
　②後期高齢者医療特別会計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2">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16</v>
      </c>
      <c r="BX41" s="584"/>
      <c r="BY41" s="585" t="str">
        <f>IF('各会計、関係団体の財政状況及び健全化判断比率'!B75="","",'各会計、関係団体の財政状況及び健全化判断比率'!B75)</f>
        <v>富士東部広域環境事務組合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2">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2">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hCLjmQtWLlFPw4Cb86PKsS1cPzPzBI0f1DV/+rLZI63aaqytIY6j3I4qMn3vfWEZraSGnHxT39Rf1PyLr/7MhQ==" saltValue="DMUTtx8oh1YtQcvcOJyaC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37" t="s">
        <v>533</v>
      </c>
      <c r="D34" s="1137"/>
      <c r="E34" s="1138"/>
      <c r="F34" s="32">
        <v>25.16</v>
      </c>
      <c r="G34" s="33">
        <v>30.46</v>
      </c>
      <c r="H34" s="33">
        <v>29.5</v>
      </c>
      <c r="I34" s="33">
        <v>34.07</v>
      </c>
      <c r="J34" s="34">
        <v>19.899999999999999</v>
      </c>
      <c r="K34" s="22"/>
      <c r="L34" s="22"/>
      <c r="M34" s="22"/>
      <c r="N34" s="22"/>
      <c r="O34" s="22"/>
      <c r="P34" s="22"/>
    </row>
    <row r="35" spans="1:16" ht="39" customHeight="1" x14ac:dyDescent="0.2">
      <c r="A35" s="22"/>
      <c r="B35" s="35"/>
      <c r="C35" s="1133" t="s">
        <v>534</v>
      </c>
      <c r="D35" s="1133"/>
      <c r="E35" s="1134"/>
      <c r="F35" s="36" t="s">
        <v>489</v>
      </c>
      <c r="G35" s="37" t="s">
        <v>489</v>
      </c>
      <c r="H35" s="37" t="s">
        <v>489</v>
      </c>
      <c r="I35" s="37" t="s">
        <v>489</v>
      </c>
      <c r="J35" s="38">
        <v>4.1500000000000004</v>
      </c>
      <c r="K35" s="22"/>
      <c r="L35" s="22"/>
      <c r="M35" s="22"/>
      <c r="N35" s="22"/>
      <c r="O35" s="22"/>
      <c r="P35" s="22"/>
    </row>
    <row r="36" spans="1:16" ht="39" customHeight="1" x14ac:dyDescent="0.2">
      <c r="A36" s="22"/>
      <c r="B36" s="35"/>
      <c r="C36" s="1133" t="s">
        <v>535</v>
      </c>
      <c r="D36" s="1133"/>
      <c r="E36" s="1134"/>
      <c r="F36" s="36" t="s">
        <v>489</v>
      </c>
      <c r="G36" s="37" t="s">
        <v>489</v>
      </c>
      <c r="H36" s="37" t="s">
        <v>489</v>
      </c>
      <c r="I36" s="37" t="s">
        <v>489</v>
      </c>
      <c r="J36" s="38">
        <v>3.32</v>
      </c>
      <c r="K36" s="22"/>
      <c r="L36" s="22"/>
      <c r="M36" s="22"/>
      <c r="N36" s="22"/>
      <c r="O36" s="22"/>
      <c r="P36" s="22"/>
    </row>
    <row r="37" spans="1:16" ht="39" customHeight="1" x14ac:dyDescent="0.2">
      <c r="A37" s="22"/>
      <c r="B37" s="35"/>
      <c r="C37" s="1133" t="s">
        <v>536</v>
      </c>
      <c r="D37" s="1133"/>
      <c r="E37" s="1134"/>
      <c r="F37" s="36">
        <v>2.06</v>
      </c>
      <c r="G37" s="37">
        <v>1.52</v>
      </c>
      <c r="H37" s="37">
        <v>1.98</v>
      </c>
      <c r="I37" s="37">
        <v>1.76</v>
      </c>
      <c r="J37" s="38">
        <v>0.99</v>
      </c>
      <c r="K37" s="22"/>
      <c r="L37" s="22"/>
      <c r="M37" s="22"/>
      <c r="N37" s="22"/>
      <c r="O37" s="22"/>
      <c r="P37" s="22"/>
    </row>
    <row r="38" spans="1:16" ht="39" customHeight="1" x14ac:dyDescent="0.2">
      <c r="A38" s="22"/>
      <c r="B38" s="35"/>
      <c r="C38" s="1133" t="s">
        <v>537</v>
      </c>
      <c r="D38" s="1133"/>
      <c r="E38" s="1134"/>
      <c r="F38" s="36">
        <v>0.96</v>
      </c>
      <c r="G38" s="37">
        <v>0.12</v>
      </c>
      <c r="H38" s="37">
        <v>0.27</v>
      </c>
      <c r="I38" s="37">
        <v>0.67</v>
      </c>
      <c r="J38" s="38">
        <v>0.55000000000000004</v>
      </c>
      <c r="K38" s="22"/>
      <c r="L38" s="22"/>
      <c r="M38" s="22"/>
      <c r="N38" s="22"/>
      <c r="O38" s="22"/>
      <c r="P38" s="22"/>
    </row>
    <row r="39" spans="1:16" ht="39" customHeight="1" x14ac:dyDescent="0.2">
      <c r="A39" s="22"/>
      <c r="B39" s="35"/>
      <c r="C39" s="1133" t="s">
        <v>538</v>
      </c>
      <c r="D39" s="1133"/>
      <c r="E39" s="1134"/>
      <c r="F39" s="36">
        <v>0.84</v>
      </c>
      <c r="G39" s="37">
        <v>0.54</v>
      </c>
      <c r="H39" s="37">
        <v>0.61</v>
      </c>
      <c r="I39" s="37">
        <v>0.71</v>
      </c>
      <c r="J39" s="38">
        <v>0.52</v>
      </c>
      <c r="K39" s="22"/>
      <c r="L39" s="22"/>
      <c r="M39" s="22"/>
      <c r="N39" s="22"/>
      <c r="O39" s="22"/>
      <c r="P39" s="22"/>
    </row>
    <row r="40" spans="1:16" ht="39" customHeight="1" x14ac:dyDescent="0.2">
      <c r="A40" s="22"/>
      <c r="B40" s="35"/>
      <c r="C40" s="1133" t="s">
        <v>539</v>
      </c>
      <c r="D40" s="1133"/>
      <c r="E40" s="1134"/>
      <c r="F40" s="36">
        <v>0.22</v>
      </c>
      <c r="G40" s="37">
        <v>0.14000000000000001</v>
      </c>
      <c r="H40" s="37">
        <v>0.14000000000000001</v>
      </c>
      <c r="I40" s="37">
        <v>0.13</v>
      </c>
      <c r="J40" s="38">
        <v>0.22</v>
      </c>
      <c r="K40" s="22"/>
      <c r="L40" s="22"/>
      <c r="M40" s="22"/>
      <c r="N40" s="22"/>
      <c r="O40" s="22"/>
      <c r="P40" s="22"/>
    </row>
    <row r="41" spans="1:16" ht="39" customHeight="1" x14ac:dyDescent="0.2">
      <c r="A41" s="22"/>
      <c r="B41" s="35"/>
      <c r="C41" s="1133" t="s">
        <v>540</v>
      </c>
      <c r="D41" s="1133"/>
      <c r="E41" s="1134"/>
      <c r="F41" s="36">
        <v>0.03</v>
      </c>
      <c r="G41" s="37">
        <v>0.02</v>
      </c>
      <c r="H41" s="37">
        <v>0.02</v>
      </c>
      <c r="I41" s="37">
        <v>0.02</v>
      </c>
      <c r="J41" s="38">
        <v>0.02</v>
      </c>
      <c r="K41" s="22"/>
      <c r="L41" s="22"/>
      <c r="M41" s="22"/>
      <c r="N41" s="22"/>
      <c r="O41" s="22"/>
      <c r="P41" s="22"/>
    </row>
    <row r="42" spans="1:16" ht="39" customHeight="1" x14ac:dyDescent="0.2">
      <c r="A42" s="22"/>
      <c r="B42" s="39"/>
      <c r="C42" s="1133" t="s">
        <v>541</v>
      </c>
      <c r="D42" s="1133"/>
      <c r="E42" s="1134"/>
      <c r="F42" s="36" t="s">
        <v>489</v>
      </c>
      <c r="G42" s="37" t="s">
        <v>489</v>
      </c>
      <c r="H42" s="37" t="s">
        <v>489</v>
      </c>
      <c r="I42" s="37" t="s">
        <v>489</v>
      </c>
      <c r="J42" s="38" t="s">
        <v>489</v>
      </c>
      <c r="K42" s="22"/>
      <c r="L42" s="22"/>
      <c r="M42" s="22"/>
      <c r="N42" s="22"/>
      <c r="O42" s="22"/>
      <c r="P42" s="22"/>
    </row>
    <row r="43" spans="1:16" ht="39" customHeight="1" thickBot="1" x14ac:dyDescent="0.25">
      <c r="A43" s="22"/>
      <c r="B43" s="40"/>
      <c r="C43" s="1135" t="s">
        <v>542</v>
      </c>
      <c r="D43" s="1135"/>
      <c r="E43" s="1136"/>
      <c r="F43" s="41">
        <v>1.26</v>
      </c>
      <c r="G43" s="42">
        <v>1.5</v>
      </c>
      <c r="H43" s="42">
        <v>2.1</v>
      </c>
      <c r="I43" s="42">
        <v>5.96</v>
      </c>
      <c r="J43" s="43" t="s">
        <v>489</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QJxXNBjh+tfrftvWcpfbQdq4fcy7HJiC4K3cZC2OE9ojt3LWkoRAKUg/pHkxx46n4TcSax3Nb0Pchq0CpT6+sw==" saltValue="6Pw1A2aC9z64rQMbA4vsH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2">
      <c r="A45" s="46"/>
      <c r="B45" s="1139" t="s">
        <v>9</v>
      </c>
      <c r="C45" s="1140"/>
      <c r="D45" s="56"/>
      <c r="E45" s="1145" t="s">
        <v>10</v>
      </c>
      <c r="F45" s="1145"/>
      <c r="G45" s="1145"/>
      <c r="H45" s="1145"/>
      <c r="I45" s="1145"/>
      <c r="J45" s="1146"/>
      <c r="K45" s="57">
        <v>140</v>
      </c>
      <c r="L45" s="58">
        <v>155</v>
      </c>
      <c r="M45" s="58">
        <v>160</v>
      </c>
      <c r="N45" s="58">
        <v>169</v>
      </c>
      <c r="O45" s="59">
        <v>160</v>
      </c>
      <c r="P45" s="46"/>
      <c r="Q45" s="46"/>
      <c r="R45" s="46"/>
      <c r="S45" s="46"/>
      <c r="T45" s="46"/>
      <c r="U45" s="46"/>
    </row>
    <row r="46" spans="1:21" ht="30.75" customHeight="1" x14ac:dyDescent="0.2">
      <c r="A46" s="46"/>
      <c r="B46" s="1141"/>
      <c r="C46" s="1142"/>
      <c r="D46" s="60"/>
      <c r="E46" s="1147" t="s">
        <v>11</v>
      </c>
      <c r="F46" s="1147"/>
      <c r="G46" s="1147"/>
      <c r="H46" s="1147"/>
      <c r="I46" s="1147"/>
      <c r="J46" s="1148"/>
      <c r="K46" s="61" t="s">
        <v>489</v>
      </c>
      <c r="L46" s="62" t="s">
        <v>489</v>
      </c>
      <c r="M46" s="62" t="s">
        <v>489</v>
      </c>
      <c r="N46" s="62" t="s">
        <v>489</v>
      </c>
      <c r="O46" s="63" t="s">
        <v>489</v>
      </c>
      <c r="P46" s="46"/>
      <c r="Q46" s="46"/>
      <c r="R46" s="46"/>
      <c r="S46" s="46"/>
      <c r="T46" s="46"/>
      <c r="U46" s="46"/>
    </row>
    <row r="47" spans="1:21" ht="30.75" customHeight="1" x14ac:dyDescent="0.2">
      <c r="A47" s="46"/>
      <c r="B47" s="1141"/>
      <c r="C47" s="1142"/>
      <c r="D47" s="60"/>
      <c r="E47" s="1147" t="s">
        <v>12</v>
      </c>
      <c r="F47" s="1147"/>
      <c r="G47" s="1147"/>
      <c r="H47" s="1147"/>
      <c r="I47" s="1147"/>
      <c r="J47" s="1148"/>
      <c r="K47" s="61" t="s">
        <v>489</v>
      </c>
      <c r="L47" s="62" t="s">
        <v>489</v>
      </c>
      <c r="M47" s="62" t="s">
        <v>489</v>
      </c>
      <c r="N47" s="62" t="s">
        <v>489</v>
      </c>
      <c r="O47" s="63" t="s">
        <v>489</v>
      </c>
      <c r="P47" s="46"/>
      <c r="Q47" s="46"/>
      <c r="R47" s="46"/>
      <c r="S47" s="46"/>
      <c r="T47" s="46"/>
      <c r="U47" s="46"/>
    </row>
    <row r="48" spans="1:21" ht="30.75" customHeight="1" x14ac:dyDescent="0.2">
      <c r="A48" s="46"/>
      <c r="B48" s="1141"/>
      <c r="C48" s="1142"/>
      <c r="D48" s="60"/>
      <c r="E48" s="1147" t="s">
        <v>13</v>
      </c>
      <c r="F48" s="1147"/>
      <c r="G48" s="1147"/>
      <c r="H48" s="1147"/>
      <c r="I48" s="1147"/>
      <c r="J48" s="1148"/>
      <c r="K48" s="61">
        <v>45</v>
      </c>
      <c r="L48" s="62">
        <v>41</v>
      </c>
      <c r="M48" s="62">
        <v>42</v>
      </c>
      <c r="N48" s="62">
        <v>39</v>
      </c>
      <c r="O48" s="63">
        <v>31</v>
      </c>
      <c r="P48" s="46"/>
      <c r="Q48" s="46"/>
      <c r="R48" s="46"/>
      <c r="S48" s="46"/>
      <c r="T48" s="46"/>
      <c r="U48" s="46"/>
    </row>
    <row r="49" spans="1:21" ht="30.75" customHeight="1" x14ac:dyDescent="0.2">
      <c r="A49" s="46"/>
      <c r="B49" s="1141"/>
      <c r="C49" s="1142"/>
      <c r="D49" s="60"/>
      <c r="E49" s="1147" t="s">
        <v>14</v>
      </c>
      <c r="F49" s="1147"/>
      <c r="G49" s="1147"/>
      <c r="H49" s="1147"/>
      <c r="I49" s="1147"/>
      <c r="J49" s="1148"/>
      <c r="K49" s="61" t="s">
        <v>489</v>
      </c>
      <c r="L49" s="62" t="s">
        <v>489</v>
      </c>
      <c r="M49" s="62" t="s">
        <v>489</v>
      </c>
      <c r="N49" s="62">
        <v>0</v>
      </c>
      <c r="O49" s="63">
        <v>0</v>
      </c>
      <c r="P49" s="46"/>
      <c r="Q49" s="46"/>
      <c r="R49" s="46"/>
      <c r="S49" s="46"/>
      <c r="T49" s="46"/>
      <c r="U49" s="46"/>
    </row>
    <row r="50" spans="1:21" ht="30.75" customHeight="1" x14ac:dyDescent="0.2">
      <c r="A50" s="46"/>
      <c r="B50" s="1141"/>
      <c r="C50" s="1142"/>
      <c r="D50" s="60"/>
      <c r="E50" s="1147" t="s">
        <v>15</v>
      </c>
      <c r="F50" s="1147"/>
      <c r="G50" s="1147"/>
      <c r="H50" s="1147"/>
      <c r="I50" s="1147"/>
      <c r="J50" s="1148"/>
      <c r="K50" s="61" t="s">
        <v>489</v>
      </c>
      <c r="L50" s="62" t="s">
        <v>489</v>
      </c>
      <c r="M50" s="62" t="s">
        <v>489</v>
      </c>
      <c r="N50" s="62" t="s">
        <v>489</v>
      </c>
      <c r="O50" s="63" t="s">
        <v>489</v>
      </c>
      <c r="P50" s="46"/>
      <c r="Q50" s="46"/>
      <c r="R50" s="46"/>
      <c r="S50" s="46"/>
      <c r="T50" s="46"/>
      <c r="U50" s="46"/>
    </row>
    <row r="51" spans="1:21" ht="30.75" customHeight="1" x14ac:dyDescent="0.2">
      <c r="A51" s="46"/>
      <c r="B51" s="1143"/>
      <c r="C51" s="1144"/>
      <c r="D51" s="64"/>
      <c r="E51" s="1147" t="s">
        <v>16</v>
      </c>
      <c r="F51" s="1147"/>
      <c r="G51" s="1147"/>
      <c r="H51" s="1147"/>
      <c r="I51" s="1147"/>
      <c r="J51" s="1148"/>
      <c r="K51" s="61">
        <v>0</v>
      </c>
      <c r="L51" s="62">
        <v>0</v>
      </c>
      <c r="M51" s="62" t="s">
        <v>489</v>
      </c>
      <c r="N51" s="62">
        <v>0</v>
      </c>
      <c r="O51" s="63">
        <v>0</v>
      </c>
      <c r="P51" s="46"/>
      <c r="Q51" s="46"/>
      <c r="R51" s="46"/>
      <c r="S51" s="46"/>
      <c r="T51" s="46"/>
      <c r="U51" s="46"/>
    </row>
    <row r="52" spans="1:21" ht="30.75" customHeight="1" x14ac:dyDescent="0.2">
      <c r="A52" s="46"/>
      <c r="B52" s="1149" t="s">
        <v>17</v>
      </c>
      <c r="C52" s="1150"/>
      <c r="D52" s="64"/>
      <c r="E52" s="1147" t="s">
        <v>18</v>
      </c>
      <c r="F52" s="1147"/>
      <c r="G52" s="1147"/>
      <c r="H52" s="1147"/>
      <c r="I52" s="1147"/>
      <c r="J52" s="1148"/>
      <c r="K52" s="61">
        <v>130</v>
      </c>
      <c r="L52" s="62">
        <v>131</v>
      </c>
      <c r="M52" s="62">
        <v>131</v>
      </c>
      <c r="N52" s="62">
        <v>128</v>
      </c>
      <c r="O52" s="63">
        <v>124</v>
      </c>
      <c r="P52" s="46"/>
      <c r="Q52" s="46"/>
      <c r="R52" s="46"/>
      <c r="S52" s="46"/>
      <c r="T52" s="46"/>
      <c r="U52" s="46"/>
    </row>
    <row r="53" spans="1:21" ht="30.75" customHeight="1" thickBot="1" x14ac:dyDescent="0.25">
      <c r="A53" s="46"/>
      <c r="B53" s="1151" t="s">
        <v>19</v>
      </c>
      <c r="C53" s="1152"/>
      <c r="D53" s="65"/>
      <c r="E53" s="1153" t="s">
        <v>20</v>
      </c>
      <c r="F53" s="1153"/>
      <c r="G53" s="1153"/>
      <c r="H53" s="1153"/>
      <c r="I53" s="1153"/>
      <c r="J53" s="1154"/>
      <c r="K53" s="66">
        <v>55</v>
      </c>
      <c r="L53" s="67">
        <v>65</v>
      </c>
      <c r="M53" s="67">
        <v>71</v>
      </c>
      <c r="N53" s="67">
        <v>80</v>
      </c>
      <c r="O53" s="68">
        <v>67</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2">
      <c r="B58" s="1155" t="s">
        <v>24</v>
      </c>
      <c r="C58" s="1156"/>
      <c r="D58" s="1161" t="s">
        <v>25</v>
      </c>
      <c r="E58" s="1162"/>
      <c r="F58" s="1162"/>
      <c r="G58" s="1162"/>
      <c r="H58" s="1162"/>
      <c r="I58" s="1162"/>
      <c r="J58" s="1163"/>
      <c r="K58" s="81"/>
      <c r="L58" s="82"/>
      <c r="M58" s="82"/>
      <c r="N58" s="82"/>
      <c r="O58" s="83"/>
    </row>
    <row r="59" spans="1:21" ht="31.5" customHeight="1" x14ac:dyDescent="0.2">
      <c r="B59" s="1157"/>
      <c r="C59" s="1158"/>
      <c r="D59" s="1164" t="s">
        <v>26</v>
      </c>
      <c r="E59" s="1165"/>
      <c r="F59" s="1165"/>
      <c r="G59" s="1165"/>
      <c r="H59" s="1165"/>
      <c r="I59" s="1165"/>
      <c r="J59" s="1166"/>
      <c r="K59" s="84"/>
      <c r="L59" s="85"/>
      <c r="M59" s="85"/>
      <c r="N59" s="85"/>
      <c r="O59" s="86"/>
    </row>
    <row r="60" spans="1:21" ht="31.5" customHeight="1" thickBot="1" x14ac:dyDescent="0.25">
      <c r="B60" s="1159"/>
      <c r="C60" s="1160"/>
      <c r="D60" s="1167" t="s">
        <v>27</v>
      </c>
      <c r="E60" s="1168"/>
      <c r="F60" s="1168"/>
      <c r="G60" s="1168"/>
      <c r="H60" s="1168"/>
      <c r="I60" s="1168"/>
      <c r="J60" s="1169"/>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Y46kj05tMYoQjRYZdlstGr8lRfLhsq6qWPXorMJB6iHsFeG/C6Smr877rnJkyPuRIgz18kDc7MBgrjLeFzrxhA==" saltValue="6KFuSh2dUwU/PMevpwpTz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527</v>
      </c>
      <c r="J40" s="101" t="s">
        <v>528</v>
      </c>
      <c r="K40" s="101" t="s">
        <v>529</v>
      </c>
      <c r="L40" s="101" t="s">
        <v>530</v>
      </c>
      <c r="M40" s="102" t="s">
        <v>531</v>
      </c>
    </row>
    <row r="41" spans="2:13" ht="27.75" customHeight="1" x14ac:dyDescent="0.2">
      <c r="B41" s="1170" t="s">
        <v>30</v>
      </c>
      <c r="C41" s="1171"/>
      <c r="D41" s="103"/>
      <c r="E41" s="1176" t="s">
        <v>31</v>
      </c>
      <c r="F41" s="1176"/>
      <c r="G41" s="1176"/>
      <c r="H41" s="1177"/>
      <c r="I41" s="330">
        <v>1387</v>
      </c>
      <c r="J41" s="331">
        <v>1347</v>
      </c>
      <c r="K41" s="331">
        <v>1318</v>
      </c>
      <c r="L41" s="331">
        <v>1213</v>
      </c>
      <c r="M41" s="332">
        <v>1298</v>
      </c>
    </row>
    <row r="42" spans="2:13" ht="27.75" customHeight="1" x14ac:dyDescent="0.2">
      <c r="B42" s="1172"/>
      <c r="C42" s="1173"/>
      <c r="D42" s="104"/>
      <c r="E42" s="1178" t="s">
        <v>32</v>
      </c>
      <c r="F42" s="1178"/>
      <c r="G42" s="1178"/>
      <c r="H42" s="1179"/>
      <c r="I42" s="333" t="s">
        <v>489</v>
      </c>
      <c r="J42" s="334" t="s">
        <v>489</v>
      </c>
      <c r="K42" s="334" t="s">
        <v>489</v>
      </c>
      <c r="L42" s="334" t="s">
        <v>489</v>
      </c>
      <c r="M42" s="335" t="s">
        <v>489</v>
      </c>
    </row>
    <row r="43" spans="2:13" ht="27.75" customHeight="1" x14ac:dyDescent="0.2">
      <c r="B43" s="1172"/>
      <c r="C43" s="1173"/>
      <c r="D43" s="104"/>
      <c r="E43" s="1178" t="s">
        <v>33</v>
      </c>
      <c r="F43" s="1178"/>
      <c r="G43" s="1178"/>
      <c r="H43" s="1179"/>
      <c r="I43" s="333">
        <v>611</v>
      </c>
      <c r="J43" s="334">
        <v>603</v>
      </c>
      <c r="K43" s="334">
        <v>598</v>
      </c>
      <c r="L43" s="334">
        <v>628</v>
      </c>
      <c r="M43" s="335">
        <v>633</v>
      </c>
    </row>
    <row r="44" spans="2:13" ht="27.75" customHeight="1" x14ac:dyDescent="0.2">
      <c r="B44" s="1172"/>
      <c r="C44" s="1173"/>
      <c r="D44" s="104"/>
      <c r="E44" s="1178" t="s">
        <v>34</v>
      </c>
      <c r="F44" s="1178"/>
      <c r="G44" s="1178"/>
      <c r="H44" s="1179"/>
      <c r="I44" s="333">
        <v>6</v>
      </c>
      <c r="J44" s="334">
        <v>5</v>
      </c>
      <c r="K44" s="334">
        <v>5</v>
      </c>
      <c r="L44" s="334">
        <v>4</v>
      </c>
      <c r="M44" s="335">
        <v>6</v>
      </c>
    </row>
    <row r="45" spans="2:13" ht="27.75" customHeight="1" x14ac:dyDescent="0.2">
      <c r="B45" s="1172"/>
      <c r="C45" s="1173"/>
      <c r="D45" s="104"/>
      <c r="E45" s="1178" t="s">
        <v>35</v>
      </c>
      <c r="F45" s="1178"/>
      <c r="G45" s="1178"/>
      <c r="H45" s="1179"/>
      <c r="I45" s="333">
        <v>196</v>
      </c>
      <c r="J45" s="334">
        <v>206</v>
      </c>
      <c r="K45" s="334">
        <v>222</v>
      </c>
      <c r="L45" s="334">
        <v>198</v>
      </c>
      <c r="M45" s="335">
        <v>197</v>
      </c>
    </row>
    <row r="46" spans="2:13" ht="27.75" customHeight="1" x14ac:dyDescent="0.2">
      <c r="B46" s="1172"/>
      <c r="C46" s="1173"/>
      <c r="D46" s="105"/>
      <c r="E46" s="1178" t="s">
        <v>36</v>
      </c>
      <c r="F46" s="1178"/>
      <c r="G46" s="1178"/>
      <c r="H46" s="1179"/>
      <c r="I46" s="333" t="s">
        <v>489</v>
      </c>
      <c r="J46" s="334" t="s">
        <v>489</v>
      </c>
      <c r="K46" s="334" t="s">
        <v>489</v>
      </c>
      <c r="L46" s="334" t="s">
        <v>489</v>
      </c>
      <c r="M46" s="335" t="s">
        <v>489</v>
      </c>
    </row>
    <row r="47" spans="2:13" ht="27.75" customHeight="1" x14ac:dyDescent="0.2">
      <c r="B47" s="1172"/>
      <c r="C47" s="1173"/>
      <c r="D47" s="106"/>
      <c r="E47" s="1180" t="s">
        <v>37</v>
      </c>
      <c r="F47" s="1181"/>
      <c r="G47" s="1181"/>
      <c r="H47" s="1182"/>
      <c r="I47" s="333" t="s">
        <v>489</v>
      </c>
      <c r="J47" s="334" t="s">
        <v>489</v>
      </c>
      <c r="K47" s="334" t="s">
        <v>489</v>
      </c>
      <c r="L47" s="334" t="s">
        <v>489</v>
      </c>
      <c r="M47" s="335" t="s">
        <v>489</v>
      </c>
    </row>
    <row r="48" spans="2:13" ht="27.75" customHeight="1" x14ac:dyDescent="0.2">
      <c r="B48" s="1172"/>
      <c r="C48" s="1173"/>
      <c r="D48" s="104"/>
      <c r="E48" s="1178" t="s">
        <v>38</v>
      </c>
      <c r="F48" s="1178"/>
      <c r="G48" s="1178"/>
      <c r="H48" s="1179"/>
      <c r="I48" s="333" t="s">
        <v>489</v>
      </c>
      <c r="J48" s="334" t="s">
        <v>489</v>
      </c>
      <c r="K48" s="334" t="s">
        <v>489</v>
      </c>
      <c r="L48" s="334" t="s">
        <v>489</v>
      </c>
      <c r="M48" s="335" t="s">
        <v>489</v>
      </c>
    </row>
    <row r="49" spans="2:13" ht="27.75" customHeight="1" x14ac:dyDescent="0.2">
      <c r="B49" s="1174"/>
      <c r="C49" s="1175"/>
      <c r="D49" s="104"/>
      <c r="E49" s="1178" t="s">
        <v>39</v>
      </c>
      <c r="F49" s="1178"/>
      <c r="G49" s="1178"/>
      <c r="H49" s="1179"/>
      <c r="I49" s="333" t="s">
        <v>489</v>
      </c>
      <c r="J49" s="334" t="s">
        <v>489</v>
      </c>
      <c r="K49" s="334" t="s">
        <v>489</v>
      </c>
      <c r="L49" s="334" t="s">
        <v>489</v>
      </c>
      <c r="M49" s="335" t="s">
        <v>489</v>
      </c>
    </row>
    <row r="50" spans="2:13" ht="27.75" customHeight="1" x14ac:dyDescent="0.2">
      <c r="B50" s="1183" t="s">
        <v>40</v>
      </c>
      <c r="C50" s="1184"/>
      <c r="D50" s="107"/>
      <c r="E50" s="1178" t="s">
        <v>41</v>
      </c>
      <c r="F50" s="1178"/>
      <c r="G50" s="1178"/>
      <c r="H50" s="1179"/>
      <c r="I50" s="333">
        <v>1035</v>
      </c>
      <c r="J50" s="334">
        <v>1067</v>
      </c>
      <c r="K50" s="334">
        <v>1172</v>
      </c>
      <c r="L50" s="334">
        <v>1189</v>
      </c>
      <c r="M50" s="335">
        <v>1199</v>
      </c>
    </row>
    <row r="51" spans="2:13" ht="27.75" customHeight="1" x14ac:dyDescent="0.2">
      <c r="B51" s="1172"/>
      <c r="C51" s="1173"/>
      <c r="D51" s="104"/>
      <c r="E51" s="1178" t="s">
        <v>42</v>
      </c>
      <c r="F51" s="1178"/>
      <c r="G51" s="1178"/>
      <c r="H51" s="1179"/>
      <c r="I51" s="333">
        <v>126</v>
      </c>
      <c r="J51" s="334">
        <v>114</v>
      </c>
      <c r="K51" s="334">
        <v>103</v>
      </c>
      <c r="L51" s="334">
        <v>96</v>
      </c>
      <c r="M51" s="335">
        <v>90</v>
      </c>
    </row>
    <row r="52" spans="2:13" ht="27.75" customHeight="1" x14ac:dyDescent="0.2">
      <c r="B52" s="1174"/>
      <c r="C52" s="1175"/>
      <c r="D52" s="104"/>
      <c r="E52" s="1178" t="s">
        <v>43</v>
      </c>
      <c r="F52" s="1178"/>
      <c r="G52" s="1178"/>
      <c r="H52" s="1179"/>
      <c r="I52" s="333">
        <v>1273</v>
      </c>
      <c r="J52" s="334">
        <v>1607</v>
      </c>
      <c r="K52" s="334">
        <v>1148</v>
      </c>
      <c r="L52" s="334">
        <v>1423</v>
      </c>
      <c r="M52" s="335">
        <v>1245</v>
      </c>
    </row>
    <row r="53" spans="2:13" ht="27.75" customHeight="1" thickBot="1" x14ac:dyDescent="0.25">
      <c r="B53" s="1185" t="s">
        <v>19</v>
      </c>
      <c r="C53" s="1186"/>
      <c r="D53" s="108"/>
      <c r="E53" s="1187" t="s">
        <v>44</v>
      </c>
      <c r="F53" s="1187"/>
      <c r="G53" s="1187"/>
      <c r="H53" s="1188"/>
      <c r="I53" s="336">
        <v>-234</v>
      </c>
      <c r="J53" s="337">
        <v>-627</v>
      </c>
      <c r="K53" s="337">
        <v>-281</v>
      </c>
      <c r="L53" s="337">
        <v>-666</v>
      </c>
      <c r="M53" s="338">
        <v>-399</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L78v3WU85t9u6O5BNLOJF6+rgAIolzAczDiTI9QEDKG78alBVnRSUQ/2TztgXr2M28woDwSIuQ3B+hZj5ygJPw==" saltValue="QjKKHiJ1gAi+Gbjjf645Z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529</v>
      </c>
      <c r="G54" s="117" t="s">
        <v>530</v>
      </c>
      <c r="H54" s="118" t="s">
        <v>531</v>
      </c>
    </row>
    <row r="55" spans="2:8" ht="52.5" customHeight="1" x14ac:dyDescent="0.2">
      <c r="B55" s="119"/>
      <c r="C55" s="1197" t="s">
        <v>46</v>
      </c>
      <c r="D55" s="1197"/>
      <c r="E55" s="1198"/>
      <c r="F55" s="339">
        <v>461</v>
      </c>
      <c r="G55" s="339">
        <v>461</v>
      </c>
      <c r="H55" s="340">
        <v>461</v>
      </c>
    </row>
    <row r="56" spans="2:8" ht="52.5" customHeight="1" x14ac:dyDescent="0.2">
      <c r="B56" s="120"/>
      <c r="C56" s="1199" t="s">
        <v>47</v>
      </c>
      <c r="D56" s="1199"/>
      <c r="E56" s="1200"/>
      <c r="F56" s="341">
        <v>210</v>
      </c>
      <c r="G56" s="341">
        <v>210</v>
      </c>
      <c r="H56" s="342">
        <v>211</v>
      </c>
    </row>
    <row r="57" spans="2:8" ht="53.25" customHeight="1" x14ac:dyDescent="0.2">
      <c r="B57" s="120"/>
      <c r="C57" s="1201" t="s">
        <v>48</v>
      </c>
      <c r="D57" s="1201"/>
      <c r="E57" s="1202"/>
      <c r="F57" s="343">
        <v>322</v>
      </c>
      <c r="G57" s="343">
        <v>353</v>
      </c>
      <c r="H57" s="344">
        <v>356</v>
      </c>
    </row>
    <row r="58" spans="2:8" ht="45.75" customHeight="1" x14ac:dyDescent="0.2">
      <c r="B58" s="121"/>
      <c r="C58" s="1189" t="s">
        <v>548</v>
      </c>
      <c r="D58" s="1190"/>
      <c r="E58" s="1191"/>
      <c r="F58" s="345">
        <v>170</v>
      </c>
      <c r="G58" s="345">
        <v>200</v>
      </c>
      <c r="H58" s="346">
        <v>200</v>
      </c>
    </row>
    <row r="59" spans="2:8" ht="45.75" customHeight="1" x14ac:dyDescent="0.2">
      <c r="B59" s="121"/>
      <c r="C59" s="1189" t="s">
        <v>549</v>
      </c>
      <c r="D59" s="1190"/>
      <c r="E59" s="1191"/>
      <c r="F59" s="345">
        <v>92</v>
      </c>
      <c r="G59" s="345">
        <v>92</v>
      </c>
      <c r="H59" s="346">
        <v>92</v>
      </c>
    </row>
    <row r="60" spans="2:8" ht="45.75" customHeight="1" x14ac:dyDescent="0.2">
      <c r="B60" s="121"/>
      <c r="C60" s="1189" t="s">
        <v>552</v>
      </c>
      <c r="D60" s="1190"/>
      <c r="E60" s="1191"/>
      <c r="F60" s="345">
        <v>35</v>
      </c>
      <c r="G60" s="345">
        <v>45</v>
      </c>
      <c r="H60" s="346">
        <v>48</v>
      </c>
    </row>
    <row r="61" spans="2:8" ht="45.75" customHeight="1" x14ac:dyDescent="0.2">
      <c r="B61" s="121"/>
      <c r="C61" s="1189" t="s">
        <v>551</v>
      </c>
      <c r="D61" s="1190"/>
      <c r="E61" s="1191"/>
      <c r="F61" s="345">
        <v>10</v>
      </c>
      <c r="G61" s="345">
        <v>11</v>
      </c>
      <c r="H61" s="346">
        <v>11</v>
      </c>
    </row>
    <row r="62" spans="2:8" ht="45.75" customHeight="1" thickBot="1" x14ac:dyDescent="0.25">
      <c r="B62" s="122"/>
      <c r="C62" s="1192" t="s">
        <v>550</v>
      </c>
      <c r="D62" s="1193"/>
      <c r="E62" s="1194"/>
      <c r="F62" s="347">
        <v>5</v>
      </c>
      <c r="G62" s="347">
        <v>5</v>
      </c>
      <c r="H62" s="348">
        <v>5</v>
      </c>
    </row>
    <row r="63" spans="2:8" ht="52.5" customHeight="1" thickBot="1" x14ac:dyDescent="0.25">
      <c r="B63" s="123"/>
      <c r="C63" s="1195" t="s">
        <v>49</v>
      </c>
      <c r="D63" s="1195"/>
      <c r="E63" s="1196"/>
      <c r="F63" s="349">
        <v>992</v>
      </c>
      <c r="G63" s="349">
        <v>1024</v>
      </c>
      <c r="H63" s="350">
        <v>1028</v>
      </c>
    </row>
    <row r="64" spans="2:8" ht="13.2" x14ac:dyDescent="0.2"/>
  </sheetData>
  <sheetProtection algorithmName="SHA-512" hashValue="R5IehH2LIibWw0U/7J6nVDqh2MTiqTdcIyJRqqgRjy+LJAl08YY1UEjyKdOHX7xpTmeMrILtw2rCO3ZMEAfnXg==" saltValue="DphcIx+plEKv0UDg/ThFS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526</v>
      </c>
      <c r="G2" s="137"/>
      <c r="H2" s="138"/>
    </row>
    <row r="3" spans="1:8" x14ac:dyDescent="0.2">
      <c r="A3" s="134" t="s">
        <v>519</v>
      </c>
      <c r="B3" s="139"/>
      <c r="C3" s="140"/>
      <c r="D3" s="141">
        <v>439703</v>
      </c>
      <c r="E3" s="142"/>
      <c r="F3" s="143">
        <v>332350</v>
      </c>
      <c r="G3" s="144"/>
      <c r="H3" s="145"/>
    </row>
    <row r="4" spans="1:8" x14ac:dyDescent="0.2">
      <c r="A4" s="146"/>
      <c r="B4" s="147"/>
      <c r="C4" s="148"/>
      <c r="D4" s="149">
        <v>386275</v>
      </c>
      <c r="E4" s="150"/>
      <c r="F4" s="151">
        <v>200453</v>
      </c>
      <c r="G4" s="152"/>
      <c r="H4" s="153"/>
    </row>
    <row r="5" spans="1:8" x14ac:dyDescent="0.2">
      <c r="A5" s="134" t="s">
        <v>521</v>
      </c>
      <c r="B5" s="139"/>
      <c r="C5" s="140"/>
      <c r="D5" s="141">
        <v>340018</v>
      </c>
      <c r="E5" s="142"/>
      <c r="F5" s="143">
        <v>362690</v>
      </c>
      <c r="G5" s="144"/>
      <c r="H5" s="145"/>
    </row>
    <row r="6" spans="1:8" x14ac:dyDescent="0.2">
      <c r="A6" s="146"/>
      <c r="B6" s="147"/>
      <c r="C6" s="148"/>
      <c r="D6" s="149">
        <v>168119</v>
      </c>
      <c r="E6" s="150"/>
      <c r="F6" s="151">
        <v>172580</v>
      </c>
      <c r="G6" s="152"/>
      <c r="H6" s="153"/>
    </row>
    <row r="7" spans="1:8" x14ac:dyDescent="0.2">
      <c r="A7" s="134" t="s">
        <v>522</v>
      </c>
      <c r="B7" s="139"/>
      <c r="C7" s="140"/>
      <c r="D7" s="141">
        <v>428613</v>
      </c>
      <c r="E7" s="142"/>
      <c r="F7" s="143">
        <v>296093</v>
      </c>
      <c r="G7" s="144"/>
      <c r="H7" s="145"/>
    </row>
    <row r="8" spans="1:8" x14ac:dyDescent="0.2">
      <c r="A8" s="146"/>
      <c r="B8" s="147"/>
      <c r="C8" s="148"/>
      <c r="D8" s="149">
        <v>374988</v>
      </c>
      <c r="E8" s="150"/>
      <c r="F8" s="151">
        <v>140545</v>
      </c>
      <c r="G8" s="152"/>
      <c r="H8" s="153"/>
    </row>
    <row r="9" spans="1:8" x14ac:dyDescent="0.2">
      <c r="A9" s="134" t="s">
        <v>523</v>
      </c>
      <c r="B9" s="139"/>
      <c r="C9" s="140"/>
      <c r="D9" s="141">
        <v>291407</v>
      </c>
      <c r="E9" s="142"/>
      <c r="F9" s="143">
        <v>308655</v>
      </c>
      <c r="G9" s="144"/>
      <c r="H9" s="145"/>
    </row>
    <row r="10" spans="1:8" x14ac:dyDescent="0.2">
      <c r="A10" s="146"/>
      <c r="B10" s="147"/>
      <c r="C10" s="148"/>
      <c r="D10" s="149">
        <v>225175</v>
      </c>
      <c r="E10" s="150"/>
      <c r="F10" s="151">
        <v>169887</v>
      </c>
      <c r="G10" s="152"/>
      <c r="H10" s="153"/>
    </row>
    <row r="11" spans="1:8" x14ac:dyDescent="0.2">
      <c r="A11" s="134" t="s">
        <v>524</v>
      </c>
      <c r="B11" s="139"/>
      <c r="C11" s="140"/>
      <c r="D11" s="141">
        <v>357034</v>
      </c>
      <c r="E11" s="142"/>
      <c r="F11" s="143">
        <v>325476</v>
      </c>
      <c r="G11" s="144"/>
      <c r="H11" s="145"/>
    </row>
    <row r="12" spans="1:8" x14ac:dyDescent="0.2">
      <c r="A12" s="146"/>
      <c r="B12" s="147"/>
      <c r="C12" s="154"/>
      <c r="D12" s="149">
        <v>335620</v>
      </c>
      <c r="E12" s="150"/>
      <c r="F12" s="151">
        <v>190204</v>
      </c>
      <c r="G12" s="152"/>
      <c r="H12" s="153"/>
    </row>
    <row r="13" spans="1:8" x14ac:dyDescent="0.2">
      <c r="A13" s="134"/>
      <c r="B13" s="139"/>
      <c r="C13" s="140"/>
      <c r="D13" s="141">
        <v>371355</v>
      </c>
      <c r="E13" s="142"/>
      <c r="F13" s="143">
        <v>325053</v>
      </c>
      <c r="G13" s="155"/>
      <c r="H13" s="145"/>
    </row>
    <row r="14" spans="1:8" x14ac:dyDescent="0.2">
      <c r="A14" s="146"/>
      <c r="B14" s="147"/>
      <c r="C14" s="148"/>
      <c r="D14" s="149">
        <v>298035</v>
      </c>
      <c r="E14" s="150"/>
      <c r="F14" s="151">
        <v>174734</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25.17</v>
      </c>
      <c r="C19" s="156">
        <f>ROUND(VALUE(SUBSTITUTE(実質収支比率等に係る経年分析!G$48,"▲","-")),2)</f>
        <v>30.47</v>
      </c>
      <c r="D19" s="156">
        <f>ROUND(VALUE(SUBSTITUTE(実質収支比率等に係る経年分析!H$48,"▲","-")),2)</f>
        <v>32.5</v>
      </c>
      <c r="E19" s="156">
        <f>ROUND(VALUE(SUBSTITUTE(実質収支比率等に係る経年分析!I$48,"▲","-")),2)</f>
        <v>34.07</v>
      </c>
      <c r="F19" s="156">
        <f>ROUND(VALUE(SUBSTITUTE(実質収支比率等に係る経年分析!J$48,"▲","-")),2)</f>
        <v>19.91</v>
      </c>
    </row>
    <row r="20" spans="1:11" x14ac:dyDescent="0.2">
      <c r="A20" s="156" t="s">
        <v>53</v>
      </c>
      <c r="B20" s="156">
        <f>ROUND(VALUE(SUBSTITUTE(実質収支比率等に係る経年分析!F$47,"▲","-")),2)</f>
        <v>54.23</v>
      </c>
      <c r="C20" s="156">
        <f>ROUND(VALUE(SUBSTITUTE(実質収支比率等に係る経年分析!G$47,"▲","-")),2)</f>
        <v>49</v>
      </c>
      <c r="D20" s="156">
        <f>ROUND(VALUE(SUBSTITUTE(実質収支比率等に係る経年分析!H$47,"▲","-")),2)</f>
        <v>55.85</v>
      </c>
      <c r="E20" s="156">
        <f>ROUND(VALUE(SUBSTITUTE(実質収支比率等に係る経年分析!I$47,"▲","-")),2)</f>
        <v>56.94</v>
      </c>
      <c r="F20" s="156">
        <f>ROUND(VALUE(SUBSTITUTE(実質収支比率等に係る経年分析!J$47,"▲","-")),2)</f>
        <v>55.85</v>
      </c>
    </row>
    <row r="21" spans="1:11" x14ac:dyDescent="0.2">
      <c r="A21" s="156" t="s">
        <v>54</v>
      </c>
      <c r="B21" s="156">
        <f>IF(ISNUMBER(VALUE(SUBSTITUTE(実質収支比率等に係る経年分析!F$49,"▲","-"))),ROUND(VALUE(SUBSTITUTE(実質収支比率等に係る経年分析!F$49,"▲","-")),2),NA())</f>
        <v>17.3</v>
      </c>
      <c r="C21" s="156">
        <f>IF(ISNUMBER(VALUE(SUBSTITUTE(実質収支比率等に係る経年分析!G$49,"▲","-"))),ROUND(VALUE(SUBSTITUTE(実質収支比率等に係る経年分析!G$49,"▲","-")),2),NA())</f>
        <v>7.76</v>
      </c>
      <c r="D21" s="156">
        <f>IF(ISNUMBER(VALUE(SUBSTITUTE(実質収支比率等に係る経年分析!H$49,"▲","-"))),ROUND(VALUE(SUBSTITUTE(実質収支比率等に係る経年分析!H$49,"▲","-")),2),NA())</f>
        <v>7.62</v>
      </c>
      <c r="E21" s="156">
        <f>IF(ISNUMBER(VALUE(SUBSTITUTE(実質収支比率等に係る経年分析!I$49,"▲","-"))),ROUND(VALUE(SUBSTITUTE(実質収支比率等に係る経年分析!I$49,"▲","-")),2),NA())</f>
        <v>0.98</v>
      </c>
      <c r="F21" s="156">
        <f>IF(ISNUMBER(VALUE(SUBSTITUTE(実質収支比率等に係る経年分析!J$49,"▲","-"))),ROUND(VALUE(SUBSTITUTE(実質収支比率等に係る経年分析!J$49,"▲","-")),2),NA())</f>
        <v>-13.47</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1.26</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1.5</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2.1</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5.96</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介護サービス事業特別会計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0.03</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0.02</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0.02</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0.02</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0.02</v>
      </c>
    </row>
    <row r="30" spans="1:11" x14ac:dyDescent="0.2">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0.22</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0.14000000000000001</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0.14000000000000001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0.13</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0.22</v>
      </c>
    </row>
    <row r="31" spans="1:11" x14ac:dyDescent="0.2">
      <c r="A31" s="157" t="str">
        <f>IF(連結実質赤字比率に係る赤字・黒字の構成分析!C$39="",NA(),連結実質赤字比率に係る赤字・黒字の構成分析!C$39)</f>
        <v>国民健康保険特別会計（直営診療施設勘定）</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0.84</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0.54</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0.61</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0.71</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0.52</v>
      </c>
    </row>
    <row r="32" spans="1:11" x14ac:dyDescent="0.2">
      <c r="A32" s="157" t="str">
        <f>IF(連結実質赤字比率に係る赤字・黒字の構成分析!C$38="",NA(),連結実質赤字比率に係る赤字・黒字の構成分析!C$38)</f>
        <v>国民健康保険特別会計（事業勘定）</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0.96</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0.12</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0.27</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0.67</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0.55000000000000004</v>
      </c>
    </row>
    <row r="33" spans="1:16" x14ac:dyDescent="0.2">
      <c r="A33" s="157" t="str">
        <f>IF(連結実質赤字比率に係る赤字・黒字の構成分析!C$37="",NA(),連結実質赤字比率に係る赤字・黒字の構成分析!C$37)</f>
        <v>介護保険事業特別会計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2.06</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1.52</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1.98</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1.76</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0.99</v>
      </c>
    </row>
    <row r="34" spans="1:16" x14ac:dyDescent="0.2">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#VALUE!</v>
      </c>
      <c r="C34" s="157" t="e">
        <f>IF(ROUND(VALUE(SUBSTITUTE(連結実質赤字比率に係る赤字・黒字の構成分析!F$36,"▲", "-")), 2) &gt;= 0, ABS(ROUND(VALUE(SUBSTITUTE(連結実質赤字比率に係る赤字・黒字の構成分析!F$36,"▲", "-")), 2)), NA())</f>
        <v>#VALUE!</v>
      </c>
      <c r="D34" s="157" t="e">
        <f>IF(ROUND(VALUE(SUBSTITUTE(連結実質赤字比率に係る赤字・黒字の構成分析!G$36,"▲", "-")), 2) &lt; 0, ABS(ROUND(VALUE(SUBSTITUTE(連結実質赤字比率に係る赤字・黒字の構成分析!G$36,"▲", "-")), 2)), NA())</f>
        <v>#VALUE!</v>
      </c>
      <c r="E34" s="157" t="e">
        <f>IF(ROUND(VALUE(SUBSTITUTE(連結実質赤字比率に係る赤字・黒字の構成分析!G$36,"▲", "-")), 2) &gt;= 0, ABS(ROUND(VALUE(SUBSTITUTE(連結実質赤字比率に係る赤字・黒字の構成分析!G$36,"▲", "-")), 2)), NA())</f>
        <v>#VALUE!</v>
      </c>
      <c r="F34" s="157" t="e">
        <f>IF(ROUND(VALUE(SUBSTITUTE(連結実質赤字比率に係る赤字・黒字の構成分析!H$36,"▲", "-")), 2) &lt; 0, ABS(ROUND(VALUE(SUBSTITUTE(連結実質赤字比率に係る赤字・黒字の構成分析!H$36,"▲", "-")), 2)), NA())</f>
        <v>#VALUE!</v>
      </c>
      <c r="G34" s="157" t="e">
        <f>IF(ROUND(VALUE(SUBSTITUTE(連結実質赤字比率に係る赤字・黒字の構成分析!H$36,"▲", "-")), 2) &gt;= 0, ABS(ROUND(VALUE(SUBSTITUTE(連結実質赤字比率に係る赤字・黒字の構成分析!H$36,"▲", "-")), 2)), NA())</f>
        <v>#VALUE!</v>
      </c>
      <c r="H34" s="157" t="e">
        <f>IF(ROUND(VALUE(SUBSTITUTE(連結実質赤字比率に係る赤字・黒字の構成分析!I$36,"▲", "-")), 2) &lt; 0, ABS(ROUND(VALUE(SUBSTITUTE(連結実質赤字比率に係る赤字・黒字の構成分析!I$36,"▲", "-")), 2)), NA())</f>
        <v>#VALUE!</v>
      </c>
      <c r="I34" s="157" t="e">
        <f>IF(ROUND(VALUE(SUBSTITUTE(連結実質赤字比率に係る赤字・黒字の構成分析!I$36,"▲", "-")), 2) &gt;= 0, ABS(ROUND(VALUE(SUBSTITUTE(連結実質赤字比率に係る赤字・黒字の構成分析!I$36,"▲", "-")), 2)), NA())</f>
        <v>#VALUE!</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3.32</v>
      </c>
    </row>
    <row r="35" spans="1:16" x14ac:dyDescent="0.2">
      <c r="A35" s="157" t="str">
        <f>IF(連結実質赤字比率に係る赤字・黒字の構成分析!C$35="",NA(),連結実質赤字比率に係る赤字・黒字の構成分析!C$35)</f>
        <v>簡易水道事業会計</v>
      </c>
      <c r="B35" s="157" t="e">
        <f>IF(ROUND(VALUE(SUBSTITUTE(連結実質赤字比率に係る赤字・黒字の構成分析!F$35,"▲", "-")), 2) &lt; 0, ABS(ROUND(VALUE(SUBSTITUTE(連結実質赤字比率に係る赤字・黒字の構成分析!F$35,"▲", "-")), 2)), NA())</f>
        <v>#VALUE!</v>
      </c>
      <c r="C35" s="157" t="e">
        <f>IF(ROUND(VALUE(SUBSTITUTE(連結実質赤字比率に係る赤字・黒字の構成分析!F$35,"▲", "-")), 2) &gt;= 0, ABS(ROUND(VALUE(SUBSTITUTE(連結実質赤字比率に係る赤字・黒字の構成分析!F$35,"▲", "-")), 2)), NA())</f>
        <v>#VALUE!</v>
      </c>
      <c r="D35" s="157" t="e">
        <f>IF(ROUND(VALUE(SUBSTITUTE(連結実質赤字比率に係る赤字・黒字の構成分析!G$35,"▲", "-")), 2) &lt; 0, ABS(ROUND(VALUE(SUBSTITUTE(連結実質赤字比率に係る赤字・黒字の構成分析!G$35,"▲", "-")), 2)), NA())</f>
        <v>#VALUE!</v>
      </c>
      <c r="E35" s="157" t="e">
        <f>IF(ROUND(VALUE(SUBSTITUTE(連結実質赤字比率に係る赤字・黒字の構成分析!G$35,"▲", "-")), 2) &gt;= 0, ABS(ROUND(VALUE(SUBSTITUTE(連結実質赤字比率に係る赤字・黒字の構成分析!G$35,"▲", "-")), 2)), NA())</f>
        <v>#VALUE!</v>
      </c>
      <c r="F35" s="157" t="e">
        <f>IF(ROUND(VALUE(SUBSTITUTE(連結実質赤字比率に係る赤字・黒字の構成分析!H$35,"▲", "-")), 2) &lt; 0, ABS(ROUND(VALUE(SUBSTITUTE(連結実質赤字比率に係る赤字・黒字の構成分析!H$35,"▲", "-")), 2)), NA())</f>
        <v>#VALUE!</v>
      </c>
      <c r="G35" s="157" t="e">
        <f>IF(ROUND(VALUE(SUBSTITUTE(連結実質赤字比率に係る赤字・黒字の構成分析!H$35,"▲", "-")), 2) &gt;= 0, ABS(ROUND(VALUE(SUBSTITUTE(連結実質赤字比率に係る赤字・黒字の構成分析!H$35,"▲", "-")), 2)), NA())</f>
        <v>#VALUE!</v>
      </c>
      <c r="H35" s="157" t="e">
        <f>IF(ROUND(VALUE(SUBSTITUTE(連結実質赤字比率に係る赤字・黒字の構成分析!I$35,"▲", "-")), 2) &lt; 0, ABS(ROUND(VALUE(SUBSTITUTE(連結実質赤字比率に係る赤字・黒字の構成分析!I$35,"▲", "-")), 2)), NA())</f>
        <v>#VALUE!</v>
      </c>
      <c r="I35" s="157" t="e">
        <f>IF(ROUND(VALUE(SUBSTITUTE(連結実質赤字比率に係る赤字・黒字の構成分析!I$35,"▲", "-")), 2) &gt;= 0, ABS(ROUND(VALUE(SUBSTITUTE(連結実質赤字比率に係る赤字・黒字の構成分析!I$35,"▲", "-")), 2)), NA())</f>
        <v>#VALUE!</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4.1500000000000004</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25.16</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30.46</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29.5</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34.07</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19.899999999999999</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130</v>
      </c>
      <c r="E42" s="158"/>
      <c r="F42" s="158"/>
      <c r="G42" s="158">
        <f>'実質公債費比率（分子）の構造'!L$52</f>
        <v>131</v>
      </c>
      <c r="H42" s="158"/>
      <c r="I42" s="158"/>
      <c r="J42" s="158">
        <f>'実質公債費比率（分子）の構造'!M$52</f>
        <v>131</v>
      </c>
      <c r="K42" s="158"/>
      <c r="L42" s="158"/>
      <c r="M42" s="158">
        <f>'実質公債費比率（分子）の構造'!N$52</f>
        <v>128</v>
      </c>
      <c r="N42" s="158"/>
      <c r="O42" s="158"/>
      <c r="P42" s="158">
        <f>'実質公債費比率（分子）の構造'!O$52</f>
        <v>124</v>
      </c>
    </row>
    <row r="43" spans="1:16" x14ac:dyDescent="0.2">
      <c r="A43" s="158" t="s">
        <v>16</v>
      </c>
      <c r="B43" s="158">
        <f>'実質公債費比率（分子）の構造'!K$51</f>
        <v>0</v>
      </c>
      <c r="C43" s="158"/>
      <c r="D43" s="158"/>
      <c r="E43" s="158">
        <f>'実質公債費比率（分子）の構造'!L$51</f>
        <v>0</v>
      </c>
      <c r="F43" s="158"/>
      <c r="G43" s="158"/>
      <c r="H43" s="158" t="str">
        <f>'実質公債費比率（分子）の構造'!M$51</f>
        <v>-</v>
      </c>
      <c r="I43" s="158"/>
      <c r="J43" s="158"/>
      <c r="K43" s="158">
        <f>'実質公債費比率（分子）の構造'!N$51</f>
        <v>0</v>
      </c>
      <c r="L43" s="158"/>
      <c r="M43" s="158"/>
      <c r="N43" s="158">
        <f>'実質公債費比率（分子）の構造'!O$51</f>
        <v>0</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f>'実質公債費比率（分子）の構造'!N$49</f>
        <v>0</v>
      </c>
      <c r="L45" s="158"/>
      <c r="M45" s="158"/>
      <c r="N45" s="158">
        <f>'実質公債費比率（分子）の構造'!O$49</f>
        <v>0</v>
      </c>
      <c r="O45" s="158"/>
      <c r="P45" s="158"/>
    </row>
    <row r="46" spans="1:16" x14ac:dyDescent="0.2">
      <c r="A46" s="158" t="s">
        <v>64</v>
      </c>
      <c r="B46" s="158">
        <f>'実質公債費比率（分子）の構造'!K$48</f>
        <v>45</v>
      </c>
      <c r="C46" s="158"/>
      <c r="D46" s="158"/>
      <c r="E46" s="158">
        <f>'実質公債費比率（分子）の構造'!L$48</f>
        <v>41</v>
      </c>
      <c r="F46" s="158"/>
      <c r="G46" s="158"/>
      <c r="H46" s="158">
        <f>'実質公債費比率（分子）の構造'!M$48</f>
        <v>42</v>
      </c>
      <c r="I46" s="158"/>
      <c r="J46" s="158"/>
      <c r="K46" s="158">
        <f>'実質公債費比率（分子）の構造'!N$48</f>
        <v>39</v>
      </c>
      <c r="L46" s="158"/>
      <c r="M46" s="158"/>
      <c r="N46" s="158">
        <f>'実質公債費比率（分子）の構造'!O$48</f>
        <v>31</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140</v>
      </c>
      <c r="C49" s="158"/>
      <c r="D49" s="158"/>
      <c r="E49" s="158">
        <f>'実質公債費比率（分子）の構造'!L$45</f>
        <v>155</v>
      </c>
      <c r="F49" s="158"/>
      <c r="G49" s="158"/>
      <c r="H49" s="158">
        <f>'実質公債費比率（分子）の構造'!M$45</f>
        <v>160</v>
      </c>
      <c r="I49" s="158"/>
      <c r="J49" s="158"/>
      <c r="K49" s="158">
        <f>'実質公債費比率（分子）の構造'!N$45</f>
        <v>169</v>
      </c>
      <c r="L49" s="158"/>
      <c r="M49" s="158"/>
      <c r="N49" s="158">
        <f>'実質公債費比率（分子）の構造'!O$45</f>
        <v>160</v>
      </c>
      <c r="O49" s="158"/>
      <c r="P49" s="158"/>
    </row>
    <row r="50" spans="1:16" x14ac:dyDescent="0.2">
      <c r="A50" s="158" t="s">
        <v>67</v>
      </c>
      <c r="B50" s="158" t="e">
        <f>NA()</f>
        <v>#N/A</v>
      </c>
      <c r="C50" s="158">
        <f>IF(ISNUMBER('実質公債費比率（分子）の構造'!K$53),'実質公債費比率（分子）の構造'!K$53,NA())</f>
        <v>55</v>
      </c>
      <c r="D50" s="158" t="e">
        <f>NA()</f>
        <v>#N/A</v>
      </c>
      <c r="E50" s="158" t="e">
        <f>NA()</f>
        <v>#N/A</v>
      </c>
      <c r="F50" s="158">
        <f>IF(ISNUMBER('実質公債費比率（分子）の構造'!L$53),'実質公債費比率（分子）の構造'!L$53,NA())</f>
        <v>65</v>
      </c>
      <c r="G50" s="158" t="e">
        <f>NA()</f>
        <v>#N/A</v>
      </c>
      <c r="H50" s="158" t="e">
        <f>NA()</f>
        <v>#N/A</v>
      </c>
      <c r="I50" s="158">
        <f>IF(ISNUMBER('実質公債費比率（分子）の構造'!M$53),'実質公債費比率（分子）の構造'!M$53,NA())</f>
        <v>71</v>
      </c>
      <c r="J50" s="158" t="e">
        <f>NA()</f>
        <v>#N/A</v>
      </c>
      <c r="K50" s="158" t="e">
        <f>NA()</f>
        <v>#N/A</v>
      </c>
      <c r="L50" s="158">
        <f>IF(ISNUMBER('実質公債費比率（分子）の構造'!N$53),'実質公債費比率（分子）の構造'!N$53,NA())</f>
        <v>80</v>
      </c>
      <c r="M50" s="158" t="e">
        <f>NA()</f>
        <v>#N/A</v>
      </c>
      <c r="N50" s="158" t="e">
        <f>NA()</f>
        <v>#N/A</v>
      </c>
      <c r="O50" s="158">
        <f>IF(ISNUMBER('実質公債費比率（分子）の構造'!O$53),'実質公債費比率（分子）の構造'!O$53,NA())</f>
        <v>67</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1273</v>
      </c>
      <c r="E56" s="157"/>
      <c r="F56" s="157"/>
      <c r="G56" s="157">
        <f>'将来負担比率（分子）の構造'!J$52</f>
        <v>1607</v>
      </c>
      <c r="H56" s="157"/>
      <c r="I56" s="157"/>
      <c r="J56" s="157">
        <f>'将来負担比率（分子）の構造'!K$52</f>
        <v>1148</v>
      </c>
      <c r="K56" s="157"/>
      <c r="L56" s="157"/>
      <c r="M56" s="157">
        <f>'将来負担比率（分子）の構造'!L$52</f>
        <v>1423</v>
      </c>
      <c r="N56" s="157"/>
      <c r="O56" s="157"/>
      <c r="P56" s="157">
        <f>'将来負担比率（分子）の構造'!M$52</f>
        <v>1245</v>
      </c>
    </row>
    <row r="57" spans="1:16" x14ac:dyDescent="0.2">
      <c r="A57" s="157" t="s">
        <v>42</v>
      </c>
      <c r="B57" s="157"/>
      <c r="C57" s="157"/>
      <c r="D57" s="157">
        <f>'将来負担比率（分子）の構造'!I$51</f>
        <v>126</v>
      </c>
      <c r="E57" s="157"/>
      <c r="F57" s="157"/>
      <c r="G57" s="157">
        <f>'将来負担比率（分子）の構造'!J$51</f>
        <v>114</v>
      </c>
      <c r="H57" s="157"/>
      <c r="I57" s="157"/>
      <c r="J57" s="157">
        <f>'将来負担比率（分子）の構造'!K$51</f>
        <v>103</v>
      </c>
      <c r="K57" s="157"/>
      <c r="L57" s="157"/>
      <c r="M57" s="157">
        <f>'将来負担比率（分子）の構造'!L$51</f>
        <v>96</v>
      </c>
      <c r="N57" s="157"/>
      <c r="O57" s="157"/>
      <c r="P57" s="157">
        <f>'将来負担比率（分子）の構造'!M$51</f>
        <v>90</v>
      </c>
    </row>
    <row r="58" spans="1:16" x14ac:dyDescent="0.2">
      <c r="A58" s="157" t="s">
        <v>41</v>
      </c>
      <c r="B58" s="157"/>
      <c r="C58" s="157"/>
      <c r="D58" s="157">
        <f>'将来負担比率（分子）の構造'!I$50</f>
        <v>1035</v>
      </c>
      <c r="E58" s="157"/>
      <c r="F58" s="157"/>
      <c r="G58" s="157">
        <f>'将来負担比率（分子）の構造'!J$50</f>
        <v>1067</v>
      </c>
      <c r="H58" s="157"/>
      <c r="I58" s="157"/>
      <c r="J58" s="157">
        <f>'将来負担比率（分子）の構造'!K$50</f>
        <v>1172</v>
      </c>
      <c r="K58" s="157"/>
      <c r="L58" s="157"/>
      <c r="M58" s="157">
        <f>'将来負担比率（分子）の構造'!L$50</f>
        <v>1189</v>
      </c>
      <c r="N58" s="157"/>
      <c r="O58" s="157"/>
      <c r="P58" s="157">
        <f>'将来負担比率（分子）の構造'!M$50</f>
        <v>1199</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196</v>
      </c>
      <c r="C62" s="157"/>
      <c r="D62" s="157"/>
      <c r="E62" s="157">
        <f>'将来負担比率（分子）の構造'!J$45</f>
        <v>206</v>
      </c>
      <c r="F62" s="157"/>
      <c r="G62" s="157"/>
      <c r="H62" s="157">
        <f>'将来負担比率（分子）の構造'!K$45</f>
        <v>222</v>
      </c>
      <c r="I62" s="157"/>
      <c r="J62" s="157"/>
      <c r="K62" s="157">
        <f>'将来負担比率（分子）の構造'!L$45</f>
        <v>198</v>
      </c>
      <c r="L62" s="157"/>
      <c r="M62" s="157"/>
      <c r="N62" s="157">
        <f>'将来負担比率（分子）の構造'!M$45</f>
        <v>197</v>
      </c>
      <c r="O62" s="157"/>
      <c r="P62" s="157"/>
    </row>
    <row r="63" spans="1:16" x14ac:dyDescent="0.2">
      <c r="A63" s="157" t="s">
        <v>34</v>
      </c>
      <c r="B63" s="157">
        <f>'将来負担比率（分子）の構造'!I$44</f>
        <v>6</v>
      </c>
      <c r="C63" s="157"/>
      <c r="D63" s="157"/>
      <c r="E63" s="157">
        <f>'将来負担比率（分子）の構造'!J$44</f>
        <v>5</v>
      </c>
      <c r="F63" s="157"/>
      <c r="G63" s="157"/>
      <c r="H63" s="157">
        <f>'将来負担比率（分子）の構造'!K$44</f>
        <v>5</v>
      </c>
      <c r="I63" s="157"/>
      <c r="J63" s="157"/>
      <c r="K63" s="157">
        <f>'将来負担比率（分子）の構造'!L$44</f>
        <v>4</v>
      </c>
      <c r="L63" s="157"/>
      <c r="M63" s="157"/>
      <c r="N63" s="157">
        <f>'将来負担比率（分子）の構造'!M$44</f>
        <v>6</v>
      </c>
      <c r="O63" s="157"/>
      <c r="P63" s="157"/>
    </row>
    <row r="64" spans="1:16" x14ac:dyDescent="0.2">
      <c r="A64" s="157" t="s">
        <v>33</v>
      </c>
      <c r="B64" s="157">
        <f>'将来負担比率（分子）の構造'!I$43</f>
        <v>611</v>
      </c>
      <c r="C64" s="157"/>
      <c r="D64" s="157"/>
      <c r="E64" s="157">
        <f>'将来負担比率（分子）の構造'!J$43</f>
        <v>603</v>
      </c>
      <c r="F64" s="157"/>
      <c r="G64" s="157"/>
      <c r="H64" s="157">
        <f>'将来負担比率（分子）の構造'!K$43</f>
        <v>598</v>
      </c>
      <c r="I64" s="157"/>
      <c r="J64" s="157"/>
      <c r="K64" s="157">
        <f>'将来負担比率（分子）の構造'!L$43</f>
        <v>628</v>
      </c>
      <c r="L64" s="157"/>
      <c r="M64" s="157"/>
      <c r="N64" s="157">
        <f>'将来負担比率（分子）の構造'!M$43</f>
        <v>633</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1387</v>
      </c>
      <c r="C66" s="157"/>
      <c r="D66" s="157"/>
      <c r="E66" s="157">
        <f>'将来負担比率（分子）の構造'!J$41</f>
        <v>1347</v>
      </c>
      <c r="F66" s="157"/>
      <c r="G66" s="157"/>
      <c r="H66" s="157">
        <f>'将来負担比率（分子）の構造'!K$41</f>
        <v>1318</v>
      </c>
      <c r="I66" s="157"/>
      <c r="J66" s="157"/>
      <c r="K66" s="157">
        <f>'将来負担比率（分子）の構造'!L$41</f>
        <v>1213</v>
      </c>
      <c r="L66" s="157"/>
      <c r="M66" s="157"/>
      <c r="N66" s="157">
        <f>'将来負担比率（分子）の構造'!M$41</f>
        <v>1298</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461</v>
      </c>
      <c r="C72" s="161">
        <f>基金残高に係る経年分析!G55</f>
        <v>461</v>
      </c>
      <c r="D72" s="161">
        <f>基金残高に係る経年分析!H55</f>
        <v>461</v>
      </c>
    </row>
    <row r="73" spans="1:16" x14ac:dyDescent="0.2">
      <c r="A73" s="160" t="s">
        <v>74</v>
      </c>
      <c r="B73" s="161">
        <f>基金残高に係る経年分析!F56</f>
        <v>210</v>
      </c>
      <c r="C73" s="161">
        <f>基金残高に係る経年分析!G56</f>
        <v>210</v>
      </c>
      <c r="D73" s="161">
        <f>基金残高に係る経年分析!H56</f>
        <v>211</v>
      </c>
    </row>
    <row r="74" spans="1:16" x14ac:dyDescent="0.2">
      <c r="A74" s="160" t="s">
        <v>75</v>
      </c>
      <c r="B74" s="161">
        <f>基金残高に係る経年分析!F57</f>
        <v>322</v>
      </c>
      <c r="C74" s="161">
        <f>基金残高に係る経年分析!G57</f>
        <v>353</v>
      </c>
      <c r="D74" s="161">
        <f>基金残高に係る経年分析!H57</f>
        <v>356</v>
      </c>
    </row>
  </sheetData>
  <sheetProtection algorithmName="SHA-512" hashValue="bZ268zk4CVOE+9lKNuAgML7O1clOU68PJyjIDEwfAxeSO5D0Cdzxu3la70OMghGm2rUAe+4tkD6SE6GwSZgY8w==" saltValue="Bwmck8z5cH7NzyX/j5rwd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73758</v>
      </c>
      <c r="S5" s="600"/>
      <c r="T5" s="600"/>
      <c r="U5" s="600"/>
      <c r="V5" s="600"/>
      <c r="W5" s="600"/>
      <c r="X5" s="600"/>
      <c r="Y5" s="601"/>
      <c r="Z5" s="602">
        <v>4.2</v>
      </c>
      <c r="AA5" s="602"/>
      <c r="AB5" s="602"/>
      <c r="AC5" s="602"/>
      <c r="AD5" s="603">
        <v>73758</v>
      </c>
      <c r="AE5" s="603"/>
      <c r="AF5" s="603"/>
      <c r="AG5" s="603"/>
      <c r="AH5" s="603"/>
      <c r="AI5" s="603"/>
      <c r="AJ5" s="603"/>
      <c r="AK5" s="603"/>
      <c r="AL5" s="604">
        <v>8.8000000000000007</v>
      </c>
      <c r="AM5" s="605"/>
      <c r="AN5" s="605"/>
      <c r="AO5" s="606"/>
      <c r="AP5" s="596" t="s">
        <v>216</v>
      </c>
      <c r="AQ5" s="597"/>
      <c r="AR5" s="597"/>
      <c r="AS5" s="597"/>
      <c r="AT5" s="597"/>
      <c r="AU5" s="597"/>
      <c r="AV5" s="597"/>
      <c r="AW5" s="597"/>
      <c r="AX5" s="597"/>
      <c r="AY5" s="597"/>
      <c r="AZ5" s="597"/>
      <c r="BA5" s="597"/>
      <c r="BB5" s="597"/>
      <c r="BC5" s="597"/>
      <c r="BD5" s="597"/>
      <c r="BE5" s="597"/>
      <c r="BF5" s="598"/>
      <c r="BG5" s="610">
        <v>65153</v>
      </c>
      <c r="BH5" s="611"/>
      <c r="BI5" s="611"/>
      <c r="BJ5" s="611"/>
      <c r="BK5" s="611"/>
      <c r="BL5" s="611"/>
      <c r="BM5" s="611"/>
      <c r="BN5" s="612"/>
      <c r="BO5" s="613">
        <v>88.3</v>
      </c>
      <c r="BP5" s="613"/>
      <c r="BQ5" s="613"/>
      <c r="BR5" s="613"/>
      <c r="BS5" s="614" t="s">
        <v>122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17762</v>
      </c>
      <c r="S6" s="611"/>
      <c r="T6" s="611"/>
      <c r="U6" s="611"/>
      <c r="V6" s="611"/>
      <c r="W6" s="611"/>
      <c r="X6" s="611"/>
      <c r="Y6" s="612"/>
      <c r="Z6" s="613">
        <v>1</v>
      </c>
      <c r="AA6" s="613"/>
      <c r="AB6" s="613"/>
      <c r="AC6" s="613"/>
      <c r="AD6" s="614">
        <v>17762</v>
      </c>
      <c r="AE6" s="614"/>
      <c r="AF6" s="614"/>
      <c r="AG6" s="614"/>
      <c r="AH6" s="614"/>
      <c r="AI6" s="614"/>
      <c r="AJ6" s="614"/>
      <c r="AK6" s="614"/>
      <c r="AL6" s="615">
        <v>2.1</v>
      </c>
      <c r="AM6" s="616"/>
      <c r="AN6" s="616"/>
      <c r="AO6" s="617"/>
      <c r="AP6" s="607" t="s">
        <v>221</v>
      </c>
      <c r="AQ6" s="608"/>
      <c r="AR6" s="608"/>
      <c r="AS6" s="608"/>
      <c r="AT6" s="608"/>
      <c r="AU6" s="608"/>
      <c r="AV6" s="608"/>
      <c r="AW6" s="608"/>
      <c r="AX6" s="608"/>
      <c r="AY6" s="608"/>
      <c r="AZ6" s="608"/>
      <c r="BA6" s="608"/>
      <c r="BB6" s="608"/>
      <c r="BC6" s="608"/>
      <c r="BD6" s="608"/>
      <c r="BE6" s="608"/>
      <c r="BF6" s="609"/>
      <c r="BG6" s="610">
        <v>65153</v>
      </c>
      <c r="BH6" s="611"/>
      <c r="BI6" s="611"/>
      <c r="BJ6" s="611"/>
      <c r="BK6" s="611"/>
      <c r="BL6" s="611"/>
      <c r="BM6" s="611"/>
      <c r="BN6" s="612"/>
      <c r="BO6" s="613">
        <v>88.3</v>
      </c>
      <c r="BP6" s="613"/>
      <c r="BQ6" s="613"/>
      <c r="BR6" s="613"/>
      <c r="BS6" s="614" t="s">
        <v>122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23036</v>
      </c>
      <c r="CS6" s="611"/>
      <c r="CT6" s="611"/>
      <c r="CU6" s="611"/>
      <c r="CV6" s="611"/>
      <c r="CW6" s="611"/>
      <c r="CX6" s="611"/>
      <c r="CY6" s="612"/>
      <c r="CZ6" s="604">
        <v>1.5</v>
      </c>
      <c r="DA6" s="605"/>
      <c r="DB6" s="605"/>
      <c r="DC6" s="621"/>
      <c r="DD6" s="619" t="s">
        <v>122</v>
      </c>
      <c r="DE6" s="611"/>
      <c r="DF6" s="611"/>
      <c r="DG6" s="611"/>
      <c r="DH6" s="611"/>
      <c r="DI6" s="611"/>
      <c r="DJ6" s="611"/>
      <c r="DK6" s="611"/>
      <c r="DL6" s="611"/>
      <c r="DM6" s="611"/>
      <c r="DN6" s="611"/>
      <c r="DO6" s="611"/>
      <c r="DP6" s="612"/>
      <c r="DQ6" s="619">
        <v>23036</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34</v>
      </c>
      <c r="S7" s="611"/>
      <c r="T7" s="611"/>
      <c r="U7" s="611"/>
      <c r="V7" s="611"/>
      <c r="W7" s="611"/>
      <c r="X7" s="611"/>
      <c r="Y7" s="612"/>
      <c r="Z7" s="613">
        <v>0</v>
      </c>
      <c r="AA7" s="613"/>
      <c r="AB7" s="613"/>
      <c r="AC7" s="613"/>
      <c r="AD7" s="614">
        <v>34</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31662</v>
      </c>
      <c r="BH7" s="611"/>
      <c r="BI7" s="611"/>
      <c r="BJ7" s="611"/>
      <c r="BK7" s="611"/>
      <c r="BL7" s="611"/>
      <c r="BM7" s="611"/>
      <c r="BN7" s="612"/>
      <c r="BO7" s="613">
        <v>42.9</v>
      </c>
      <c r="BP7" s="613"/>
      <c r="BQ7" s="613"/>
      <c r="BR7" s="613"/>
      <c r="BS7" s="614" t="s">
        <v>122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291002</v>
      </c>
      <c r="CS7" s="611"/>
      <c r="CT7" s="611"/>
      <c r="CU7" s="611"/>
      <c r="CV7" s="611"/>
      <c r="CW7" s="611"/>
      <c r="CX7" s="611"/>
      <c r="CY7" s="612"/>
      <c r="CZ7" s="613">
        <v>18.899999999999999</v>
      </c>
      <c r="DA7" s="613"/>
      <c r="DB7" s="613"/>
      <c r="DC7" s="613"/>
      <c r="DD7" s="619">
        <v>2148</v>
      </c>
      <c r="DE7" s="611"/>
      <c r="DF7" s="611"/>
      <c r="DG7" s="611"/>
      <c r="DH7" s="611"/>
      <c r="DI7" s="611"/>
      <c r="DJ7" s="611"/>
      <c r="DK7" s="611"/>
      <c r="DL7" s="611"/>
      <c r="DM7" s="611"/>
      <c r="DN7" s="611"/>
      <c r="DO7" s="611"/>
      <c r="DP7" s="612"/>
      <c r="DQ7" s="619">
        <v>227181</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644</v>
      </c>
      <c r="S8" s="611"/>
      <c r="T8" s="611"/>
      <c r="U8" s="611"/>
      <c r="V8" s="611"/>
      <c r="W8" s="611"/>
      <c r="X8" s="611"/>
      <c r="Y8" s="612"/>
      <c r="Z8" s="613">
        <v>0</v>
      </c>
      <c r="AA8" s="613"/>
      <c r="AB8" s="613"/>
      <c r="AC8" s="613"/>
      <c r="AD8" s="614">
        <v>644</v>
      </c>
      <c r="AE8" s="614"/>
      <c r="AF8" s="614"/>
      <c r="AG8" s="614"/>
      <c r="AH8" s="614"/>
      <c r="AI8" s="614"/>
      <c r="AJ8" s="614"/>
      <c r="AK8" s="614"/>
      <c r="AL8" s="615">
        <v>0.1</v>
      </c>
      <c r="AM8" s="616"/>
      <c r="AN8" s="616"/>
      <c r="AO8" s="617"/>
      <c r="AP8" s="607" t="s">
        <v>227</v>
      </c>
      <c r="AQ8" s="608"/>
      <c r="AR8" s="608"/>
      <c r="AS8" s="608"/>
      <c r="AT8" s="608"/>
      <c r="AU8" s="608"/>
      <c r="AV8" s="608"/>
      <c r="AW8" s="608"/>
      <c r="AX8" s="608"/>
      <c r="AY8" s="608"/>
      <c r="AZ8" s="608"/>
      <c r="BA8" s="608"/>
      <c r="BB8" s="608"/>
      <c r="BC8" s="608"/>
      <c r="BD8" s="608"/>
      <c r="BE8" s="608"/>
      <c r="BF8" s="609"/>
      <c r="BG8" s="610">
        <v>1098</v>
      </c>
      <c r="BH8" s="611"/>
      <c r="BI8" s="611"/>
      <c r="BJ8" s="611"/>
      <c r="BK8" s="611"/>
      <c r="BL8" s="611"/>
      <c r="BM8" s="611"/>
      <c r="BN8" s="612"/>
      <c r="BO8" s="613">
        <v>1.5</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172260</v>
      </c>
      <c r="CS8" s="611"/>
      <c r="CT8" s="611"/>
      <c r="CU8" s="611"/>
      <c r="CV8" s="611"/>
      <c r="CW8" s="611"/>
      <c r="CX8" s="611"/>
      <c r="CY8" s="612"/>
      <c r="CZ8" s="613">
        <v>11.2</v>
      </c>
      <c r="DA8" s="613"/>
      <c r="DB8" s="613"/>
      <c r="DC8" s="613"/>
      <c r="DD8" s="619" t="s">
        <v>122</v>
      </c>
      <c r="DE8" s="611"/>
      <c r="DF8" s="611"/>
      <c r="DG8" s="611"/>
      <c r="DH8" s="611"/>
      <c r="DI8" s="611"/>
      <c r="DJ8" s="611"/>
      <c r="DK8" s="611"/>
      <c r="DL8" s="611"/>
      <c r="DM8" s="611"/>
      <c r="DN8" s="611"/>
      <c r="DO8" s="611"/>
      <c r="DP8" s="612"/>
      <c r="DQ8" s="619">
        <v>130517</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886</v>
      </c>
      <c r="S9" s="611"/>
      <c r="T9" s="611"/>
      <c r="U9" s="611"/>
      <c r="V9" s="611"/>
      <c r="W9" s="611"/>
      <c r="X9" s="611"/>
      <c r="Y9" s="612"/>
      <c r="Z9" s="613">
        <v>0.1</v>
      </c>
      <c r="AA9" s="613"/>
      <c r="AB9" s="613"/>
      <c r="AC9" s="613"/>
      <c r="AD9" s="614">
        <v>886</v>
      </c>
      <c r="AE9" s="614"/>
      <c r="AF9" s="614"/>
      <c r="AG9" s="614"/>
      <c r="AH9" s="614"/>
      <c r="AI9" s="614"/>
      <c r="AJ9" s="614"/>
      <c r="AK9" s="614"/>
      <c r="AL9" s="615">
        <v>0.1</v>
      </c>
      <c r="AM9" s="616"/>
      <c r="AN9" s="616"/>
      <c r="AO9" s="617"/>
      <c r="AP9" s="607" t="s">
        <v>230</v>
      </c>
      <c r="AQ9" s="608"/>
      <c r="AR9" s="608"/>
      <c r="AS9" s="608"/>
      <c r="AT9" s="608"/>
      <c r="AU9" s="608"/>
      <c r="AV9" s="608"/>
      <c r="AW9" s="608"/>
      <c r="AX9" s="608"/>
      <c r="AY9" s="608"/>
      <c r="AZ9" s="608"/>
      <c r="BA9" s="608"/>
      <c r="BB9" s="608"/>
      <c r="BC9" s="608"/>
      <c r="BD9" s="608"/>
      <c r="BE9" s="608"/>
      <c r="BF9" s="609"/>
      <c r="BG9" s="610">
        <v>26439</v>
      </c>
      <c r="BH9" s="611"/>
      <c r="BI9" s="611"/>
      <c r="BJ9" s="611"/>
      <c r="BK9" s="611"/>
      <c r="BL9" s="611"/>
      <c r="BM9" s="611"/>
      <c r="BN9" s="612"/>
      <c r="BO9" s="613">
        <v>35.799999999999997</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157507</v>
      </c>
      <c r="CS9" s="611"/>
      <c r="CT9" s="611"/>
      <c r="CU9" s="611"/>
      <c r="CV9" s="611"/>
      <c r="CW9" s="611"/>
      <c r="CX9" s="611"/>
      <c r="CY9" s="612"/>
      <c r="CZ9" s="613">
        <v>10.3</v>
      </c>
      <c r="DA9" s="613"/>
      <c r="DB9" s="613"/>
      <c r="DC9" s="613"/>
      <c r="DD9" s="619" t="s">
        <v>122</v>
      </c>
      <c r="DE9" s="611"/>
      <c r="DF9" s="611"/>
      <c r="DG9" s="611"/>
      <c r="DH9" s="611"/>
      <c r="DI9" s="611"/>
      <c r="DJ9" s="611"/>
      <c r="DK9" s="611"/>
      <c r="DL9" s="611"/>
      <c r="DM9" s="611"/>
      <c r="DN9" s="611"/>
      <c r="DO9" s="611"/>
      <c r="DP9" s="612"/>
      <c r="DQ9" s="619">
        <v>126484</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2842</v>
      </c>
      <c r="BH10" s="611"/>
      <c r="BI10" s="611"/>
      <c r="BJ10" s="611"/>
      <c r="BK10" s="611"/>
      <c r="BL10" s="611"/>
      <c r="BM10" s="611"/>
      <c r="BN10" s="612"/>
      <c r="BO10" s="613">
        <v>3.9</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t="s">
        <v>122</v>
      </c>
      <c r="CS10" s="611"/>
      <c r="CT10" s="611"/>
      <c r="CU10" s="611"/>
      <c r="CV10" s="611"/>
      <c r="CW10" s="611"/>
      <c r="CX10" s="611"/>
      <c r="CY10" s="612"/>
      <c r="CZ10" s="613" t="s">
        <v>122</v>
      </c>
      <c r="DA10" s="613"/>
      <c r="DB10" s="613"/>
      <c r="DC10" s="613"/>
      <c r="DD10" s="619" t="s">
        <v>122</v>
      </c>
      <c r="DE10" s="611"/>
      <c r="DF10" s="611"/>
      <c r="DG10" s="611"/>
      <c r="DH10" s="611"/>
      <c r="DI10" s="611"/>
      <c r="DJ10" s="611"/>
      <c r="DK10" s="611"/>
      <c r="DL10" s="611"/>
      <c r="DM10" s="611"/>
      <c r="DN10" s="611"/>
      <c r="DO10" s="611"/>
      <c r="DP10" s="612"/>
      <c r="DQ10" s="619" t="s">
        <v>122</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19487</v>
      </c>
      <c r="S11" s="611"/>
      <c r="T11" s="611"/>
      <c r="U11" s="611"/>
      <c r="V11" s="611"/>
      <c r="W11" s="611"/>
      <c r="X11" s="611"/>
      <c r="Y11" s="612"/>
      <c r="Z11" s="615">
        <v>1.1000000000000001</v>
      </c>
      <c r="AA11" s="616"/>
      <c r="AB11" s="616"/>
      <c r="AC11" s="622"/>
      <c r="AD11" s="619">
        <v>19487</v>
      </c>
      <c r="AE11" s="611"/>
      <c r="AF11" s="611"/>
      <c r="AG11" s="611"/>
      <c r="AH11" s="611"/>
      <c r="AI11" s="611"/>
      <c r="AJ11" s="611"/>
      <c r="AK11" s="612"/>
      <c r="AL11" s="615">
        <v>2.2999999999999998</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1283</v>
      </c>
      <c r="BH11" s="611"/>
      <c r="BI11" s="611"/>
      <c r="BJ11" s="611"/>
      <c r="BK11" s="611"/>
      <c r="BL11" s="611"/>
      <c r="BM11" s="611"/>
      <c r="BN11" s="612"/>
      <c r="BO11" s="613">
        <v>1.7</v>
      </c>
      <c r="BP11" s="613"/>
      <c r="BQ11" s="613"/>
      <c r="BR11" s="613"/>
      <c r="BS11" s="614" t="s">
        <v>122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52828</v>
      </c>
      <c r="CS11" s="611"/>
      <c r="CT11" s="611"/>
      <c r="CU11" s="611"/>
      <c r="CV11" s="611"/>
      <c r="CW11" s="611"/>
      <c r="CX11" s="611"/>
      <c r="CY11" s="612"/>
      <c r="CZ11" s="613">
        <v>3.4</v>
      </c>
      <c r="DA11" s="613"/>
      <c r="DB11" s="613"/>
      <c r="DC11" s="613"/>
      <c r="DD11" s="619">
        <v>13922</v>
      </c>
      <c r="DE11" s="611"/>
      <c r="DF11" s="611"/>
      <c r="DG11" s="611"/>
      <c r="DH11" s="611"/>
      <c r="DI11" s="611"/>
      <c r="DJ11" s="611"/>
      <c r="DK11" s="611"/>
      <c r="DL11" s="611"/>
      <c r="DM11" s="611"/>
      <c r="DN11" s="611"/>
      <c r="DO11" s="611"/>
      <c r="DP11" s="612"/>
      <c r="DQ11" s="619">
        <v>43110</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28890</v>
      </c>
      <c r="BH12" s="611"/>
      <c r="BI12" s="611"/>
      <c r="BJ12" s="611"/>
      <c r="BK12" s="611"/>
      <c r="BL12" s="611"/>
      <c r="BM12" s="611"/>
      <c r="BN12" s="612"/>
      <c r="BO12" s="613">
        <v>39.200000000000003</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92291</v>
      </c>
      <c r="CS12" s="611"/>
      <c r="CT12" s="611"/>
      <c r="CU12" s="611"/>
      <c r="CV12" s="611"/>
      <c r="CW12" s="611"/>
      <c r="CX12" s="611"/>
      <c r="CY12" s="612"/>
      <c r="CZ12" s="613">
        <v>6</v>
      </c>
      <c r="DA12" s="613"/>
      <c r="DB12" s="613"/>
      <c r="DC12" s="613"/>
      <c r="DD12" s="619">
        <v>28498</v>
      </c>
      <c r="DE12" s="611"/>
      <c r="DF12" s="611"/>
      <c r="DG12" s="611"/>
      <c r="DH12" s="611"/>
      <c r="DI12" s="611"/>
      <c r="DJ12" s="611"/>
      <c r="DK12" s="611"/>
      <c r="DL12" s="611"/>
      <c r="DM12" s="611"/>
      <c r="DN12" s="611"/>
      <c r="DO12" s="611"/>
      <c r="DP12" s="612"/>
      <c r="DQ12" s="619">
        <v>43385</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28626</v>
      </c>
      <c r="BH13" s="611"/>
      <c r="BI13" s="611"/>
      <c r="BJ13" s="611"/>
      <c r="BK13" s="611"/>
      <c r="BL13" s="611"/>
      <c r="BM13" s="611"/>
      <c r="BN13" s="612"/>
      <c r="BO13" s="613">
        <v>38.799999999999997</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233160</v>
      </c>
      <c r="CS13" s="611"/>
      <c r="CT13" s="611"/>
      <c r="CU13" s="611"/>
      <c r="CV13" s="611"/>
      <c r="CW13" s="611"/>
      <c r="CX13" s="611"/>
      <c r="CY13" s="612"/>
      <c r="CZ13" s="613">
        <v>15.2</v>
      </c>
      <c r="DA13" s="613"/>
      <c r="DB13" s="613"/>
      <c r="DC13" s="613"/>
      <c r="DD13" s="619">
        <v>37710</v>
      </c>
      <c r="DE13" s="611"/>
      <c r="DF13" s="611"/>
      <c r="DG13" s="611"/>
      <c r="DH13" s="611"/>
      <c r="DI13" s="611"/>
      <c r="DJ13" s="611"/>
      <c r="DK13" s="611"/>
      <c r="DL13" s="611"/>
      <c r="DM13" s="611"/>
      <c r="DN13" s="611"/>
      <c r="DO13" s="611"/>
      <c r="DP13" s="612"/>
      <c r="DQ13" s="619">
        <v>75422</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2995</v>
      </c>
      <c r="BH14" s="611"/>
      <c r="BI14" s="611"/>
      <c r="BJ14" s="611"/>
      <c r="BK14" s="611"/>
      <c r="BL14" s="611"/>
      <c r="BM14" s="611"/>
      <c r="BN14" s="612"/>
      <c r="BO14" s="613">
        <v>4.0999999999999996</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74368</v>
      </c>
      <c r="CS14" s="611"/>
      <c r="CT14" s="611"/>
      <c r="CU14" s="611"/>
      <c r="CV14" s="611"/>
      <c r="CW14" s="611"/>
      <c r="CX14" s="611"/>
      <c r="CY14" s="612"/>
      <c r="CZ14" s="613">
        <v>4.8</v>
      </c>
      <c r="DA14" s="613"/>
      <c r="DB14" s="613"/>
      <c r="DC14" s="613"/>
      <c r="DD14" s="619">
        <v>5288</v>
      </c>
      <c r="DE14" s="611"/>
      <c r="DF14" s="611"/>
      <c r="DG14" s="611"/>
      <c r="DH14" s="611"/>
      <c r="DI14" s="611"/>
      <c r="DJ14" s="611"/>
      <c r="DK14" s="611"/>
      <c r="DL14" s="611"/>
      <c r="DM14" s="611"/>
      <c r="DN14" s="611"/>
      <c r="DO14" s="611"/>
      <c r="DP14" s="612"/>
      <c r="DQ14" s="619">
        <v>70368</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v>1133</v>
      </c>
      <c r="S15" s="611"/>
      <c r="T15" s="611"/>
      <c r="U15" s="611"/>
      <c r="V15" s="611"/>
      <c r="W15" s="611"/>
      <c r="X15" s="611"/>
      <c r="Y15" s="612"/>
      <c r="Z15" s="613">
        <v>0.1</v>
      </c>
      <c r="AA15" s="613"/>
      <c r="AB15" s="613"/>
      <c r="AC15" s="613"/>
      <c r="AD15" s="614">
        <v>1133</v>
      </c>
      <c r="AE15" s="614"/>
      <c r="AF15" s="614"/>
      <c r="AG15" s="614"/>
      <c r="AH15" s="614"/>
      <c r="AI15" s="614"/>
      <c r="AJ15" s="614"/>
      <c r="AK15" s="614"/>
      <c r="AL15" s="615">
        <v>0.1</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1606</v>
      </c>
      <c r="BH15" s="611"/>
      <c r="BI15" s="611"/>
      <c r="BJ15" s="611"/>
      <c r="BK15" s="611"/>
      <c r="BL15" s="611"/>
      <c r="BM15" s="611"/>
      <c r="BN15" s="612"/>
      <c r="BO15" s="613">
        <v>2.2000000000000002</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278565</v>
      </c>
      <c r="CS15" s="611"/>
      <c r="CT15" s="611"/>
      <c r="CU15" s="611"/>
      <c r="CV15" s="611"/>
      <c r="CW15" s="611"/>
      <c r="CX15" s="611"/>
      <c r="CY15" s="612"/>
      <c r="CZ15" s="613">
        <v>18.100000000000001</v>
      </c>
      <c r="DA15" s="613"/>
      <c r="DB15" s="613"/>
      <c r="DC15" s="613"/>
      <c r="DD15" s="619">
        <v>132367</v>
      </c>
      <c r="DE15" s="611"/>
      <c r="DF15" s="611"/>
      <c r="DG15" s="611"/>
      <c r="DH15" s="611"/>
      <c r="DI15" s="611"/>
      <c r="DJ15" s="611"/>
      <c r="DK15" s="611"/>
      <c r="DL15" s="611"/>
      <c r="DM15" s="611"/>
      <c r="DN15" s="611"/>
      <c r="DO15" s="611"/>
      <c r="DP15" s="612"/>
      <c r="DQ15" s="619">
        <v>201497</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2245</v>
      </c>
      <c r="S16" s="611"/>
      <c r="T16" s="611"/>
      <c r="U16" s="611"/>
      <c r="V16" s="611"/>
      <c r="W16" s="611"/>
      <c r="X16" s="611"/>
      <c r="Y16" s="612"/>
      <c r="Z16" s="613">
        <v>0.1</v>
      </c>
      <c r="AA16" s="613"/>
      <c r="AB16" s="613"/>
      <c r="AC16" s="613"/>
      <c r="AD16" s="614">
        <v>2245</v>
      </c>
      <c r="AE16" s="614"/>
      <c r="AF16" s="614"/>
      <c r="AG16" s="614"/>
      <c r="AH16" s="614"/>
      <c r="AI16" s="614"/>
      <c r="AJ16" s="614"/>
      <c r="AK16" s="614"/>
      <c r="AL16" s="615">
        <v>0.3</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2566</v>
      </c>
      <c r="S17" s="611"/>
      <c r="T17" s="611"/>
      <c r="U17" s="611"/>
      <c r="V17" s="611"/>
      <c r="W17" s="611"/>
      <c r="X17" s="611"/>
      <c r="Y17" s="612"/>
      <c r="Z17" s="613">
        <v>0.1</v>
      </c>
      <c r="AA17" s="613"/>
      <c r="AB17" s="613"/>
      <c r="AC17" s="613"/>
      <c r="AD17" s="614">
        <v>2566</v>
      </c>
      <c r="AE17" s="614"/>
      <c r="AF17" s="614"/>
      <c r="AG17" s="614"/>
      <c r="AH17" s="614"/>
      <c r="AI17" s="614"/>
      <c r="AJ17" s="614"/>
      <c r="AK17" s="614"/>
      <c r="AL17" s="615">
        <v>0.3</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160620</v>
      </c>
      <c r="CS17" s="611"/>
      <c r="CT17" s="611"/>
      <c r="CU17" s="611"/>
      <c r="CV17" s="611"/>
      <c r="CW17" s="611"/>
      <c r="CX17" s="611"/>
      <c r="CY17" s="612"/>
      <c r="CZ17" s="613">
        <v>10.5</v>
      </c>
      <c r="DA17" s="613"/>
      <c r="DB17" s="613"/>
      <c r="DC17" s="613"/>
      <c r="DD17" s="619" t="s">
        <v>122</v>
      </c>
      <c r="DE17" s="611"/>
      <c r="DF17" s="611"/>
      <c r="DG17" s="611"/>
      <c r="DH17" s="611"/>
      <c r="DI17" s="611"/>
      <c r="DJ17" s="611"/>
      <c r="DK17" s="611"/>
      <c r="DL17" s="611"/>
      <c r="DM17" s="611"/>
      <c r="DN17" s="611"/>
      <c r="DO17" s="611"/>
      <c r="DP17" s="612"/>
      <c r="DQ17" s="619">
        <v>160620</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64</v>
      </c>
      <c r="S18" s="611"/>
      <c r="T18" s="611"/>
      <c r="U18" s="611"/>
      <c r="V18" s="611"/>
      <c r="W18" s="611"/>
      <c r="X18" s="611"/>
      <c r="Y18" s="612"/>
      <c r="Z18" s="613">
        <v>0</v>
      </c>
      <c r="AA18" s="613"/>
      <c r="AB18" s="613"/>
      <c r="AC18" s="613"/>
      <c r="AD18" s="614">
        <v>64</v>
      </c>
      <c r="AE18" s="614"/>
      <c r="AF18" s="614"/>
      <c r="AG18" s="614"/>
      <c r="AH18" s="614"/>
      <c r="AI18" s="614"/>
      <c r="AJ18" s="614"/>
      <c r="AK18" s="614"/>
      <c r="AL18" s="615">
        <v>0</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2502</v>
      </c>
      <c r="S19" s="611"/>
      <c r="T19" s="611"/>
      <c r="U19" s="611"/>
      <c r="V19" s="611"/>
      <c r="W19" s="611"/>
      <c r="X19" s="611"/>
      <c r="Y19" s="612"/>
      <c r="Z19" s="613">
        <v>0.1</v>
      </c>
      <c r="AA19" s="613"/>
      <c r="AB19" s="613"/>
      <c r="AC19" s="613"/>
      <c r="AD19" s="614">
        <v>2502</v>
      </c>
      <c r="AE19" s="614"/>
      <c r="AF19" s="614"/>
      <c r="AG19" s="614"/>
      <c r="AH19" s="614"/>
      <c r="AI19" s="614"/>
      <c r="AJ19" s="614"/>
      <c r="AK19" s="614"/>
      <c r="AL19" s="615">
        <v>0.3</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8605</v>
      </c>
      <c r="BH19" s="611"/>
      <c r="BI19" s="611"/>
      <c r="BJ19" s="611"/>
      <c r="BK19" s="611"/>
      <c r="BL19" s="611"/>
      <c r="BM19" s="611"/>
      <c r="BN19" s="612"/>
      <c r="BO19" s="613">
        <v>11.7</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t="s">
        <v>122</v>
      </c>
      <c r="S20" s="611"/>
      <c r="T20" s="611"/>
      <c r="U20" s="611"/>
      <c r="V20" s="611"/>
      <c r="W20" s="611"/>
      <c r="X20" s="611"/>
      <c r="Y20" s="612"/>
      <c r="Z20" s="613" t="s">
        <v>122</v>
      </c>
      <c r="AA20" s="613"/>
      <c r="AB20" s="613"/>
      <c r="AC20" s="613"/>
      <c r="AD20" s="614" t="s">
        <v>122</v>
      </c>
      <c r="AE20" s="614"/>
      <c r="AF20" s="614"/>
      <c r="AG20" s="614"/>
      <c r="AH20" s="614"/>
      <c r="AI20" s="614"/>
      <c r="AJ20" s="614"/>
      <c r="AK20" s="614"/>
      <c r="AL20" s="615" t="s">
        <v>122</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8605</v>
      </c>
      <c r="BH20" s="611"/>
      <c r="BI20" s="611"/>
      <c r="BJ20" s="611"/>
      <c r="BK20" s="611"/>
      <c r="BL20" s="611"/>
      <c r="BM20" s="611"/>
      <c r="BN20" s="612"/>
      <c r="BO20" s="613">
        <v>11.7</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1535637</v>
      </c>
      <c r="CS20" s="611"/>
      <c r="CT20" s="611"/>
      <c r="CU20" s="611"/>
      <c r="CV20" s="611"/>
      <c r="CW20" s="611"/>
      <c r="CX20" s="611"/>
      <c r="CY20" s="612"/>
      <c r="CZ20" s="613">
        <v>100</v>
      </c>
      <c r="DA20" s="613"/>
      <c r="DB20" s="613"/>
      <c r="DC20" s="613"/>
      <c r="DD20" s="619">
        <v>219933</v>
      </c>
      <c r="DE20" s="611"/>
      <c r="DF20" s="611"/>
      <c r="DG20" s="611"/>
      <c r="DH20" s="611"/>
      <c r="DI20" s="611"/>
      <c r="DJ20" s="611"/>
      <c r="DK20" s="611"/>
      <c r="DL20" s="611"/>
      <c r="DM20" s="611"/>
      <c r="DN20" s="611"/>
      <c r="DO20" s="611"/>
      <c r="DP20" s="612"/>
      <c r="DQ20" s="619">
        <v>1101620</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886327</v>
      </c>
      <c r="S21" s="611"/>
      <c r="T21" s="611"/>
      <c r="U21" s="611"/>
      <c r="V21" s="611"/>
      <c r="W21" s="611"/>
      <c r="X21" s="611"/>
      <c r="Y21" s="612"/>
      <c r="Z21" s="613">
        <v>50.2</v>
      </c>
      <c r="AA21" s="613"/>
      <c r="AB21" s="613"/>
      <c r="AC21" s="613"/>
      <c r="AD21" s="614">
        <v>716391</v>
      </c>
      <c r="AE21" s="614"/>
      <c r="AF21" s="614"/>
      <c r="AG21" s="614"/>
      <c r="AH21" s="614"/>
      <c r="AI21" s="614"/>
      <c r="AJ21" s="614"/>
      <c r="AK21" s="614"/>
      <c r="AL21" s="615">
        <v>85.1</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8605</v>
      </c>
      <c r="BH21" s="611"/>
      <c r="BI21" s="611"/>
      <c r="BJ21" s="611"/>
      <c r="BK21" s="611"/>
      <c r="BL21" s="611"/>
      <c r="BM21" s="611"/>
      <c r="BN21" s="612"/>
      <c r="BO21" s="613">
        <v>11.7</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716391</v>
      </c>
      <c r="S22" s="611"/>
      <c r="T22" s="611"/>
      <c r="U22" s="611"/>
      <c r="V22" s="611"/>
      <c r="W22" s="611"/>
      <c r="X22" s="611"/>
      <c r="Y22" s="612"/>
      <c r="Z22" s="613">
        <v>40.6</v>
      </c>
      <c r="AA22" s="613"/>
      <c r="AB22" s="613"/>
      <c r="AC22" s="613"/>
      <c r="AD22" s="614">
        <v>716391</v>
      </c>
      <c r="AE22" s="614"/>
      <c r="AF22" s="614"/>
      <c r="AG22" s="614"/>
      <c r="AH22" s="614"/>
      <c r="AI22" s="614"/>
      <c r="AJ22" s="614"/>
      <c r="AK22" s="614"/>
      <c r="AL22" s="615">
        <v>85.1</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169936</v>
      </c>
      <c r="S23" s="611"/>
      <c r="T23" s="611"/>
      <c r="U23" s="611"/>
      <c r="V23" s="611"/>
      <c r="W23" s="611"/>
      <c r="X23" s="611"/>
      <c r="Y23" s="612"/>
      <c r="Z23" s="613">
        <v>9.6</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440325</v>
      </c>
      <c r="CS24" s="600"/>
      <c r="CT24" s="600"/>
      <c r="CU24" s="600"/>
      <c r="CV24" s="600"/>
      <c r="CW24" s="600"/>
      <c r="CX24" s="600"/>
      <c r="CY24" s="601"/>
      <c r="CZ24" s="604">
        <v>28.7</v>
      </c>
      <c r="DA24" s="605"/>
      <c r="DB24" s="605"/>
      <c r="DC24" s="621"/>
      <c r="DD24" s="642">
        <v>401788</v>
      </c>
      <c r="DE24" s="600"/>
      <c r="DF24" s="600"/>
      <c r="DG24" s="600"/>
      <c r="DH24" s="600"/>
      <c r="DI24" s="600"/>
      <c r="DJ24" s="600"/>
      <c r="DK24" s="601"/>
      <c r="DL24" s="642">
        <v>394566</v>
      </c>
      <c r="DM24" s="600"/>
      <c r="DN24" s="600"/>
      <c r="DO24" s="600"/>
      <c r="DP24" s="600"/>
      <c r="DQ24" s="600"/>
      <c r="DR24" s="600"/>
      <c r="DS24" s="600"/>
      <c r="DT24" s="600"/>
      <c r="DU24" s="600"/>
      <c r="DV24" s="601"/>
      <c r="DW24" s="604">
        <v>46.8</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1004842</v>
      </c>
      <c r="S25" s="611"/>
      <c r="T25" s="611"/>
      <c r="U25" s="611"/>
      <c r="V25" s="611"/>
      <c r="W25" s="611"/>
      <c r="X25" s="611"/>
      <c r="Y25" s="612"/>
      <c r="Z25" s="613">
        <v>56.9</v>
      </c>
      <c r="AA25" s="613"/>
      <c r="AB25" s="613"/>
      <c r="AC25" s="613"/>
      <c r="AD25" s="614">
        <v>834906</v>
      </c>
      <c r="AE25" s="614"/>
      <c r="AF25" s="614"/>
      <c r="AG25" s="614"/>
      <c r="AH25" s="614"/>
      <c r="AI25" s="614"/>
      <c r="AJ25" s="614"/>
      <c r="AK25" s="614"/>
      <c r="AL25" s="615">
        <v>99.2</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248206</v>
      </c>
      <c r="CS25" s="643"/>
      <c r="CT25" s="643"/>
      <c r="CU25" s="643"/>
      <c r="CV25" s="643"/>
      <c r="CW25" s="643"/>
      <c r="CX25" s="643"/>
      <c r="CY25" s="644"/>
      <c r="CZ25" s="615">
        <v>16.2</v>
      </c>
      <c r="DA25" s="640"/>
      <c r="DB25" s="640"/>
      <c r="DC25" s="645"/>
      <c r="DD25" s="619">
        <v>230346</v>
      </c>
      <c r="DE25" s="643"/>
      <c r="DF25" s="643"/>
      <c r="DG25" s="643"/>
      <c r="DH25" s="643"/>
      <c r="DI25" s="643"/>
      <c r="DJ25" s="643"/>
      <c r="DK25" s="644"/>
      <c r="DL25" s="619">
        <v>223124</v>
      </c>
      <c r="DM25" s="643"/>
      <c r="DN25" s="643"/>
      <c r="DO25" s="643"/>
      <c r="DP25" s="643"/>
      <c r="DQ25" s="643"/>
      <c r="DR25" s="643"/>
      <c r="DS25" s="643"/>
      <c r="DT25" s="643"/>
      <c r="DU25" s="643"/>
      <c r="DV25" s="644"/>
      <c r="DW25" s="615">
        <v>26.5</v>
      </c>
      <c r="DX25" s="640"/>
      <c r="DY25" s="640"/>
      <c r="DZ25" s="640"/>
      <c r="EA25" s="640"/>
      <c r="EB25" s="640"/>
      <c r="EC25" s="641"/>
    </row>
    <row r="26" spans="2:133" ht="11.25" customHeight="1" x14ac:dyDescent="0.2">
      <c r="B26" s="607" t="s">
        <v>283</v>
      </c>
      <c r="C26" s="608"/>
      <c r="D26" s="608"/>
      <c r="E26" s="608"/>
      <c r="F26" s="608"/>
      <c r="G26" s="608"/>
      <c r="H26" s="608"/>
      <c r="I26" s="608"/>
      <c r="J26" s="608"/>
      <c r="K26" s="608"/>
      <c r="L26" s="608"/>
      <c r="M26" s="608"/>
      <c r="N26" s="608"/>
      <c r="O26" s="608"/>
      <c r="P26" s="608"/>
      <c r="Q26" s="609"/>
      <c r="R26" s="610" t="s">
        <v>122</v>
      </c>
      <c r="S26" s="611"/>
      <c r="T26" s="611"/>
      <c r="U26" s="611"/>
      <c r="V26" s="611"/>
      <c r="W26" s="611"/>
      <c r="X26" s="611"/>
      <c r="Y26" s="612"/>
      <c r="Z26" s="613" t="s">
        <v>122</v>
      </c>
      <c r="AA26" s="613"/>
      <c r="AB26" s="613"/>
      <c r="AC26" s="613"/>
      <c r="AD26" s="614" t="s">
        <v>122</v>
      </c>
      <c r="AE26" s="614"/>
      <c r="AF26" s="614"/>
      <c r="AG26" s="614"/>
      <c r="AH26" s="614"/>
      <c r="AI26" s="614"/>
      <c r="AJ26" s="614"/>
      <c r="AK26" s="614"/>
      <c r="AL26" s="615" t="s">
        <v>122</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141960</v>
      </c>
      <c r="CS26" s="611"/>
      <c r="CT26" s="611"/>
      <c r="CU26" s="611"/>
      <c r="CV26" s="611"/>
      <c r="CW26" s="611"/>
      <c r="CX26" s="611"/>
      <c r="CY26" s="612"/>
      <c r="CZ26" s="615">
        <v>9.1999999999999993</v>
      </c>
      <c r="DA26" s="640"/>
      <c r="DB26" s="640"/>
      <c r="DC26" s="645"/>
      <c r="DD26" s="619">
        <v>127442</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
      <c r="B27" s="607" t="s">
        <v>286</v>
      </c>
      <c r="C27" s="608"/>
      <c r="D27" s="608"/>
      <c r="E27" s="608"/>
      <c r="F27" s="608"/>
      <c r="G27" s="608"/>
      <c r="H27" s="608"/>
      <c r="I27" s="608"/>
      <c r="J27" s="608"/>
      <c r="K27" s="608"/>
      <c r="L27" s="608"/>
      <c r="M27" s="608"/>
      <c r="N27" s="608"/>
      <c r="O27" s="608"/>
      <c r="P27" s="608"/>
      <c r="Q27" s="609"/>
      <c r="R27" s="610">
        <v>3557</v>
      </c>
      <c r="S27" s="611"/>
      <c r="T27" s="611"/>
      <c r="U27" s="611"/>
      <c r="V27" s="611"/>
      <c r="W27" s="611"/>
      <c r="X27" s="611"/>
      <c r="Y27" s="612"/>
      <c r="Z27" s="613">
        <v>0.2</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73758</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31499</v>
      </c>
      <c r="CS27" s="643"/>
      <c r="CT27" s="643"/>
      <c r="CU27" s="643"/>
      <c r="CV27" s="643"/>
      <c r="CW27" s="643"/>
      <c r="CX27" s="643"/>
      <c r="CY27" s="644"/>
      <c r="CZ27" s="615">
        <v>2.1</v>
      </c>
      <c r="DA27" s="640"/>
      <c r="DB27" s="640"/>
      <c r="DC27" s="645"/>
      <c r="DD27" s="619">
        <v>10822</v>
      </c>
      <c r="DE27" s="643"/>
      <c r="DF27" s="643"/>
      <c r="DG27" s="643"/>
      <c r="DH27" s="643"/>
      <c r="DI27" s="643"/>
      <c r="DJ27" s="643"/>
      <c r="DK27" s="644"/>
      <c r="DL27" s="619">
        <v>10822</v>
      </c>
      <c r="DM27" s="643"/>
      <c r="DN27" s="643"/>
      <c r="DO27" s="643"/>
      <c r="DP27" s="643"/>
      <c r="DQ27" s="643"/>
      <c r="DR27" s="643"/>
      <c r="DS27" s="643"/>
      <c r="DT27" s="643"/>
      <c r="DU27" s="643"/>
      <c r="DV27" s="644"/>
      <c r="DW27" s="615">
        <v>1.3</v>
      </c>
      <c r="DX27" s="640"/>
      <c r="DY27" s="640"/>
      <c r="DZ27" s="640"/>
      <c r="EA27" s="640"/>
      <c r="EB27" s="640"/>
      <c r="EC27" s="641"/>
    </row>
    <row r="28" spans="2:133" ht="11.25" customHeight="1" x14ac:dyDescent="0.2">
      <c r="B28" s="607" t="s">
        <v>289</v>
      </c>
      <c r="C28" s="608"/>
      <c r="D28" s="608"/>
      <c r="E28" s="608"/>
      <c r="F28" s="608"/>
      <c r="G28" s="608"/>
      <c r="H28" s="608"/>
      <c r="I28" s="608"/>
      <c r="J28" s="608"/>
      <c r="K28" s="608"/>
      <c r="L28" s="608"/>
      <c r="M28" s="608"/>
      <c r="N28" s="608"/>
      <c r="O28" s="608"/>
      <c r="P28" s="608"/>
      <c r="Q28" s="609"/>
      <c r="R28" s="610">
        <v>17937</v>
      </c>
      <c r="S28" s="611"/>
      <c r="T28" s="611"/>
      <c r="U28" s="611"/>
      <c r="V28" s="611"/>
      <c r="W28" s="611"/>
      <c r="X28" s="611"/>
      <c r="Y28" s="612"/>
      <c r="Z28" s="613">
        <v>1</v>
      </c>
      <c r="AA28" s="613"/>
      <c r="AB28" s="613"/>
      <c r="AC28" s="613"/>
      <c r="AD28" s="614" t="s">
        <v>122</v>
      </c>
      <c r="AE28" s="614"/>
      <c r="AF28" s="614"/>
      <c r="AG28" s="614"/>
      <c r="AH28" s="614"/>
      <c r="AI28" s="614"/>
      <c r="AJ28" s="614"/>
      <c r="AK28" s="614"/>
      <c r="AL28" s="615" t="s">
        <v>122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160620</v>
      </c>
      <c r="CS28" s="611"/>
      <c r="CT28" s="611"/>
      <c r="CU28" s="611"/>
      <c r="CV28" s="611"/>
      <c r="CW28" s="611"/>
      <c r="CX28" s="611"/>
      <c r="CY28" s="612"/>
      <c r="CZ28" s="615">
        <v>10.5</v>
      </c>
      <c r="DA28" s="640"/>
      <c r="DB28" s="640"/>
      <c r="DC28" s="645"/>
      <c r="DD28" s="619">
        <v>160620</v>
      </c>
      <c r="DE28" s="611"/>
      <c r="DF28" s="611"/>
      <c r="DG28" s="611"/>
      <c r="DH28" s="611"/>
      <c r="DI28" s="611"/>
      <c r="DJ28" s="611"/>
      <c r="DK28" s="612"/>
      <c r="DL28" s="619">
        <v>160620</v>
      </c>
      <c r="DM28" s="611"/>
      <c r="DN28" s="611"/>
      <c r="DO28" s="611"/>
      <c r="DP28" s="611"/>
      <c r="DQ28" s="611"/>
      <c r="DR28" s="611"/>
      <c r="DS28" s="611"/>
      <c r="DT28" s="611"/>
      <c r="DU28" s="611"/>
      <c r="DV28" s="612"/>
      <c r="DW28" s="615">
        <v>19.100000000000001</v>
      </c>
      <c r="DX28" s="640"/>
      <c r="DY28" s="640"/>
      <c r="DZ28" s="640"/>
      <c r="EA28" s="640"/>
      <c r="EB28" s="640"/>
      <c r="EC28" s="641"/>
    </row>
    <row r="29" spans="2:133" ht="11.25" customHeight="1" x14ac:dyDescent="0.2">
      <c r="B29" s="607" t="s">
        <v>291</v>
      </c>
      <c r="C29" s="608"/>
      <c r="D29" s="608"/>
      <c r="E29" s="608"/>
      <c r="F29" s="608"/>
      <c r="G29" s="608"/>
      <c r="H29" s="608"/>
      <c r="I29" s="608"/>
      <c r="J29" s="608"/>
      <c r="K29" s="608"/>
      <c r="L29" s="608"/>
      <c r="M29" s="608"/>
      <c r="N29" s="608"/>
      <c r="O29" s="608"/>
      <c r="P29" s="608"/>
      <c r="Q29" s="609"/>
      <c r="R29" s="610">
        <v>450</v>
      </c>
      <c r="S29" s="611"/>
      <c r="T29" s="611"/>
      <c r="U29" s="611"/>
      <c r="V29" s="611"/>
      <c r="W29" s="611"/>
      <c r="X29" s="611"/>
      <c r="Y29" s="612"/>
      <c r="Z29" s="613">
        <v>0</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160466</v>
      </c>
      <c r="CS29" s="643"/>
      <c r="CT29" s="643"/>
      <c r="CU29" s="643"/>
      <c r="CV29" s="643"/>
      <c r="CW29" s="643"/>
      <c r="CX29" s="643"/>
      <c r="CY29" s="644"/>
      <c r="CZ29" s="615">
        <v>10.4</v>
      </c>
      <c r="DA29" s="640"/>
      <c r="DB29" s="640"/>
      <c r="DC29" s="645"/>
      <c r="DD29" s="619">
        <v>160466</v>
      </c>
      <c r="DE29" s="643"/>
      <c r="DF29" s="643"/>
      <c r="DG29" s="643"/>
      <c r="DH29" s="643"/>
      <c r="DI29" s="643"/>
      <c r="DJ29" s="643"/>
      <c r="DK29" s="644"/>
      <c r="DL29" s="619">
        <v>160466</v>
      </c>
      <c r="DM29" s="643"/>
      <c r="DN29" s="643"/>
      <c r="DO29" s="643"/>
      <c r="DP29" s="643"/>
      <c r="DQ29" s="643"/>
      <c r="DR29" s="643"/>
      <c r="DS29" s="643"/>
      <c r="DT29" s="643"/>
      <c r="DU29" s="643"/>
      <c r="DV29" s="644"/>
      <c r="DW29" s="615">
        <v>19</v>
      </c>
      <c r="DX29" s="640"/>
      <c r="DY29" s="640"/>
      <c r="DZ29" s="640"/>
      <c r="EA29" s="640"/>
      <c r="EB29" s="640"/>
      <c r="EC29" s="641"/>
    </row>
    <row r="30" spans="2:133" ht="11.25" customHeight="1" x14ac:dyDescent="0.2">
      <c r="B30" s="607" t="s">
        <v>293</v>
      </c>
      <c r="C30" s="608"/>
      <c r="D30" s="608"/>
      <c r="E30" s="608"/>
      <c r="F30" s="608"/>
      <c r="G30" s="608"/>
      <c r="H30" s="608"/>
      <c r="I30" s="608"/>
      <c r="J30" s="608"/>
      <c r="K30" s="608"/>
      <c r="L30" s="608"/>
      <c r="M30" s="608"/>
      <c r="N30" s="608"/>
      <c r="O30" s="608"/>
      <c r="P30" s="608"/>
      <c r="Q30" s="609"/>
      <c r="R30" s="610">
        <v>68749</v>
      </c>
      <c r="S30" s="611"/>
      <c r="T30" s="611"/>
      <c r="U30" s="611"/>
      <c r="V30" s="611"/>
      <c r="W30" s="611"/>
      <c r="X30" s="611"/>
      <c r="Y30" s="612"/>
      <c r="Z30" s="613">
        <v>3.9</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155775</v>
      </c>
      <c r="CS30" s="611"/>
      <c r="CT30" s="611"/>
      <c r="CU30" s="611"/>
      <c r="CV30" s="611"/>
      <c r="CW30" s="611"/>
      <c r="CX30" s="611"/>
      <c r="CY30" s="612"/>
      <c r="CZ30" s="615">
        <v>10.1</v>
      </c>
      <c r="DA30" s="640"/>
      <c r="DB30" s="640"/>
      <c r="DC30" s="645"/>
      <c r="DD30" s="619">
        <v>155775</v>
      </c>
      <c r="DE30" s="611"/>
      <c r="DF30" s="611"/>
      <c r="DG30" s="611"/>
      <c r="DH30" s="611"/>
      <c r="DI30" s="611"/>
      <c r="DJ30" s="611"/>
      <c r="DK30" s="612"/>
      <c r="DL30" s="619">
        <v>155775</v>
      </c>
      <c r="DM30" s="611"/>
      <c r="DN30" s="611"/>
      <c r="DO30" s="611"/>
      <c r="DP30" s="611"/>
      <c r="DQ30" s="611"/>
      <c r="DR30" s="611"/>
      <c r="DS30" s="611"/>
      <c r="DT30" s="611"/>
      <c r="DU30" s="611"/>
      <c r="DV30" s="612"/>
      <c r="DW30" s="615">
        <v>18.5</v>
      </c>
      <c r="DX30" s="640"/>
      <c r="DY30" s="640"/>
      <c r="DZ30" s="640"/>
      <c r="EA30" s="640"/>
      <c r="EB30" s="640"/>
      <c r="EC30" s="641"/>
    </row>
    <row r="31" spans="2:133" ht="11.25" customHeight="1" x14ac:dyDescent="0.2">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298</v>
      </c>
      <c r="AQ31" s="659"/>
      <c r="AR31" s="659"/>
      <c r="AS31" s="659"/>
      <c r="AT31" s="664" t="s">
        <v>299</v>
      </c>
      <c r="AU31" s="200"/>
      <c r="AV31" s="200"/>
      <c r="AW31" s="200"/>
      <c r="AX31" s="596" t="s">
        <v>177</v>
      </c>
      <c r="AY31" s="597"/>
      <c r="AZ31" s="597"/>
      <c r="BA31" s="597"/>
      <c r="BB31" s="597"/>
      <c r="BC31" s="597"/>
      <c r="BD31" s="597"/>
      <c r="BE31" s="597"/>
      <c r="BF31" s="598"/>
      <c r="BG31" s="657">
        <v>99</v>
      </c>
      <c r="BH31" s="654"/>
      <c r="BI31" s="654"/>
      <c r="BJ31" s="654"/>
      <c r="BK31" s="654"/>
      <c r="BL31" s="654"/>
      <c r="BM31" s="605">
        <v>93.8</v>
      </c>
      <c r="BN31" s="654"/>
      <c r="BO31" s="654"/>
      <c r="BP31" s="654"/>
      <c r="BQ31" s="655"/>
      <c r="BR31" s="657">
        <v>98.8</v>
      </c>
      <c r="BS31" s="654"/>
      <c r="BT31" s="654"/>
      <c r="BU31" s="654"/>
      <c r="BV31" s="654"/>
      <c r="BW31" s="654"/>
      <c r="BX31" s="605">
        <v>93.9</v>
      </c>
      <c r="BY31" s="654"/>
      <c r="BZ31" s="654"/>
      <c r="CA31" s="654"/>
      <c r="CB31" s="655"/>
      <c r="CD31" s="650"/>
      <c r="CE31" s="651"/>
      <c r="CF31" s="607" t="s">
        <v>300</v>
      </c>
      <c r="CG31" s="608"/>
      <c r="CH31" s="608"/>
      <c r="CI31" s="608"/>
      <c r="CJ31" s="608"/>
      <c r="CK31" s="608"/>
      <c r="CL31" s="608"/>
      <c r="CM31" s="608"/>
      <c r="CN31" s="608"/>
      <c r="CO31" s="608"/>
      <c r="CP31" s="608"/>
      <c r="CQ31" s="609"/>
      <c r="CR31" s="610">
        <v>4691</v>
      </c>
      <c r="CS31" s="643"/>
      <c r="CT31" s="643"/>
      <c r="CU31" s="643"/>
      <c r="CV31" s="643"/>
      <c r="CW31" s="643"/>
      <c r="CX31" s="643"/>
      <c r="CY31" s="644"/>
      <c r="CZ31" s="615">
        <v>0.3</v>
      </c>
      <c r="DA31" s="640"/>
      <c r="DB31" s="640"/>
      <c r="DC31" s="645"/>
      <c r="DD31" s="619">
        <v>4691</v>
      </c>
      <c r="DE31" s="643"/>
      <c r="DF31" s="643"/>
      <c r="DG31" s="643"/>
      <c r="DH31" s="643"/>
      <c r="DI31" s="643"/>
      <c r="DJ31" s="643"/>
      <c r="DK31" s="644"/>
      <c r="DL31" s="619">
        <v>4691</v>
      </c>
      <c r="DM31" s="643"/>
      <c r="DN31" s="643"/>
      <c r="DO31" s="643"/>
      <c r="DP31" s="643"/>
      <c r="DQ31" s="643"/>
      <c r="DR31" s="643"/>
      <c r="DS31" s="643"/>
      <c r="DT31" s="643"/>
      <c r="DU31" s="643"/>
      <c r="DV31" s="644"/>
      <c r="DW31" s="615">
        <v>0.6</v>
      </c>
      <c r="DX31" s="640"/>
      <c r="DY31" s="640"/>
      <c r="DZ31" s="640"/>
      <c r="EA31" s="640"/>
      <c r="EB31" s="640"/>
      <c r="EC31" s="641"/>
    </row>
    <row r="32" spans="2:133" ht="11.25" customHeight="1" x14ac:dyDescent="0.2">
      <c r="B32" s="607" t="s">
        <v>301</v>
      </c>
      <c r="C32" s="608"/>
      <c r="D32" s="608"/>
      <c r="E32" s="608"/>
      <c r="F32" s="608"/>
      <c r="G32" s="608"/>
      <c r="H32" s="608"/>
      <c r="I32" s="608"/>
      <c r="J32" s="608"/>
      <c r="K32" s="608"/>
      <c r="L32" s="608"/>
      <c r="M32" s="608"/>
      <c r="N32" s="608"/>
      <c r="O32" s="608"/>
      <c r="P32" s="608"/>
      <c r="Q32" s="609"/>
      <c r="R32" s="610">
        <v>31778</v>
      </c>
      <c r="S32" s="611"/>
      <c r="T32" s="611"/>
      <c r="U32" s="611"/>
      <c r="V32" s="611"/>
      <c r="W32" s="611"/>
      <c r="X32" s="611"/>
      <c r="Y32" s="612"/>
      <c r="Z32" s="613">
        <v>1.8</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302</v>
      </c>
      <c r="AX32" s="607" t="s">
        <v>303</v>
      </c>
      <c r="AY32" s="608"/>
      <c r="AZ32" s="608"/>
      <c r="BA32" s="608"/>
      <c r="BB32" s="608"/>
      <c r="BC32" s="608"/>
      <c r="BD32" s="608"/>
      <c r="BE32" s="608"/>
      <c r="BF32" s="609"/>
      <c r="BG32" s="667">
        <v>98.7</v>
      </c>
      <c r="BH32" s="643"/>
      <c r="BI32" s="643"/>
      <c r="BJ32" s="643"/>
      <c r="BK32" s="643"/>
      <c r="BL32" s="643"/>
      <c r="BM32" s="616">
        <v>98</v>
      </c>
      <c r="BN32" s="643"/>
      <c r="BO32" s="643"/>
      <c r="BP32" s="643"/>
      <c r="BQ32" s="656"/>
      <c r="BR32" s="667">
        <v>98.8</v>
      </c>
      <c r="BS32" s="643"/>
      <c r="BT32" s="643"/>
      <c r="BU32" s="643"/>
      <c r="BV32" s="643"/>
      <c r="BW32" s="643"/>
      <c r="BX32" s="616">
        <v>97.9</v>
      </c>
      <c r="BY32" s="643"/>
      <c r="BZ32" s="643"/>
      <c r="CA32" s="643"/>
      <c r="CB32" s="656"/>
      <c r="CD32" s="652"/>
      <c r="CE32" s="653"/>
      <c r="CF32" s="607" t="s">
        <v>304</v>
      </c>
      <c r="CG32" s="608"/>
      <c r="CH32" s="608"/>
      <c r="CI32" s="608"/>
      <c r="CJ32" s="608"/>
      <c r="CK32" s="608"/>
      <c r="CL32" s="608"/>
      <c r="CM32" s="608"/>
      <c r="CN32" s="608"/>
      <c r="CO32" s="608"/>
      <c r="CP32" s="608"/>
      <c r="CQ32" s="609"/>
      <c r="CR32" s="610">
        <v>154</v>
      </c>
      <c r="CS32" s="611"/>
      <c r="CT32" s="611"/>
      <c r="CU32" s="611"/>
      <c r="CV32" s="611"/>
      <c r="CW32" s="611"/>
      <c r="CX32" s="611"/>
      <c r="CY32" s="612"/>
      <c r="CZ32" s="615">
        <v>0</v>
      </c>
      <c r="DA32" s="640"/>
      <c r="DB32" s="640"/>
      <c r="DC32" s="645"/>
      <c r="DD32" s="619">
        <v>154</v>
      </c>
      <c r="DE32" s="611"/>
      <c r="DF32" s="611"/>
      <c r="DG32" s="611"/>
      <c r="DH32" s="611"/>
      <c r="DI32" s="611"/>
      <c r="DJ32" s="611"/>
      <c r="DK32" s="612"/>
      <c r="DL32" s="619">
        <v>154</v>
      </c>
      <c r="DM32" s="611"/>
      <c r="DN32" s="611"/>
      <c r="DO32" s="611"/>
      <c r="DP32" s="611"/>
      <c r="DQ32" s="611"/>
      <c r="DR32" s="611"/>
      <c r="DS32" s="611"/>
      <c r="DT32" s="611"/>
      <c r="DU32" s="611"/>
      <c r="DV32" s="612"/>
      <c r="DW32" s="615">
        <v>0</v>
      </c>
      <c r="DX32" s="640"/>
      <c r="DY32" s="640"/>
      <c r="DZ32" s="640"/>
      <c r="EA32" s="640"/>
      <c r="EB32" s="640"/>
      <c r="EC32" s="641"/>
    </row>
    <row r="33" spans="2:133" ht="11.25" customHeight="1" x14ac:dyDescent="0.2">
      <c r="B33" s="607" t="s">
        <v>305</v>
      </c>
      <c r="C33" s="608"/>
      <c r="D33" s="608"/>
      <c r="E33" s="608"/>
      <c r="F33" s="608"/>
      <c r="G33" s="608"/>
      <c r="H33" s="608"/>
      <c r="I33" s="608"/>
      <c r="J33" s="608"/>
      <c r="K33" s="608"/>
      <c r="L33" s="608"/>
      <c r="M33" s="608"/>
      <c r="N33" s="608"/>
      <c r="O33" s="608"/>
      <c r="P33" s="608"/>
      <c r="Q33" s="609"/>
      <c r="R33" s="610">
        <v>6084</v>
      </c>
      <c r="S33" s="611"/>
      <c r="T33" s="611"/>
      <c r="U33" s="611"/>
      <c r="V33" s="611"/>
      <c r="W33" s="611"/>
      <c r="X33" s="611"/>
      <c r="Y33" s="612"/>
      <c r="Z33" s="613">
        <v>0.3</v>
      </c>
      <c r="AA33" s="613"/>
      <c r="AB33" s="613"/>
      <c r="AC33" s="613"/>
      <c r="AD33" s="614" t="s">
        <v>122</v>
      </c>
      <c r="AE33" s="614"/>
      <c r="AF33" s="614"/>
      <c r="AG33" s="614"/>
      <c r="AH33" s="614"/>
      <c r="AI33" s="614"/>
      <c r="AJ33" s="614"/>
      <c r="AK33" s="614"/>
      <c r="AL33" s="615" t="s">
        <v>122</v>
      </c>
      <c r="AM33" s="616"/>
      <c r="AN33" s="616"/>
      <c r="AO33" s="617"/>
      <c r="AP33" s="662"/>
      <c r="AQ33" s="663"/>
      <c r="AR33" s="663"/>
      <c r="AS33" s="663"/>
      <c r="AT33" s="666"/>
      <c r="AU33" s="201"/>
      <c r="AV33" s="201"/>
      <c r="AW33" s="201"/>
      <c r="AX33" s="631" t="s">
        <v>306</v>
      </c>
      <c r="AY33" s="632"/>
      <c r="AZ33" s="632"/>
      <c r="BA33" s="632"/>
      <c r="BB33" s="632"/>
      <c r="BC33" s="632"/>
      <c r="BD33" s="632"/>
      <c r="BE33" s="632"/>
      <c r="BF33" s="633"/>
      <c r="BG33" s="668">
        <v>98.9</v>
      </c>
      <c r="BH33" s="669"/>
      <c r="BI33" s="669"/>
      <c r="BJ33" s="669"/>
      <c r="BK33" s="669"/>
      <c r="BL33" s="669"/>
      <c r="BM33" s="670">
        <v>87.2</v>
      </c>
      <c r="BN33" s="669"/>
      <c r="BO33" s="669"/>
      <c r="BP33" s="669"/>
      <c r="BQ33" s="671"/>
      <c r="BR33" s="668">
        <v>98.3</v>
      </c>
      <c r="BS33" s="669"/>
      <c r="BT33" s="669"/>
      <c r="BU33" s="669"/>
      <c r="BV33" s="669"/>
      <c r="BW33" s="669"/>
      <c r="BX33" s="670">
        <v>87.1</v>
      </c>
      <c r="BY33" s="669"/>
      <c r="BZ33" s="669"/>
      <c r="CA33" s="669"/>
      <c r="CB33" s="671"/>
      <c r="CD33" s="607" t="s">
        <v>307</v>
      </c>
      <c r="CE33" s="608"/>
      <c r="CF33" s="608"/>
      <c r="CG33" s="608"/>
      <c r="CH33" s="608"/>
      <c r="CI33" s="608"/>
      <c r="CJ33" s="608"/>
      <c r="CK33" s="608"/>
      <c r="CL33" s="608"/>
      <c r="CM33" s="608"/>
      <c r="CN33" s="608"/>
      <c r="CO33" s="608"/>
      <c r="CP33" s="608"/>
      <c r="CQ33" s="609"/>
      <c r="CR33" s="610">
        <v>875379</v>
      </c>
      <c r="CS33" s="643"/>
      <c r="CT33" s="643"/>
      <c r="CU33" s="643"/>
      <c r="CV33" s="643"/>
      <c r="CW33" s="643"/>
      <c r="CX33" s="643"/>
      <c r="CY33" s="644"/>
      <c r="CZ33" s="615">
        <v>57</v>
      </c>
      <c r="DA33" s="640"/>
      <c r="DB33" s="640"/>
      <c r="DC33" s="645"/>
      <c r="DD33" s="619">
        <v>578569</v>
      </c>
      <c r="DE33" s="643"/>
      <c r="DF33" s="643"/>
      <c r="DG33" s="643"/>
      <c r="DH33" s="643"/>
      <c r="DI33" s="643"/>
      <c r="DJ33" s="643"/>
      <c r="DK33" s="644"/>
      <c r="DL33" s="619">
        <v>385597</v>
      </c>
      <c r="DM33" s="643"/>
      <c r="DN33" s="643"/>
      <c r="DO33" s="643"/>
      <c r="DP33" s="643"/>
      <c r="DQ33" s="643"/>
      <c r="DR33" s="643"/>
      <c r="DS33" s="643"/>
      <c r="DT33" s="643"/>
      <c r="DU33" s="643"/>
      <c r="DV33" s="644"/>
      <c r="DW33" s="615">
        <v>45.8</v>
      </c>
      <c r="DX33" s="640"/>
      <c r="DY33" s="640"/>
      <c r="DZ33" s="640"/>
      <c r="EA33" s="640"/>
      <c r="EB33" s="640"/>
      <c r="EC33" s="641"/>
    </row>
    <row r="34" spans="2:133" ht="11.25" customHeight="1" x14ac:dyDescent="0.2">
      <c r="B34" s="607" t="s">
        <v>308</v>
      </c>
      <c r="C34" s="608"/>
      <c r="D34" s="608"/>
      <c r="E34" s="608"/>
      <c r="F34" s="608"/>
      <c r="G34" s="608"/>
      <c r="H34" s="608"/>
      <c r="I34" s="608"/>
      <c r="J34" s="608"/>
      <c r="K34" s="608"/>
      <c r="L34" s="608"/>
      <c r="M34" s="608"/>
      <c r="N34" s="608"/>
      <c r="O34" s="608"/>
      <c r="P34" s="608"/>
      <c r="Q34" s="609"/>
      <c r="R34" s="610">
        <v>28533</v>
      </c>
      <c r="S34" s="611"/>
      <c r="T34" s="611"/>
      <c r="U34" s="611"/>
      <c r="V34" s="611"/>
      <c r="W34" s="611"/>
      <c r="X34" s="611"/>
      <c r="Y34" s="612"/>
      <c r="Z34" s="613">
        <v>1.6</v>
      </c>
      <c r="AA34" s="613"/>
      <c r="AB34" s="613"/>
      <c r="AC34" s="613"/>
      <c r="AD34" s="614" t="s">
        <v>122</v>
      </c>
      <c r="AE34" s="614"/>
      <c r="AF34" s="614"/>
      <c r="AG34" s="614"/>
      <c r="AH34" s="614"/>
      <c r="AI34" s="614"/>
      <c r="AJ34" s="614"/>
      <c r="AK34" s="614"/>
      <c r="AL34" s="615" t="s">
        <v>122</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309</v>
      </c>
      <c r="CE34" s="608"/>
      <c r="CF34" s="608"/>
      <c r="CG34" s="608"/>
      <c r="CH34" s="608"/>
      <c r="CI34" s="608"/>
      <c r="CJ34" s="608"/>
      <c r="CK34" s="608"/>
      <c r="CL34" s="608"/>
      <c r="CM34" s="608"/>
      <c r="CN34" s="608"/>
      <c r="CO34" s="608"/>
      <c r="CP34" s="608"/>
      <c r="CQ34" s="609"/>
      <c r="CR34" s="610">
        <v>319524</v>
      </c>
      <c r="CS34" s="611"/>
      <c r="CT34" s="611"/>
      <c r="CU34" s="611"/>
      <c r="CV34" s="611"/>
      <c r="CW34" s="611"/>
      <c r="CX34" s="611"/>
      <c r="CY34" s="612"/>
      <c r="CZ34" s="615">
        <v>20.8</v>
      </c>
      <c r="DA34" s="640"/>
      <c r="DB34" s="640"/>
      <c r="DC34" s="645"/>
      <c r="DD34" s="619">
        <v>246482</v>
      </c>
      <c r="DE34" s="611"/>
      <c r="DF34" s="611"/>
      <c r="DG34" s="611"/>
      <c r="DH34" s="611"/>
      <c r="DI34" s="611"/>
      <c r="DJ34" s="611"/>
      <c r="DK34" s="612"/>
      <c r="DL34" s="619">
        <v>175013</v>
      </c>
      <c r="DM34" s="611"/>
      <c r="DN34" s="611"/>
      <c r="DO34" s="611"/>
      <c r="DP34" s="611"/>
      <c r="DQ34" s="611"/>
      <c r="DR34" s="611"/>
      <c r="DS34" s="611"/>
      <c r="DT34" s="611"/>
      <c r="DU34" s="611"/>
      <c r="DV34" s="612"/>
      <c r="DW34" s="615">
        <v>20.8</v>
      </c>
      <c r="DX34" s="640"/>
      <c r="DY34" s="640"/>
      <c r="DZ34" s="640"/>
      <c r="EA34" s="640"/>
      <c r="EB34" s="640"/>
      <c r="EC34" s="641"/>
    </row>
    <row r="35" spans="2:133" ht="11.25" customHeight="1" x14ac:dyDescent="0.2">
      <c r="B35" s="607" t="s">
        <v>310</v>
      </c>
      <c r="C35" s="608"/>
      <c r="D35" s="608"/>
      <c r="E35" s="608"/>
      <c r="F35" s="608"/>
      <c r="G35" s="608"/>
      <c r="H35" s="608"/>
      <c r="I35" s="608"/>
      <c r="J35" s="608"/>
      <c r="K35" s="608"/>
      <c r="L35" s="608"/>
      <c r="M35" s="608"/>
      <c r="N35" s="608"/>
      <c r="O35" s="608"/>
      <c r="P35" s="608"/>
      <c r="Q35" s="609"/>
      <c r="R35" s="610">
        <v>16367</v>
      </c>
      <c r="S35" s="611"/>
      <c r="T35" s="611"/>
      <c r="U35" s="611"/>
      <c r="V35" s="611"/>
      <c r="W35" s="611"/>
      <c r="X35" s="611"/>
      <c r="Y35" s="612"/>
      <c r="Z35" s="613">
        <v>0.9</v>
      </c>
      <c r="AA35" s="613"/>
      <c r="AB35" s="613"/>
      <c r="AC35" s="613"/>
      <c r="AD35" s="614" t="s">
        <v>122</v>
      </c>
      <c r="AE35" s="614"/>
      <c r="AF35" s="614"/>
      <c r="AG35" s="614"/>
      <c r="AH35" s="614"/>
      <c r="AI35" s="614"/>
      <c r="AJ35" s="614"/>
      <c r="AK35" s="614"/>
      <c r="AL35" s="615" t="s">
        <v>122</v>
      </c>
      <c r="AM35" s="616"/>
      <c r="AN35" s="616"/>
      <c r="AO35" s="617"/>
      <c r="AP35" s="204"/>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20280</v>
      </c>
      <c r="CS35" s="643"/>
      <c r="CT35" s="643"/>
      <c r="CU35" s="643"/>
      <c r="CV35" s="643"/>
      <c r="CW35" s="643"/>
      <c r="CX35" s="643"/>
      <c r="CY35" s="644"/>
      <c r="CZ35" s="615">
        <v>1.3</v>
      </c>
      <c r="DA35" s="640"/>
      <c r="DB35" s="640"/>
      <c r="DC35" s="645"/>
      <c r="DD35" s="619">
        <v>12873</v>
      </c>
      <c r="DE35" s="643"/>
      <c r="DF35" s="643"/>
      <c r="DG35" s="643"/>
      <c r="DH35" s="643"/>
      <c r="DI35" s="643"/>
      <c r="DJ35" s="643"/>
      <c r="DK35" s="644"/>
      <c r="DL35" s="619">
        <v>9034</v>
      </c>
      <c r="DM35" s="643"/>
      <c r="DN35" s="643"/>
      <c r="DO35" s="643"/>
      <c r="DP35" s="643"/>
      <c r="DQ35" s="643"/>
      <c r="DR35" s="643"/>
      <c r="DS35" s="643"/>
      <c r="DT35" s="643"/>
      <c r="DU35" s="643"/>
      <c r="DV35" s="644"/>
      <c r="DW35" s="615">
        <v>1.1000000000000001</v>
      </c>
      <c r="DX35" s="640"/>
      <c r="DY35" s="640"/>
      <c r="DZ35" s="640"/>
      <c r="EA35" s="640"/>
      <c r="EB35" s="640"/>
      <c r="EC35" s="641"/>
    </row>
    <row r="36" spans="2:133" ht="11.25" customHeight="1" x14ac:dyDescent="0.2">
      <c r="B36" s="607" t="s">
        <v>314</v>
      </c>
      <c r="C36" s="608"/>
      <c r="D36" s="608"/>
      <c r="E36" s="608"/>
      <c r="F36" s="608"/>
      <c r="G36" s="608"/>
      <c r="H36" s="608"/>
      <c r="I36" s="608"/>
      <c r="J36" s="608"/>
      <c r="K36" s="608"/>
      <c r="L36" s="608"/>
      <c r="M36" s="608"/>
      <c r="N36" s="608"/>
      <c r="O36" s="608"/>
      <c r="P36" s="608"/>
      <c r="Q36" s="609"/>
      <c r="R36" s="610">
        <v>284346</v>
      </c>
      <c r="S36" s="611"/>
      <c r="T36" s="611"/>
      <c r="U36" s="611"/>
      <c r="V36" s="611"/>
      <c r="W36" s="611"/>
      <c r="X36" s="611"/>
      <c r="Y36" s="612"/>
      <c r="Z36" s="613">
        <v>16.100000000000001</v>
      </c>
      <c r="AA36" s="613"/>
      <c r="AB36" s="613"/>
      <c r="AC36" s="613"/>
      <c r="AD36" s="614" t="s">
        <v>122</v>
      </c>
      <c r="AE36" s="614"/>
      <c r="AF36" s="614"/>
      <c r="AG36" s="614"/>
      <c r="AH36" s="614"/>
      <c r="AI36" s="614"/>
      <c r="AJ36" s="614"/>
      <c r="AK36" s="614"/>
      <c r="AL36" s="615" t="s">
        <v>122</v>
      </c>
      <c r="AM36" s="616"/>
      <c r="AN36" s="616"/>
      <c r="AO36" s="617"/>
      <c r="AP36" s="204"/>
      <c r="AQ36" s="676" t="s">
        <v>315</v>
      </c>
      <c r="AR36" s="677"/>
      <c r="AS36" s="677"/>
      <c r="AT36" s="677"/>
      <c r="AU36" s="677"/>
      <c r="AV36" s="677"/>
      <c r="AW36" s="677"/>
      <c r="AX36" s="677"/>
      <c r="AY36" s="678"/>
      <c r="AZ36" s="599">
        <v>324259</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4550</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422276</v>
      </c>
      <c r="CS36" s="611"/>
      <c r="CT36" s="611"/>
      <c r="CU36" s="611"/>
      <c r="CV36" s="611"/>
      <c r="CW36" s="611"/>
      <c r="CX36" s="611"/>
      <c r="CY36" s="612"/>
      <c r="CZ36" s="615">
        <v>27.5</v>
      </c>
      <c r="DA36" s="640"/>
      <c r="DB36" s="640"/>
      <c r="DC36" s="645"/>
      <c r="DD36" s="619">
        <v>262796</v>
      </c>
      <c r="DE36" s="611"/>
      <c r="DF36" s="611"/>
      <c r="DG36" s="611"/>
      <c r="DH36" s="611"/>
      <c r="DI36" s="611"/>
      <c r="DJ36" s="611"/>
      <c r="DK36" s="612"/>
      <c r="DL36" s="619">
        <v>167522</v>
      </c>
      <c r="DM36" s="611"/>
      <c r="DN36" s="611"/>
      <c r="DO36" s="611"/>
      <c r="DP36" s="611"/>
      <c r="DQ36" s="611"/>
      <c r="DR36" s="611"/>
      <c r="DS36" s="611"/>
      <c r="DT36" s="611"/>
      <c r="DU36" s="611"/>
      <c r="DV36" s="612"/>
      <c r="DW36" s="615">
        <v>19.899999999999999</v>
      </c>
      <c r="DX36" s="640"/>
      <c r="DY36" s="640"/>
      <c r="DZ36" s="640"/>
      <c r="EA36" s="640"/>
      <c r="EB36" s="640"/>
      <c r="EC36" s="641"/>
    </row>
    <row r="37" spans="2:133" ht="11.25" customHeight="1" x14ac:dyDescent="0.2">
      <c r="B37" s="607" t="s">
        <v>318</v>
      </c>
      <c r="C37" s="608"/>
      <c r="D37" s="608"/>
      <c r="E37" s="608"/>
      <c r="F37" s="608"/>
      <c r="G37" s="608"/>
      <c r="H37" s="608"/>
      <c r="I37" s="608"/>
      <c r="J37" s="608"/>
      <c r="K37" s="608"/>
      <c r="L37" s="608"/>
      <c r="M37" s="608"/>
      <c r="N37" s="608"/>
      <c r="O37" s="608"/>
      <c r="P37" s="608"/>
      <c r="Q37" s="609"/>
      <c r="R37" s="610">
        <v>183913</v>
      </c>
      <c r="S37" s="611"/>
      <c r="T37" s="611"/>
      <c r="U37" s="611"/>
      <c r="V37" s="611"/>
      <c r="W37" s="611"/>
      <c r="X37" s="611"/>
      <c r="Y37" s="612"/>
      <c r="Z37" s="613">
        <v>10.4</v>
      </c>
      <c r="AA37" s="613"/>
      <c r="AB37" s="613"/>
      <c r="AC37" s="613"/>
      <c r="AD37" s="614">
        <v>6488</v>
      </c>
      <c r="AE37" s="614"/>
      <c r="AF37" s="614"/>
      <c r="AG37" s="614"/>
      <c r="AH37" s="614"/>
      <c r="AI37" s="614"/>
      <c r="AJ37" s="614"/>
      <c r="AK37" s="614"/>
      <c r="AL37" s="615">
        <v>0.8</v>
      </c>
      <c r="AM37" s="616"/>
      <c r="AN37" s="616"/>
      <c r="AO37" s="617"/>
      <c r="AQ37" s="673" t="s">
        <v>319</v>
      </c>
      <c r="AR37" s="674"/>
      <c r="AS37" s="674"/>
      <c r="AT37" s="674"/>
      <c r="AU37" s="674"/>
      <c r="AV37" s="674"/>
      <c r="AW37" s="674"/>
      <c r="AX37" s="674"/>
      <c r="AY37" s="675"/>
      <c r="AZ37" s="610">
        <v>157868</v>
      </c>
      <c r="BA37" s="611"/>
      <c r="BB37" s="611"/>
      <c r="BC37" s="611"/>
      <c r="BD37" s="643"/>
      <c r="BE37" s="643"/>
      <c r="BF37" s="656"/>
      <c r="BG37" s="607" t="s">
        <v>320</v>
      </c>
      <c r="BH37" s="608"/>
      <c r="BI37" s="608"/>
      <c r="BJ37" s="608"/>
      <c r="BK37" s="608"/>
      <c r="BL37" s="608"/>
      <c r="BM37" s="608"/>
      <c r="BN37" s="608"/>
      <c r="BO37" s="608"/>
      <c r="BP37" s="608"/>
      <c r="BQ37" s="608"/>
      <c r="BR37" s="608"/>
      <c r="BS37" s="608"/>
      <c r="BT37" s="608"/>
      <c r="BU37" s="609"/>
      <c r="BV37" s="610">
        <v>4236</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8909</v>
      </c>
      <c r="CS37" s="643"/>
      <c r="CT37" s="643"/>
      <c r="CU37" s="643"/>
      <c r="CV37" s="643"/>
      <c r="CW37" s="643"/>
      <c r="CX37" s="643"/>
      <c r="CY37" s="644"/>
      <c r="CZ37" s="615">
        <v>0.6</v>
      </c>
      <c r="DA37" s="640"/>
      <c r="DB37" s="640"/>
      <c r="DC37" s="645"/>
      <c r="DD37" s="619">
        <v>8909</v>
      </c>
      <c r="DE37" s="643"/>
      <c r="DF37" s="643"/>
      <c r="DG37" s="643"/>
      <c r="DH37" s="643"/>
      <c r="DI37" s="643"/>
      <c r="DJ37" s="643"/>
      <c r="DK37" s="644"/>
      <c r="DL37" s="619">
        <v>5367</v>
      </c>
      <c r="DM37" s="643"/>
      <c r="DN37" s="643"/>
      <c r="DO37" s="643"/>
      <c r="DP37" s="643"/>
      <c r="DQ37" s="643"/>
      <c r="DR37" s="643"/>
      <c r="DS37" s="643"/>
      <c r="DT37" s="643"/>
      <c r="DU37" s="643"/>
      <c r="DV37" s="644"/>
      <c r="DW37" s="615">
        <v>0.6</v>
      </c>
      <c r="DX37" s="640"/>
      <c r="DY37" s="640"/>
      <c r="DZ37" s="640"/>
      <c r="EA37" s="640"/>
      <c r="EB37" s="640"/>
      <c r="EC37" s="641"/>
    </row>
    <row r="38" spans="2:133" ht="11.25" customHeight="1" x14ac:dyDescent="0.2">
      <c r="B38" s="607" t="s">
        <v>322</v>
      </c>
      <c r="C38" s="608"/>
      <c r="D38" s="608"/>
      <c r="E38" s="608"/>
      <c r="F38" s="608"/>
      <c r="G38" s="608"/>
      <c r="H38" s="608"/>
      <c r="I38" s="608"/>
      <c r="J38" s="608"/>
      <c r="K38" s="608"/>
      <c r="L38" s="608"/>
      <c r="M38" s="608"/>
      <c r="N38" s="608"/>
      <c r="O38" s="608"/>
      <c r="P38" s="608"/>
      <c r="Q38" s="609"/>
      <c r="R38" s="610">
        <v>118317</v>
      </c>
      <c r="S38" s="611"/>
      <c r="T38" s="611"/>
      <c r="U38" s="611"/>
      <c r="V38" s="611"/>
      <c r="W38" s="611"/>
      <c r="X38" s="611"/>
      <c r="Y38" s="612"/>
      <c r="Z38" s="613">
        <v>6.7</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102840</v>
      </c>
      <c r="BA38" s="611"/>
      <c r="BB38" s="611"/>
      <c r="BC38" s="611"/>
      <c r="BD38" s="643"/>
      <c r="BE38" s="643"/>
      <c r="BF38" s="656"/>
      <c r="BG38" s="607" t="s">
        <v>324</v>
      </c>
      <c r="BH38" s="608"/>
      <c r="BI38" s="608"/>
      <c r="BJ38" s="608"/>
      <c r="BK38" s="608"/>
      <c r="BL38" s="608"/>
      <c r="BM38" s="608"/>
      <c r="BN38" s="608"/>
      <c r="BO38" s="608"/>
      <c r="BP38" s="608"/>
      <c r="BQ38" s="608"/>
      <c r="BR38" s="608"/>
      <c r="BS38" s="608"/>
      <c r="BT38" s="608"/>
      <c r="BU38" s="609"/>
      <c r="BV38" s="610">
        <v>104</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63551</v>
      </c>
      <c r="CS38" s="611"/>
      <c r="CT38" s="611"/>
      <c r="CU38" s="611"/>
      <c r="CV38" s="611"/>
      <c r="CW38" s="611"/>
      <c r="CX38" s="611"/>
      <c r="CY38" s="612"/>
      <c r="CZ38" s="615">
        <v>4.0999999999999996</v>
      </c>
      <c r="DA38" s="640"/>
      <c r="DB38" s="640"/>
      <c r="DC38" s="645"/>
      <c r="DD38" s="619">
        <v>56417</v>
      </c>
      <c r="DE38" s="611"/>
      <c r="DF38" s="611"/>
      <c r="DG38" s="611"/>
      <c r="DH38" s="611"/>
      <c r="DI38" s="611"/>
      <c r="DJ38" s="611"/>
      <c r="DK38" s="612"/>
      <c r="DL38" s="619">
        <v>34028</v>
      </c>
      <c r="DM38" s="611"/>
      <c r="DN38" s="611"/>
      <c r="DO38" s="611"/>
      <c r="DP38" s="611"/>
      <c r="DQ38" s="611"/>
      <c r="DR38" s="611"/>
      <c r="DS38" s="611"/>
      <c r="DT38" s="611"/>
      <c r="DU38" s="611"/>
      <c r="DV38" s="612"/>
      <c r="DW38" s="615">
        <v>4</v>
      </c>
      <c r="DX38" s="640"/>
      <c r="DY38" s="640"/>
      <c r="DZ38" s="640"/>
      <c r="EA38" s="640"/>
      <c r="EB38" s="640"/>
      <c r="EC38" s="641"/>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t="s">
        <v>122</v>
      </c>
      <c r="BA39" s="611"/>
      <c r="BB39" s="611"/>
      <c r="BC39" s="611"/>
      <c r="BD39" s="643"/>
      <c r="BE39" s="643"/>
      <c r="BF39" s="656"/>
      <c r="BG39" s="607" t="s">
        <v>328</v>
      </c>
      <c r="BH39" s="608"/>
      <c r="BI39" s="608"/>
      <c r="BJ39" s="608"/>
      <c r="BK39" s="608"/>
      <c r="BL39" s="608"/>
      <c r="BM39" s="608"/>
      <c r="BN39" s="608"/>
      <c r="BO39" s="608"/>
      <c r="BP39" s="608"/>
      <c r="BQ39" s="608"/>
      <c r="BR39" s="608"/>
      <c r="BS39" s="608"/>
      <c r="BT39" s="608"/>
      <c r="BU39" s="609"/>
      <c r="BV39" s="610">
        <v>155</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19748</v>
      </c>
      <c r="CS39" s="643"/>
      <c r="CT39" s="643"/>
      <c r="CU39" s="643"/>
      <c r="CV39" s="643"/>
      <c r="CW39" s="643"/>
      <c r="CX39" s="643"/>
      <c r="CY39" s="644"/>
      <c r="CZ39" s="615">
        <v>1.3</v>
      </c>
      <c r="DA39" s="640"/>
      <c r="DB39" s="640"/>
      <c r="DC39" s="645"/>
      <c r="DD39" s="619">
        <v>1</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0"/>
      <c r="DY39" s="640"/>
      <c r="DZ39" s="640"/>
      <c r="EA39" s="640"/>
      <c r="EB39" s="640"/>
      <c r="EC39" s="641"/>
    </row>
    <row r="40" spans="2:133" ht="11.25" customHeight="1" x14ac:dyDescent="0.2">
      <c r="B40" s="607" t="s">
        <v>330</v>
      </c>
      <c r="C40" s="608"/>
      <c r="D40" s="608"/>
      <c r="E40" s="608"/>
      <c r="F40" s="608"/>
      <c r="G40" s="608"/>
      <c r="H40" s="608"/>
      <c r="I40" s="608"/>
      <c r="J40" s="608"/>
      <c r="K40" s="608"/>
      <c r="L40" s="608"/>
      <c r="M40" s="608"/>
      <c r="N40" s="608"/>
      <c r="O40" s="608"/>
      <c r="P40" s="608"/>
      <c r="Q40" s="609"/>
      <c r="R40" s="610">
        <v>1317</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3"/>
      <c r="BE40" s="643"/>
      <c r="BF40" s="656"/>
      <c r="BG40" s="660" t="s">
        <v>332</v>
      </c>
      <c r="BH40" s="661"/>
      <c r="BI40" s="661"/>
      <c r="BJ40" s="661"/>
      <c r="BK40" s="661"/>
      <c r="BL40" s="205"/>
      <c r="BM40" s="608" t="s">
        <v>333</v>
      </c>
      <c r="BN40" s="608"/>
      <c r="BO40" s="608"/>
      <c r="BP40" s="608"/>
      <c r="BQ40" s="608"/>
      <c r="BR40" s="608"/>
      <c r="BS40" s="608"/>
      <c r="BT40" s="608"/>
      <c r="BU40" s="609"/>
      <c r="BV40" s="610">
        <v>80</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30000</v>
      </c>
      <c r="CS40" s="611"/>
      <c r="CT40" s="611"/>
      <c r="CU40" s="611"/>
      <c r="CV40" s="611"/>
      <c r="CW40" s="611"/>
      <c r="CX40" s="611"/>
      <c r="CY40" s="612"/>
      <c r="CZ40" s="615">
        <v>2</v>
      </c>
      <c r="DA40" s="640"/>
      <c r="DB40" s="640"/>
      <c r="DC40" s="645"/>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2">
      <c r="B41" s="631" t="s">
        <v>335</v>
      </c>
      <c r="C41" s="632"/>
      <c r="D41" s="632"/>
      <c r="E41" s="632"/>
      <c r="F41" s="632"/>
      <c r="G41" s="632"/>
      <c r="H41" s="632"/>
      <c r="I41" s="632"/>
      <c r="J41" s="632"/>
      <c r="K41" s="632"/>
      <c r="L41" s="632"/>
      <c r="M41" s="632"/>
      <c r="N41" s="632"/>
      <c r="O41" s="632"/>
      <c r="P41" s="632"/>
      <c r="Q41" s="633"/>
      <c r="R41" s="682">
        <v>1764873</v>
      </c>
      <c r="S41" s="683"/>
      <c r="T41" s="683"/>
      <c r="U41" s="683"/>
      <c r="V41" s="683"/>
      <c r="W41" s="683"/>
      <c r="X41" s="683"/>
      <c r="Y41" s="687"/>
      <c r="Z41" s="688">
        <v>100</v>
      </c>
      <c r="AA41" s="688"/>
      <c r="AB41" s="688"/>
      <c r="AC41" s="688"/>
      <c r="AD41" s="689">
        <v>841394</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26645</v>
      </c>
      <c r="BA41" s="611"/>
      <c r="BB41" s="611"/>
      <c r="BC41" s="611"/>
      <c r="BD41" s="643"/>
      <c r="BE41" s="643"/>
      <c r="BF41" s="656"/>
      <c r="BG41" s="660"/>
      <c r="BH41" s="661"/>
      <c r="BI41" s="661"/>
      <c r="BJ41" s="661"/>
      <c r="BK41" s="661"/>
      <c r="BL41" s="205"/>
      <c r="BM41" s="608" t="s">
        <v>337</v>
      </c>
      <c r="BN41" s="608"/>
      <c r="BO41" s="608"/>
      <c r="BP41" s="608"/>
      <c r="BQ41" s="608"/>
      <c r="BR41" s="608"/>
      <c r="BS41" s="608"/>
      <c r="BT41" s="608"/>
      <c r="BU41" s="609"/>
      <c r="BV41" s="610">
        <v>11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0"/>
      <c r="DB41" s="640"/>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36906</v>
      </c>
      <c r="BA42" s="683"/>
      <c r="BB42" s="683"/>
      <c r="BC42" s="683"/>
      <c r="BD42" s="669"/>
      <c r="BE42" s="669"/>
      <c r="BF42" s="671"/>
      <c r="BG42" s="662"/>
      <c r="BH42" s="663"/>
      <c r="BI42" s="663"/>
      <c r="BJ42" s="663"/>
      <c r="BK42" s="663"/>
      <c r="BL42" s="206"/>
      <c r="BM42" s="632" t="s">
        <v>340</v>
      </c>
      <c r="BN42" s="632"/>
      <c r="BO42" s="632"/>
      <c r="BP42" s="632"/>
      <c r="BQ42" s="632"/>
      <c r="BR42" s="632"/>
      <c r="BS42" s="632"/>
      <c r="BT42" s="632"/>
      <c r="BU42" s="633"/>
      <c r="BV42" s="682">
        <v>376</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219933</v>
      </c>
      <c r="CS42" s="643"/>
      <c r="CT42" s="643"/>
      <c r="CU42" s="643"/>
      <c r="CV42" s="643"/>
      <c r="CW42" s="643"/>
      <c r="CX42" s="643"/>
      <c r="CY42" s="644"/>
      <c r="CZ42" s="615">
        <v>14.3</v>
      </c>
      <c r="DA42" s="640"/>
      <c r="DB42" s="640"/>
      <c r="DC42" s="645"/>
      <c r="DD42" s="619">
        <v>121263</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342</v>
      </c>
      <c r="CD43" s="607" t="s">
        <v>343</v>
      </c>
      <c r="CE43" s="608"/>
      <c r="CF43" s="608"/>
      <c r="CG43" s="608"/>
      <c r="CH43" s="608"/>
      <c r="CI43" s="608"/>
      <c r="CJ43" s="608"/>
      <c r="CK43" s="608"/>
      <c r="CL43" s="608"/>
      <c r="CM43" s="608"/>
      <c r="CN43" s="608"/>
      <c r="CO43" s="608"/>
      <c r="CP43" s="608"/>
      <c r="CQ43" s="609"/>
      <c r="CR43" s="610" t="s">
        <v>122</v>
      </c>
      <c r="CS43" s="643"/>
      <c r="CT43" s="643"/>
      <c r="CU43" s="643"/>
      <c r="CV43" s="643"/>
      <c r="CW43" s="643"/>
      <c r="CX43" s="643"/>
      <c r="CY43" s="644"/>
      <c r="CZ43" s="615" t="s">
        <v>122</v>
      </c>
      <c r="DA43" s="640"/>
      <c r="DB43" s="640"/>
      <c r="DC43" s="645"/>
      <c r="DD43" s="619" t="s">
        <v>122</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219933</v>
      </c>
      <c r="CS44" s="611"/>
      <c r="CT44" s="611"/>
      <c r="CU44" s="611"/>
      <c r="CV44" s="611"/>
      <c r="CW44" s="611"/>
      <c r="CX44" s="611"/>
      <c r="CY44" s="612"/>
      <c r="CZ44" s="615">
        <v>14.3</v>
      </c>
      <c r="DA44" s="616"/>
      <c r="DB44" s="616"/>
      <c r="DC44" s="622"/>
      <c r="DD44" s="619">
        <v>121263</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10941</v>
      </c>
      <c r="CS45" s="643"/>
      <c r="CT45" s="643"/>
      <c r="CU45" s="643"/>
      <c r="CV45" s="643"/>
      <c r="CW45" s="643"/>
      <c r="CX45" s="643"/>
      <c r="CY45" s="644"/>
      <c r="CZ45" s="615">
        <v>0.7</v>
      </c>
      <c r="DA45" s="640"/>
      <c r="DB45" s="640"/>
      <c r="DC45" s="645"/>
      <c r="DD45" s="619">
        <v>2842</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50"/>
      <c r="CE46" s="651"/>
      <c r="CF46" s="607" t="s">
        <v>348</v>
      </c>
      <c r="CG46" s="608"/>
      <c r="CH46" s="608"/>
      <c r="CI46" s="608"/>
      <c r="CJ46" s="608"/>
      <c r="CK46" s="608"/>
      <c r="CL46" s="608"/>
      <c r="CM46" s="608"/>
      <c r="CN46" s="608"/>
      <c r="CO46" s="608"/>
      <c r="CP46" s="608"/>
      <c r="CQ46" s="609"/>
      <c r="CR46" s="610">
        <v>206742</v>
      </c>
      <c r="CS46" s="611"/>
      <c r="CT46" s="611"/>
      <c r="CU46" s="611"/>
      <c r="CV46" s="611"/>
      <c r="CW46" s="611"/>
      <c r="CX46" s="611"/>
      <c r="CY46" s="612"/>
      <c r="CZ46" s="615">
        <v>13.5</v>
      </c>
      <c r="DA46" s="616"/>
      <c r="DB46" s="616"/>
      <c r="DC46" s="622"/>
      <c r="DD46" s="619">
        <v>116171</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50"/>
      <c r="CE47" s="651"/>
      <c r="CF47" s="607" t="s">
        <v>349</v>
      </c>
      <c r="CG47" s="608"/>
      <c r="CH47" s="608"/>
      <c r="CI47" s="608"/>
      <c r="CJ47" s="608"/>
      <c r="CK47" s="608"/>
      <c r="CL47" s="608"/>
      <c r="CM47" s="608"/>
      <c r="CN47" s="608"/>
      <c r="CO47" s="608"/>
      <c r="CP47" s="608"/>
      <c r="CQ47" s="609"/>
      <c r="CR47" s="610" t="s">
        <v>122</v>
      </c>
      <c r="CS47" s="643"/>
      <c r="CT47" s="643"/>
      <c r="CU47" s="643"/>
      <c r="CV47" s="643"/>
      <c r="CW47" s="643"/>
      <c r="CX47" s="643"/>
      <c r="CY47" s="644"/>
      <c r="CZ47" s="615" t="s">
        <v>122</v>
      </c>
      <c r="DA47" s="640"/>
      <c r="DB47" s="640"/>
      <c r="DC47" s="645"/>
      <c r="DD47" s="619" t="s">
        <v>122</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07"/>
      <c r="CD48" s="652"/>
      <c r="CE48" s="653"/>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351</v>
      </c>
      <c r="CE49" s="632"/>
      <c r="CF49" s="632"/>
      <c r="CG49" s="632"/>
      <c r="CH49" s="632"/>
      <c r="CI49" s="632"/>
      <c r="CJ49" s="632"/>
      <c r="CK49" s="632"/>
      <c r="CL49" s="632"/>
      <c r="CM49" s="632"/>
      <c r="CN49" s="632"/>
      <c r="CO49" s="632"/>
      <c r="CP49" s="632"/>
      <c r="CQ49" s="633"/>
      <c r="CR49" s="682">
        <v>1535637</v>
      </c>
      <c r="CS49" s="669"/>
      <c r="CT49" s="669"/>
      <c r="CU49" s="669"/>
      <c r="CV49" s="669"/>
      <c r="CW49" s="669"/>
      <c r="CX49" s="669"/>
      <c r="CY49" s="698"/>
      <c r="CZ49" s="690">
        <v>100</v>
      </c>
      <c r="DA49" s="699"/>
      <c r="DB49" s="699"/>
      <c r="DC49" s="700"/>
      <c r="DD49" s="701">
        <v>1101620</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NyaO/vYLZa8sGsUEJccEOHS+WP2ijFSGlXgm+EPPDBhiR3djFn/xqftOB162GUpBNvjpx3zUZXfR1Zs5wp3KGg==" saltValue="2tWzUKwJOaCE/HK7RLSsx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6"/>
    </row>
    <row r="6" spans="1:131" s="217"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x14ac:dyDescent="0.2">
      <c r="A7" s="218">
        <v>1</v>
      </c>
      <c r="B7" s="736" t="s">
        <v>374</v>
      </c>
      <c r="C7" s="737"/>
      <c r="D7" s="737"/>
      <c r="E7" s="737"/>
      <c r="F7" s="737"/>
      <c r="G7" s="737"/>
      <c r="H7" s="737"/>
      <c r="I7" s="737"/>
      <c r="J7" s="737"/>
      <c r="K7" s="737"/>
      <c r="L7" s="737"/>
      <c r="M7" s="737"/>
      <c r="N7" s="737"/>
      <c r="O7" s="737"/>
      <c r="P7" s="738"/>
      <c r="Q7" s="739">
        <v>1765</v>
      </c>
      <c r="R7" s="740"/>
      <c r="S7" s="740"/>
      <c r="T7" s="740"/>
      <c r="U7" s="740"/>
      <c r="V7" s="740">
        <v>1536</v>
      </c>
      <c r="W7" s="740"/>
      <c r="X7" s="740"/>
      <c r="Y7" s="740"/>
      <c r="Z7" s="740"/>
      <c r="AA7" s="740">
        <v>229</v>
      </c>
      <c r="AB7" s="740"/>
      <c r="AC7" s="740"/>
      <c r="AD7" s="740"/>
      <c r="AE7" s="741"/>
      <c r="AF7" s="742">
        <v>164</v>
      </c>
      <c r="AG7" s="743"/>
      <c r="AH7" s="743"/>
      <c r="AI7" s="743"/>
      <c r="AJ7" s="744"/>
      <c r="AK7" s="745">
        <v>0</v>
      </c>
      <c r="AL7" s="746"/>
      <c r="AM7" s="746"/>
      <c r="AN7" s="746"/>
      <c r="AO7" s="746"/>
      <c r="AP7" s="746">
        <v>1298</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c r="BS7" s="733" t="s">
        <v>553</v>
      </c>
      <c r="BT7" s="734"/>
      <c r="BU7" s="734"/>
      <c r="BV7" s="734"/>
      <c r="BW7" s="734"/>
      <c r="BX7" s="734"/>
      <c r="BY7" s="734"/>
      <c r="BZ7" s="734"/>
      <c r="CA7" s="734"/>
      <c r="CB7" s="734"/>
      <c r="CC7" s="734"/>
      <c r="CD7" s="734"/>
      <c r="CE7" s="734"/>
      <c r="CF7" s="734"/>
      <c r="CG7" s="749"/>
      <c r="CH7" s="730">
        <v>2</v>
      </c>
      <c r="CI7" s="731"/>
      <c r="CJ7" s="731"/>
      <c r="CK7" s="731"/>
      <c r="CL7" s="732"/>
      <c r="CM7" s="730">
        <v>57</v>
      </c>
      <c r="CN7" s="731"/>
      <c r="CO7" s="731"/>
      <c r="CP7" s="731"/>
      <c r="CQ7" s="732"/>
      <c r="CR7" s="730">
        <v>10</v>
      </c>
      <c r="CS7" s="731"/>
      <c r="CT7" s="731"/>
      <c r="CU7" s="731"/>
      <c r="CV7" s="732"/>
      <c r="CW7" s="730">
        <v>18</v>
      </c>
      <c r="CX7" s="731"/>
      <c r="CY7" s="731"/>
      <c r="CZ7" s="731"/>
      <c r="DA7" s="732"/>
      <c r="DB7" s="730"/>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16"/>
    </row>
    <row r="8" spans="1:131" s="217" customFormat="1" ht="26.25" customHeight="1" x14ac:dyDescent="0.2">
      <c r="A8" s="220">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6"/>
    </row>
    <row r="9" spans="1:131" s="217" customFormat="1" ht="26.25" customHeight="1" x14ac:dyDescent="0.2">
      <c r="A9" s="220">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6"/>
    </row>
    <row r="10" spans="1:131" s="217" customFormat="1" ht="26.25" customHeight="1" x14ac:dyDescent="0.2">
      <c r="A10" s="220">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6"/>
    </row>
    <row r="11" spans="1:131" s="217" customFormat="1" ht="26.25" customHeight="1" x14ac:dyDescent="0.2">
      <c r="A11" s="220">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6"/>
    </row>
    <row r="12" spans="1:131" s="217" customFormat="1" ht="26.25" customHeight="1" x14ac:dyDescent="0.2">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6"/>
    </row>
    <row r="13" spans="1:131" s="217" customFormat="1" ht="26.25" customHeight="1" x14ac:dyDescent="0.2">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6"/>
    </row>
    <row r="14" spans="1:131" s="217" customFormat="1" ht="26.25" customHeight="1" x14ac:dyDescent="0.2">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6"/>
    </row>
    <row r="15" spans="1:131" s="217" customFormat="1" ht="26.25" customHeight="1" x14ac:dyDescent="0.2">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6"/>
    </row>
    <row r="16" spans="1:131" s="217" customFormat="1" ht="26.25" customHeight="1" x14ac:dyDescent="0.2">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6"/>
    </row>
    <row r="17" spans="1:131" s="217" customFormat="1" ht="26.25" customHeight="1" x14ac:dyDescent="0.2">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6"/>
    </row>
    <row r="18" spans="1:131" s="217" customFormat="1" ht="26.25" customHeight="1" x14ac:dyDescent="0.2">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6"/>
    </row>
    <row r="19" spans="1:131" s="217" customFormat="1" ht="26.25" customHeight="1" x14ac:dyDescent="0.2">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6"/>
    </row>
    <row r="20" spans="1:131" s="217" customFormat="1" ht="26.25" customHeight="1" x14ac:dyDescent="0.2">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6"/>
    </row>
    <row r="21" spans="1:131" s="217" customFormat="1" ht="26.25" customHeight="1" thickBot="1" x14ac:dyDescent="0.25">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6"/>
    </row>
    <row r="22" spans="1:131" s="217" customFormat="1" ht="26.25" customHeight="1" x14ac:dyDescent="0.2">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15"/>
      <c r="BF22" s="215"/>
      <c r="BG22" s="215"/>
      <c r="BH22" s="215"/>
      <c r="BI22" s="215"/>
      <c r="BJ22" s="215"/>
      <c r="BK22" s="215"/>
      <c r="BL22" s="215"/>
      <c r="BM22" s="215"/>
      <c r="BN22" s="215"/>
      <c r="BO22" s="215"/>
      <c r="BP22" s="215"/>
      <c r="BQ22" s="220">
        <v>16</v>
      </c>
      <c r="BR22" s="221"/>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6"/>
    </row>
    <row r="23" spans="1:131" s="217" customFormat="1" ht="26.25" customHeight="1" thickBot="1" x14ac:dyDescent="0.25">
      <c r="A23" s="222" t="s">
        <v>376</v>
      </c>
      <c r="B23" s="776" t="s">
        <v>377</v>
      </c>
      <c r="C23" s="777"/>
      <c r="D23" s="777"/>
      <c r="E23" s="777"/>
      <c r="F23" s="777"/>
      <c r="G23" s="777"/>
      <c r="H23" s="777"/>
      <c r="I23" s="777"/>
      <c r="J23" s="777"/>
      <c r="K23" s="777"/>
      <c r="L23" s="777"/>
      <c r="M23" s="777"/>
      <c r="N23" s="777"/>
      <c r="O23" s="777"/>
      <c r="P23" s="778"/>
      <c r="Q23" s="779">
        <v>1765</v>
      </c>
      <c r="R23" s="780"/>
      <c r="S23" s="780"/>
      <c r="T23" s="780"/>
      <c r="U23" s="780"/>
      <c r="V23" s="780">
        <v>1536</v>
      </c>
      <c r="W23" s="780"/>
      <c r="X23" s="780"/>
      <c r="Y23" s="780"/>
      <c r="Z23" s="780"/>
      <c r="AA23" s="780">
        <v>229</v>
      </c>
      <c r="AB23" s="780"/>
      <c r="AC23" s="780"/>
      <c r="AD23" s="780"/>
      <c r="AE23" s="781"/>
      <c r="AF23" s="782">
        <v>164</v>
      </c>
      <c r="AG23" s="780"/>
      <c r="AH23" s="780"/>
      <c r="AI23" s="780"/>
      <c r="AJ23" s="783"/>
      <c r="AK23" s="784"/>
      <c r="AL23" s="785"/>
      <c r="AM23" s="785"/>
      <c r="AN23" s="785"/>
      <c r="AO23" s="785"/>
      <c r="AP23" s="780">
        <v>1298</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0">
        <v>17</v>
      </c>
      <c r="BR23" s="221"/>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6"/>
    </row>
    <row r="24" spans="1:131" s="217" customFormat="1" ht="26.25" customHeight="1" x14ac:dyDescent="0.2">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6"/>
    </row>
    <row r="25" spans="1:131" ht="26.25" customHeight="1" thickBot="1" x14ac:dyDescent="0.25">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14"/>
      <c r="BK26" s="214"/>
      <c r="BL26" s="214"/>
      <c r="BM26" s="214"/>
      <c r="BN26" s="214"/>
      <c r="BO26" s="223"/>
      <c r="BP26" s="223"/>
      <c r="BQ26" s="220">
        <v>20</v>
      </c>
      <c r="BR26" s="221"/>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4">
        <v>1</v>
      </c>
      <c r="B28" s="736" t="s">
        <v>388</v>
      </c>
      <c r="C28" s="737"/>
      <c r="D28" s="737"/>
      <c r="E28" s="737"/>
      <c r="F28" s="737"/>
      <c r="G28" s="737"/>
      <c r="H28" s="737"/>
      <c r="I28" s="737"/>
      <c r="J28" s="737"/>
      <c r="K28" s="737"/>
      <c r="L28" s="737"/>
      <c r="M28" s="737"/>
      <c r="N28" s="737"/>
      <c r="O28" s="737"/>
      <c r="P28" s="738"/>
      <c r="Q28" s="809">
        <v>122</v>
      </c>
      <c r="R28" s="810"/>
      <c r="S28" s="810"/>
      <c r="T28" s="810"/>
      <c r="U28" s="810"/>
      <c r="V28" s="810">
        <v>117</v>
      </c>
      <c r="W28" s="810"/>
      <c r="X28" s="810"/>
      <c r="Y28" s="810"/>
      <c r="Z28" s="810"/>
      <c r="AA28" s="810">
        <v>5</v>
      </c>
      <c r="AB28" s="810"/>
      <c r="AC28" s="810"/>
      <c r="AD28" s="810"/>
      <c r="AE28" s="811"/>
      <c r="AF28" s="812">
        <v>5</v>
      </c>
      <c r="AG28" s="810"/>
      <c r="AH28" s="810"/>
      <c r="AI28" s="810"/>
      <c r="AJ28" s="813"/>
      <c r="AK28" s="814">
        <v>14</v>
      </c>
      <c r="AL28" s="815"/>
      <c r="AM28" s="815"/>
      <c r="AN28" s="815"/>
      <c r="AO28" s="815"/>
      <c r="AP28" s="815">
        <v>0</v>
      </c>
      <c r="AQ28" s="815"/>
      <c r="AR28" s="815"/>
      <c r="AS28" s="815"/>
      <c r="AT28" s="815"/>
      <c r="AU28" s="815">
        <v>0</v>
      </c>
      <c r="AV28" s="815"/>
      <c r="AW28" s="815"/>
      <c r="AX28" s="815"/>
      <c r="AY28" s="815"/>
      <c r="AZ28" s="816">
        <v>0</v>
      </c>
      <c r="BA28" s="816"/>
      <c r="BB28" s="816"/>
      <c r="BC28" s="816"/>
      <c r="BD28" s="816"/>
      <c r="BE28" s="807"/>
      <c r="BF28" s="807"/>
      <c r="BG28" s="807"/>
      <c r="BH28" s="807"/>
      <c r="BI28" s="808"/>
      <c r="BJ28" s="214"/>
      <c r="BK28" s="214"/>
      <c r="BL28" s="214"/>
      <c r="BM28" s="214"/>
      <c r="BN28" s="214"/>
      <c r="BO28" s="223"/>
      <c r="BP28" s="223"/>
      <c r="BQ28" s="220">
        <v>22</v>
      </c>
      <c r="BR28" s="221"/>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4">
        <v>2</v>
      </c>
      <c r="B29" s="767" t="s">
        <v>389</v>
      </c>
      <c r="C29" s="768"/>
      <c r="D29" s="768"/>
      <c r="E29" s="768"/>
      <c r="F29" s="768"/>
      <c r="G29" s="768"/>
      <c r="H29" s="768"/>
      <c r="I29" s="768"/>
      <c r="J29" s="768"/>
      <c r="K29" s="768"/>
      <c r="L29" s="768"/>
      <c r="M29" s="768"/>
      <c r="N29" s="768"/>
      <c r="O29" s="768"/>
      <c r="P29" s="769"/>
      <c r="Q29" s="770">
        <v>58</v>
      </c>
      <c r="R29" s="771"/>
      <c r="S29" s="771"/>
      <c r="T29" s="771"/>
      <c r="U29" s="771"/>
      <c r="V29" s="771">
        <v>54</v>
      </c>
      <c r="W29" s="771"/>
      <c r="X29" s="771"/>
      <c r="Y29" s="771"/>
      <c r="Z29" s="771"/>
      <c r="AA29" s="771">
        <v>4</v>
      </c>
      <c r="AB29" s="771"/>
      <c r="AC29" s="771"/>
      <c r="AD29" s="771"/>
      <c r="AE29" s="772"/>
      <c r="AF29" s="773">
        <v>4</v>
      </c>
      <c r="AG29" s="774"/>
      <c r="AH29" s="774"/>
      <c r="AI29" s="774"/>
      <c r="AJ29" s="775"/>
      <c r="AK29" s="821">
        <v>13</v>
      </c>
      <c r="AL29" s="817"/>
      <c r="AM29" s="817"/>
      <c r="AN29" s="817"/>
      <c r="AO29" s="817"/>
      <c r="AP29" s="817">
        <v>29</v>
      </c>
      <c r="AQ29" s="817"/>
      <c r="AR29" s="817"/>
      <c r="AS29" s="817"/>
      <c r="AT29" s="817"/>
      <c r="AU29" s="817">
        <v>29</v>
      </c>
      <c r="AV29" s="817"/>
      <c r="AW29" s="817"/>
      <c r="AX29" s="817"/>
      <c r="AY29" s="817"/>
      <c r="AZ29" s="818">
        <v>0</v>
      </c>
      <c r="BA29" s="818"/>
      <c r="BB29" s="818"/>
      <c r="BC29" s="818"/>
      <c r="BD29" s="818"/>
      <c r="BE29" s="819"/>
      <c r="BF29" s="819"/>
      <c r="BG29" s="819"/>
      <c r="BH29" s="819"/>
      <c r="BI29" s="820"/>
      <c r="BJ29" s="214"/>
      <c r="BK29" s="214"/>
      <c r="BL29" s="214"/>
      <c r="BM29" s="214"/>
      <c r="BN29" s="214"/>
      <c r="BO29" s="223"/>
      <c r="BP29" s="223"/>
      <c r="BQ29" s="220">
        <v>23</v>
      </c>
      <c r="BR29" s="221"/>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4">
        <v>3</v>
      </c>
      <c r="B30" s="767" t="s">
        <v>390</v>
      </c>
      <c r="C30" s="768"/>
      <c r="D30" s="768"/>
      <c r="E30" s="768"/>
      <c r="F30" s="768"/>
      <c r="G30" s="768"/>
      <c r="H30" s="768"/>
      <c r="I30" s="768"/>
      <c r="J30" s="768"/>
      <c r="K30" s="768"/>
      <c r="L30" s="768"/>
      <c r="M30" s="768"/>
      <c r="N30" s="768"/>
      <c r="O30" s="768"/>
      <c r="P30" s="769"/>
      <c r="Q30" s="770">
        <v>171</v>
      </c>
      <c r="R30" s="771"/>
      <c r="S30" s="771"/>
      <c r="T30" s="771"/>
      <c r="U30" s="771"/>
      <c r="V30" s="771">
        <v>163</v>
      </c>
      <c r="W30" s="771"/>
      <c r="X30" s="771"/>
      <c r="Y30" s="771"/>
      <c r="Z30" s="771"/>
      <c r="AA30" s="771">
        <v>8</v>
      </c>
      <c r="AB30" s="771"/>
      <c r="AC30" s="771"/>
      <c r="AD30" s="771"/>
      <c r="AE30" s="772"/>
      <c r="AF30" s="773">
        <v>8</v>
      </c>
      <c r="AG30" s="774"/>
      <c r="AH30" s="774"/>
      <c r="AI30" s="774"/>
      <c r="AJ30" s="775"/>
      <c r="AK30" s="821">
        <v>32</v>
      </c>
      <c r="AL30" s="817"/>
      <c r="AM30" s="817"/>
      <c r="AN30" s="817"/>
      <c r="AO30" s="817"/>
      <c r="AP30" s="817">
        <v>0</v>
      </c>
      <c r="AQ30" s="817"/>
      <c r="AR30" s="817"/>
      <c r="AS30" s="817"/>
      <c r="AT30" s="817"/>
      <c r="AU30" s="817">
        <v>0</v>
      </c>
      <c r="AV30" s="817"/>
      <c r="AW30" s="817"/>
      <c r="AX30" s="817"/>
      <c r="AY30" s="817"/>
      <c r="AZ30" s="818">
        <v>0</v>
      </c>
      <c r="BA30" s="818"/>
      <c r="BB30" s="818"/>
      <c r="BC30" s="818"/>
      <c r="BD30" s="818"/>
      <c r="BE30" s="819"/>
      <c r="BF30" s="819"/>
      <c r="BG30" s="819"/>
      <c r="BH30" s="819"/>
      <c r="BI30" s="820"/>
      <c r="BJ30" s="214"/>
      <c r="BK30" s="214"/>
      <c r="BL30" s="214"/>
      <c r="BM30" s="214"/>
      <c r="BN30" s="214"/>
      <c r="BO30" s="223"/>
      <c r="BP30" s="223"/>
      <c r="BQ30" s="220">
        <v>24</v>
      </c>
      <c r="BR30" s="221"/>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4">
        <v>4</v>
      </c>
      <c r="B31" s="767" t="s">
        <v>391</v>
      </c>
      <c r="C31" s="768"/>
      <c r="D31" s="768"/>
      <c r="E31" s="768"/>
      <c r="F31" s="768"/>
      <c r="G31" s="768"/>
      <c r="H31" s="768"/>
      <c r="I31" s="768"/>
      <c r="J31" s="768"/>
      <c r="K31" s="768"/>
      <c r="L31" s="768"/>
      <c r="M31" s="768"/>
      <c r="N31" s="768"/>
      <c r="O31" s="768"/>
      <c r="P31" s="769"/>
      <c r="Q31" s="770">
        <v>0</v>
      </c>
      <c r="R31" s="771"/>
      <c r="S31" s="771"/>
      <c r="T31" s="771"/>
      <c r="U31" s="771"/>
      <c r="V31" s="771">
        <v>0</v>
      </c>
      <c r="W31" s="771"/>
      <c r="X31" s="771"/>
      <c r="Y31" s="771"/>
      <c r="Z31" s="771"/>
      <c r="AA31" s="771">
        <v>0</v>
      </c>
      <c r="AB31" s="771"/>
      <c r="AC31" s="771"/>
      <c r="AD31" s="771"/>
      <c r="AE31" s="772"/>
      <c r="AF31" s="773">
        <v>0</v>
      </c>
      <c r="AG31" s="774"/>
      <c r="AH31" s="774"/>
      <c r="AI31" s="774"/>
      <c r="AJ31" s="775"/>
      <c r="AK31" s="821">
        <v>0</v>
      </c>
      <c r="AL31" s="817"/>
      <c r="AM31" s="817"/>
      <c r="AN31" s="817"/>
      <c r="AO31" s="817"/>
      <c r="AP31" s="817">
        <v>0</v>
      </c>
      <c r="AQ31" s="817"/>
      <c r="AR31" s="817"/>
      <c r="AS31" s="817"/>
      <c r="AT31" s="817"/>
      <c r="AU31" s="817">
        <v>0</v>
      </c>
      <c r="AV31" s="817"/>
      <c r="AW31" s="817"/>
      <c r="AX31" s="817"/>
      <c r="AY31" s="817"/>
      <c r="AZ31" s="818">
        <v>0</v>
      </c>
      <c r="BA31" s="818"/>
      <c r="BB31" s="818"/>
      <c r="BC31" s="818"/>
      <c r="BD31" s="818"/>
      <c r="BE31" s="819"/>
      <c r="BF31" s="819"/>
      <c r="BG31" s="819"/>
      <c r="BH31" s="819"/>
      <c r="BI31" s="820"/>
      <c r="BJ31" s="214"/>
      <c r="BK31" s="214"/>
      <c r="BL31" s="214"/>
      <c r="BM31" s="214"/>
      <c r="BN31" s="214"/>
      <c r="BO31" s="223"/>
      <c r="BP31" s="223"/>
      <c r="BQ31" s="220">
        <v>25</v>
      </c>
      <c r="BR31" s="221"/>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4">
        <v>5</v>
      </c>
      <c r="B32" s="767" t="s">
        <v>392</v>
      </c>
      <c r="C32" s="768"/>
      <c r="D32" s="768"/>
      <c r="E32" s="768"/>
      <c r="F32" s="768"/>
      <c r="G32" s="768"/>
      <c r="H32" s="768"/>
      <c r="I32" s="768"/>
      <c r="J32" s="768"/>
      <c r="K32" s="768"/>
      <c r="L32" s="768"/>
      <c r="M32" s="768"/>
      <c r="N32" s="768"/>
      <c r="O32" s="768"/>
      <c r="P32" s="769"/>
      <c r="Q32" s="770">
        <v>20</v>
      </c>
      <c r="R32" s="771"/>
      <c r="S32" s="771"/>
      <c r="T32" s="771"/>
      <c r="U32" s="771"/>
      <c r="V32" s="771">
        <v>18</v>
      </c>
      <c r="W32" s="771"/>
      <c r="X32" s="771"/>
      <c r="Y32" s="771"/>
      <c r="Z32" s="771"/>
      <c r="AA32" s="771">
        <v>2</v>
      </c>
      <c r="AB32" s="771"/>
      <c r="AC32" s="771"/>
      <c r="AD32" s="771"/>
      <c r="AE32" s="772"/>
      <c r="AF32" s="773">
        <v>2</v>
      </c>
      <c r="AG32" s="774"/>
      <c r="AH32" s="774"/>
      <c r="AI32" s="774"/>
      <c r="AJ32" s="775"/>
      <c r="AK32" s="821">
        <v>5</v>
      </c>
      <c r="AL32" s="817"/>
      <c r="AM32" s="817"/>
      <c r="AN32" s="817"/>
      <c r="AO32" s="817"/>
      <c r="AP32" s="817">
        <v>0</v>
      </c>
      <c r="AQ32" s="817"/>
      <c r="AR32" s="817"/>
      <c r="AS32" s="817"/>
      <c r="AT32" s="817"/>
      <c r="AU32" s="817">
        <v>0</v>
      </c>
      <c r="AV32" s="817"/>
      <c r="AW32" s="817"/>
      <c r="AX32" s="817"/>
      <c r="AY32" s="817"/>
      <c r="AZ32" s="818">
        <v>0</v>
      </c>
      <c r="BA32" s="818"/>
      <c r="BB32" s="818"/>
      <c r="BC32" s="818"/>
      <c r="BD32" s="818"/>
      <c r="BE32" s="819"/>
      <c r="BF32" s="819"/>
      <c r="BG32" s="819"/>
      <c r="BH32" s="819"/>
      <c r="BI32" s="820"/>
      <c r="BJ32" s="214"/>
      <c r="BK32" s="214"/>
      <c r="BL32" s="214"/>
      <c r="BM32" s="214"/>
      <c r="BN32" s="214"/>
      <c r="BO32" s="223"/>
      <c r="BP32" s="223"/>
      <c r="BQ32" s="220">
        <v>26</v>
      </c>
      <c r="BR32" s="221"/>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4">
        <v>6</v>
      </c>
      <c r="B33" s="767" t="s">
        <v>393</v>
      </c>
      <c r="C33" s="768"/>
      <c r="D33" s="768"/>
      <c r="E33" s="768"/>
      <c r="F33" s="768"/>
      <c r="G33" s="768"/>
      <c r="H33" s="768"/>
      <c r="I33" s="768"/>
      <c r="J33" s="768"/>
      <c r="K33" s="768"/>
      <c r="L33" s="768"/>
      <c r="M33" s="768"/>
      <c r="N33" s="768"/>
      <c r="O33" s="768"/>
      <c r="P33" s="769"/>
      <c r="Q33" s="770">
        <v>35</v>
      </c>
      <c r="R33" s="771"/>
      <c r="S33" s="771"/>
      <c r="T33" s="771"/>
      <c r="U33" s="771"/>
      <c r="V33" s="771">
        <v>1</v>
      </c>
      <c r="W33" s="771"/>
      <c r="X33" s="771"/>
      <c r="Y33" s="771"/>
      <c r="Z33" s="771"/>
      <c r="AA33" s="771">
        <v>34</v>
      </c>
      <c r="AB33" s="771"/>
      <c r="AC33" s="771"/>
      <c r="AD33" s="771"/>
      <c r="AE33" s="772"/>
      <c r="AF33" s="773">
        <v>34</v>
      </c>
      <c r="AG33" s="774"/>
      <c r="AH33" s="774"/>
      <c r="AI33" s="774"/>
      <c r="AJ33" s="775"/>
      <c r="AK33" s="821">
        <v>73</v>
      </c>
      <c r="AL33" s="817"/>
      <c r="AM33" s="817"/>
      <c r="AN33" s="817"/>
      <c r="AO33" s="817"/>
      <c r="AP33" s="817">
        <v>467</v>
      </c>
      <c r="AQ33" s="817"/>
      <c r="AR33" s="817"/>
      <c r="AS33" s="817"/>
      <c r="AT33" s="817"/>
      <c r="AU33" s="817">
        <v>467</v>
      </c>
      <c r="AV33" s="817"/>
      <c r="AW33" s="817"/>
      <c r="AX33" s="817"/>
      <c r="AY33" s="817"/>
      <c r="AZ33" s="818">
        <v>0</v>
      </c>
      <c r="BA33" s="818"/>
      <c r="BB33" s="818"/>
      <c r="BC33" s="818"/>
      <c r="BD33" s="818"/>
      <c r="BE33" s="819" t="s">
        <v>394</v>
      </c>
      <c r="BF33" s="819"/>
      <c r="BG33" s="819"/>
      <c r="BH33" s="819"/>
      <c r="BI33" s="820"/>
      <c r="BJ33" s="214"/>
      <c r="BK33" s="214"/>
      <c r="BL33" s="214"/>
      <c r="BM33" s="214"/>
      <c r="BN33" s="214"/>
      <c r="BO33" s="223"/>
      <c r="BP33" s="223"/>
      <c r="BQ33" s="220">
        <v>27</v>
      </c>
      <c r="BR33" s="221"/>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4">
        <v>7</v>
      </c>
      <c r="B34" s="767" t="s">
        <v>395</v>
      </c>
      <c r="C34" s="768"/>
      <c r="D34" s="768"/>
      <c r="E34" s="768"/>
      <c r="F34" s="768"/>
      <c r="G34" s="768"/>
      <c r="H34" s="768"/>
      <c r="I34" s="768"/>
      <c r="J34" s="768"/>
      <c r="K34" s="768"/>
      <c r="L34" s="768"/>
      <c r="M34" s="768"/>
      <c r="N34" s="768"/>
      <c r="O34" s="768"/>
      <c r="P34" s="769"/>
      <c r="Q34" s="770">
        <v>36</v>
      </c>
      <c r="R34" s="771"/>
      <c r="S34" s="771"/>
      <c r="T34" s="771"/>
      <c r="U34" s="771"/>
      <c r="V34" s="771">
        <v>9</v>
      </c>
      <c r="W34" s="771"/>
      <c r="X34" s="771"/>
      <c r="Y34" s="771"/>
      <c r="Z34" s="771"/>
      <c r="AA34" s="771">
        <v>27</v>
      </c>
      <c r="AB34" s="771"/>
      <c r="AC34" s="771"/>
      <c r="AD34" s="771"/>
      <c r="AE34" s="772"/>
      <c r="AF34" s="773">
        <v>27</v>
      </c>
      <c r="AG34" s="774"/>
      <c r="AH34" s="774"/>
      <c r="AI34" s="774"/>
      <c r="AJ34" s="775"/>
      <c r="AK34" s="821">
        <v>158</v>
      </c>
      <c r="AL34" s="817"/>
      <c r="AM34" s="817"/>
      <c r="AN34" s="817"/>
      <c r="AO34" s="817"/>
      <c r="AP34" s="817">
        <v>179</v>
      </c>
      <c r="AQ34" s="817"/>
      <c r="AR34" s="817"/>
      <c r="AS34" s="817"/>
      <c r="AT34" s="817"/>
      <c r="AU34" s="817">
        <v>179</v>
      </c>
      <c r="AV34" s="817"/>
      <c r="AW34" s="817"/>
      <c r="AX34" s="817"/>
      <c r="AY34" s="817"/>
      <c r="AZ34" s="818">
        <v>0</v>
      </c>
      <c r="BA34" s="818"/>
      <c r="BB34" s="818"/>
      <c r="BC34" s="818"/>
      <c r="BD34" s="818"/>
      <c r="BE34" s="819" t="s">
        <v>394</v>
      </c>
      <c r="BF34" s="819"/>
      <c r="BG34" s="819"/>
      <c r="BH34" s="819"/>
      <c r="BI34" s="820"/>
      <c r="BJ34" s="214"/>
      <c r="BK34" s="214"/>
      <c r="BL34" s="214"/>
      <c r="BM34" s="214"/>
      <c r="BN34" s="214"/>
      <c r="BO34" s="223"/>
      <c r="BP34" s="223"/>
      <c r="BQ34" s="220">
        <v>28</v>
      </c>
      <c r="BR34" s="221"/>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4">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3"/>
      <c r="BP35" s="223"/>
      <c r="BQ35" s="220">
        <v>29</v>
      </c>
      <c r="BR35" s="221"/>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4">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4">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4">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0">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0">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0">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0">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0">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0">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0">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0">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0">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0">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0">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0">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0">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396</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2" t="s">
        <v>376</v>
      </c>
      <c r="B63" s="776" t="s">
        <v>397</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81</v>
      </c>
      <c r="AG63" s="831"/>
      <c r="AH63" s="831"/>
      <c r="AI63" s="831"/>
      <c r="AJ63" s="832"/>
      <c r="AK63" s="833"/>
      <c r="AL63" s="828"/>
      <c r="AM63" s="828"/>
      <c r="AN63" s="828"/>
      <c r="AO63" s="828"/>
      <c r="AP63" s="831">
        <v>675</v>
      </c>
      <c r="AQ63" s="831"/>
      <c r="AR63" s="831"/>
      <c r="AS63" s="831"/>
      <c r="AT63" s="831"/>
      <c r="AU63" s="831">
        <v>675</v>
      </c>
      <c r="AV63" s="831"/>
      <c r="AW63" s="831"/>
      <c r="AX63" s="831"/>
      <c r="AY63" s="831"/>
      <c r="AZ63" s="835"/>
      <c r="BA63" s="835"/>
      <c r="BB63" s="835"/>
      <c r="BC63" s="835"/>
      <c r="BD63" s="835"/>
      <c r="BE63" s="836"/>
      <c r="BF63" s="836"/>
      <c r="BG63" s="836"/>
      <c r="BH63" s="836"/>
      <c r="BI63" s="837"/>
      <c r="BJ63" s="838" t="s">
        <v>122</v>
      </c>
      <c r="BK63" s="839"/>
      <c r="BL63" s="839"/>
      <c r="BM63" s="839"/>
      <c r="BN63" s="840"/>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399</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400</v>
      </c>
      <c r="AV66" s="721"/>
      <c r="AW66" s="721"/>
      <c r="AX66" s="721"/>
      <c r="AY66" s="722"/>
      <c r="AZ66" s="720" t="s">
        <v>364</v>
      </c>
      <c r="BA66" s="721"/>
      <c r="BB66" s="721"/>
      <c r="BC66" s="721"/>
      <c r="BD66" s="727"/>
      <c r="BE66" s="223"/>
      <c r="BF66" s="223"/>
      <c r="BG66" s="223"/>
      <c r="BH66" s="223"/>
      <c r="BI66" s="223"/>
      <c r="BJ66" s="223"/>
      <c r="BK66" s="223"/>
      <c r="BL66" s="223"/>
      <c r="BM66" s="223"/>
      <c r="BN66" s="223"/>
      <c r="BO66" s="223"/>
      <c r="BP66" s="223"/>
      <c r="BQ66" s="220">
        <v>60</v>
      </c>
      <c r="BR66" s="225"/>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39.75" customHeight="1" thickTop="1" x14ac:dyDescent="0.2">
      <c r="A68" s="218">
        <v>1</v>
      </c>
      <c r="B68" s="856" t="s">
        <v>554</v>
      </c>
      <c r="C68" s="857"/>
      <c r="D68" s="857"/>
      <c r="E68" s="857"/>
      <c r="F68" s="857"/>
      <c r="G68" s="857"/>
      <c r="H68" s="857"/>
      <c r="I68" s="857"/>
      <c r="J68" s="857"/>
      <c r="K68" s="857"/>
      <c r="L68" s="857"/>
      <c r="M68" s="857"/>
      <c r="N68" s="857"/>
      <c r="O68" s="857"/>
      <c r="P68" s="858"/>
      <c r="Q68" s="859">
        <v>4828</v>
      </c>
      <c r="R68" s="853"/>
      <c r="S68" s="853"/>
      <c r="T68" s="853"/>
      <c r="U68" s="853"/>
      <c r="V68" s="853">
        <v>4774</v>
      </c>
      <c r="W68" s="853"/>
      <c r="X68" s="853"/>
      <c r="Y68" s="853"/>
      <c r="Z68" s="853"/>
      <c r="AA68" s="853">
        <v>54</v>
      </c>
      <c r="AB68" s="853"/>
      <c r="AC68" s="853"/>
      <c r="AD68" s="853"/>
      <c r="AE68" s="853"/>
      <c r="AF68" s="853">
        <v>54</v>
      </c>
      <c r="AG68" s="853"/>
      <c r="AH68" s="853"/>
      <c r="AI68" s="853"/>
      <c r="AJ68" s="853"/>
      <c r="AK68" s="853">
        <v>68</v>
      </c>
      <c r="AL68" s="853"/>
      <c r="AM68" s="853"/>
      <c r="AN68" s="853"/>
      <c r="AO68" s="853"/>
      <c r="AP68" s="853"/>
      <c r="AQ68" s="853"/>
      <c r="AR68" s="853"/>
      <c r="AS68" s="853"/>
      <c r="AT68" s="853"/>
      <c r="AU68" s="853"/>
      <c r="AV68" s="853"/>
      <c r="AW68" s="853"/>
      <c r="AX68" s="853"/>
      <c r="AY68" s="853"/>
      <c r="AZ68" s="854"/>
      <c r="BA68" s="854"/>
      <c r="BB68" s="854"/>
      <c r="BC68" s="854"/>
      <c r="BD68" s="855"/>
      <c r="BE68" s="223"/>
      <c r="BF68" s="223"/>
      <c r="BG68" s="223"/>
      <c r="BH68" s="223"/>
      <c r="BI68" s="223"/>
      <c r="BJ68" s="223"/>
      <c r="BK68" s="223"/>
      <c r="BL68" s="223"/>
      <c r="BM68" s="223"/>
      <c r="BN68" s="223"/>
      <c r="BO68" s="223"/>
      <c r="BP68" s="223"/>
      <c r="BQ68" s="220">
        <v>62</v>
      </c>
      <c r="BR68" s="225"/>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59.25" customHeight="1" x14ac:dyDescent="0.2">
      <c r="A69" s="220">
        <v>2</v>
      </c>
      <c r="B69" s="860" t="s">
        <v>555</v>
      </c>
      <c r="C69" s="861"/>
      <c r="D69" s="861"/>
      <c r="E69" s="861"/>
      <c r="F69" s="861"/>
      <c r="G69" s="861"/>
      <c r="H69" s="861"/>
      <c r="I69" s="861"/>
      <c r="J69" s="861"/>
      <c r="K69" s="861"/>
      <c r="L69" s="861"/>
      <c r="M69" s="861"/>
      <c r="N69" s="861"/>
      <c r="O69" s="861"/>
      <c r="P69" s="862"/>
      <c r="Q69" s="863">
        <v>902</v>
      </c>
      <c r="R69" s="817"/>
      <c r="S69" s="817"/>
      <c r="T69" s="817"/>
      <c r="U69" s="817"/>
      <c r="V69" s="817">
        <v>898</v>
      </c>
      <c r="W69" s="817"/>
      <c r="X69" s="817"/>
      <c r="Y69" s="817"/>
      <c r="Z69" s="817"/>
      <c r="AA69" s="817">
        <v>4</v>
      </c>
      <c r="AB69" s="817"/>
      <c r="AC69" s="817"/>
      <c r="AD69" s="817"/>
      <c r="AE69" s="817"/>
      <c r="AF69" s="817">
        <v>4</v>
      </c>
      <c r="AG69" s="817"/>
      <c r="AH69" s="817"/>
      <c r="AI69" s="817"/>
      <c r="AJ69" s="817"/>
      <c r="AK69" s="817">
        <v>9</v>
      </c>
      <c r="AL69" s="817"/>
      <c r="AM69" s="817"/>
      <c r="AN69" s="817"/>
      <c r="AO69" s="817"/>
      <c r="AP69" s="817"/>
      <c r="AQ69" s="817"/>
      <c r="AR69" s="817"/>
      <c r="AS69" s="817"/>
      <c r="AT69" s="817"/>
      <c r="AU69" s="817"/>
      <c r="AV69" s="817"/>
      <c r="AW69" s="817"/>
      <c r="AX69" s="817"/>
      <c r="AY69" s="817"/>
      <c r="AZ69" s="819"/>
      <c r="BA69" s="819"/>
      <c r="BB69" s="819"/>
      <c r="BC69" s="819"/>
      <c r="BD69" s="820"/>
      <c r="BE69" s="223"/>
      <c r="BF69" s="223"/>
      <c r="BG69" s="223"/>
      <c r="BH69" s="223"/>
      <c r="BI69" s="223"/>
      <c r="BJ69" s="223"/>
      <c r="BK69" s="223"/>
      <c r="BL69" s="223"/>
      <c r="BM69" s="223"/>
      <c r="BN69" s="223"/>
      <c r="BO69" s="223"/>
      <c r="BP69" s="223"/>
      <c r="BQ69" s="220">
        <v>63</v>
      </c>
      <c r="BR69" s="225"/>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58.5" customHeight="1" x14ac:dyDescent="0.2">
      <c r="A70" s="220">
        <v>3</v>
      </c>
      <c r="B70" s="860" t="s">
        <v>556</v>
      </c>
      <c r="C70" s="861"/>
      <c r="D70" s="861"/>
      <c r="E70" s="861"/>
      <c r="F70" s="861"/>
      <c r="G70" s="861"/>
      <c r="H70" s="861"/>
      <c r="I70" s="861"/>
      <c r="J70" s="861"/>
      <c r="K70" s="861"/>
      <c r="L70" s="861"/>
      <c r="M70" s="861"/>
      <c r="N70" s="861"/>
      <c r="O70" s="861"/>
      <c r="P70" s="862"/>
      <c r="Q70" s="863">
        <v>521</v>
      </c>
      <c r="R70" s="817"/>
      <c r="S70" s="817"/>
      <c r="T70" s="817"/>
      <c r="U70" s="817"/>
      <c r="V70" s="817">
        <v>492</v>
      </c>
      <c r="W70" s="817"/>
      <c r="X70" s="817"/>
      <c r="Y70" s="817"/>
      <c r="Z70" s="817"/>
      <c r="AA70" s="817">
        <v>29</v>
      </c>
      <c r="AB70" s="817"/>
      <c r="AC70" s="817"/>
      <c r="AD70" s="817"/>
      <c r="AE70" s="817"/>
      <c r="AF70" s="817">
        <v>29</v>
      </c>
      <c r="AG70" s="817"/>
      <c r="AH70" s="817"/>
      <c r="AI70" s="817"/>
      <c r="AJ70" s="817"/>
      <c r="AK70" s="817"/>
      <c r="AL70" s="817"/>
      <c r="AM70" s="817"/>
      <c r="AN70" s="817"/>
      <c r="AO70" s="817"/>
      <c r="AP70" s="817">
        <v>2876</v>
      </c>
      <c r="AQ70" s="817"/>
      <c r="AR70" s="817"/>
      <c r="AS70" s="817"/>
      <c r="AT70" s="817"/>
      <c r="AU70" s="817"/>
      <c r="AV70" s="817"/>
      <c r="AW70" s="817"/>
      <c r="AX70" s="817"/>
      <c r="AY70" s="817"/>
      <c r="AZ70" s="819"/>
      <c r="BA70" s="819"/>
      <c r="BB70" s="819"/>
      <c r="BC70" s="819"/>
      <c r="BD70" s="820"/>
      <c r="BE70" s="223"/>
      <c r="BF70" s="223"/>
      <c r="BG70" s="223"/>
      <c r="BH70" s="223"/>
      <c r="BI70" s="223"/>
      <c r="BJ70" s="223"/>
      <c r="BK70" s="223"/>
      <c r="BL70" s="223"/>
      <c r="BM70" s="223"/>
      <c r="BN70" s="223"/>
      <c r="BO70" s="223"/>
      <c r="BP70" s="223"/>
      <c r="BQ70" s="220">
        <v>64</v>
      </c>
      <c r="BR70" s="225"/>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64.5" customHeight="1" x14ac:dyDescent="0.2">
      <c r="A71" s="220">
        <v>4</v>
      </c>
      <c r="B71" s="860" t="s">
        <v>557</v>
      </c>
      <c r="C71" s="861"/>
      <c r="D71" s="861"/>
      <c r="E71" s="861"/>
      <c r="F71" s="861"/>
      <c r="G71" s="861"/>
      <c r="H71" s="861"/>
      <c r="I71" s="861"/>
      <c r="J71" s="861"/>
      <c r="K71" s="861"/>
      <c r="L71" s="861"/>
      <c r="M71" s="861"/>
      <c r="N71" s="861"/>
      <c r="O71" s="861"/>
      <c r="P71" s="862"/>
      <c r="Q71" s="863">
        <v>14</v>
      </c>
      <c r="R71" s="817"/>
      <c r="S71" s="817"/>
      <c r="T71" s="817"/>
      <c r="U71" s="817"/>
      <c r="V71" s="817">
        <v>13</v>
      </c>
      <c r="W71" s="817"/>
      <c r="X71" s="817"/>
      <c r="Y71" s="817"/>
      <c r="Z71" s="817"/>
      <c r="AA71" s="817">
        <v>1</v>
      </c>
      <c r="AB71" s="817"/>
      <c r="AC71" s="817"/>
      <c r="AD71" s="817"/>
      <c r="AE71" s="817"/>
      <c r="AF71" s="817">
        <v>1</v>
      </c>
      <c r="AG71" s="817"/>
      <c r="AH71" s="817"/>
      <c r="AI71" s="817"/>
      <c r="AJ71" s="817"/>
      <c r="AK71" s="817">
        <v>1</v>
      </c>
      <c r="AL71" s="817"/>
      <c r="AM71" s="817"/>
      <c r="AN71" s="817"/>
      <c r="AO71" s="817"/>
      <c r="AP71" s="817"/>
      <c r="AQ71" s="817"/>
      <c r="AR71" s="817"/>
      <c r="AS71" s="817"/>
      <c r="AT71" s="817"/>
      <c r="AU71" s="817"/>
      <c r="AV71" s="817"/>
      <c r="AW71" s="817"/>
      <c r="AX71" s="817"/>
      <c r="AY71" s="817"/>
      <c r="AZ71" s="819"/>
      <c r="BA71" s="819"/>
      <c r="BB71" s="819"/>
      <c r="BC71" s="819"/>
      <c r="BD71" s="820"/>
      <c r="BE71" s="223"/>
      <c r="BF71" s="223"/>
      <c r="BG71" s="223"/>
      <c r="BH71" s="223"/>
      <c r="BI71" s="223"/>
      <c r="BJ71" s="223"/>
      <c r="BK71" s="223"/>
      <c r="BL71" s="223"/>
      <c r="BM71" s="223"/>
      <c r="BN71" s="223"/>
      <c r="BO71" s="223"/>
      <c r="BP71" s="223"/>
      <c r="BQ71" s="220">
        <v>65</v>
      </c>
      <c r="BR71" s="225"/>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40.5" customHeight="1" x14ac:dyDescent="0.2">
      <c r="A72" s="220">
        <v>5</v>
      </c>
      <c r="B72" s="860" t="s">
        <v>558</v>
      </c>
      <c r="C72" s="861"/>
      <c r="D72" s="861"/>
      <c r="E72" s="861"/>
      <c r="F72" s="861"/>
      <c r="G72" s="861"/>
      <c r="H72" s="861"/>
      <c r="I72" s="861"/>
      <c r="J72" s="861"/>
      <c r="K72" s="861"/>
      <c r="L72" s="861"/>
      <c r="M72" s="861"/>
      <c r="N72" s="861"/>
      <c r="O72" s="861"/>
      <c r="P72" s="862"/>
      <c r="Q72" s="863">
        <v>54</v>
      </c>
      <c r="R72" s="817"/>
      <c r="S72" s="817"/>
      <c r="T72" s="817"/>
      <c r="U72" s="817"/>
      <c r="V72" s="817">
        <v>53</v>
      </c>
      <c r="W72" s="817"/>
      <c r="X72" s="817"/>
      <c r="Y72" s="817"/>
      <c r="Z72" s="817"/>
      <c r="AA72" s="817">
        <v>1</v>
      </c>
      <c r="AB72" s="817"/>
      <c r="AC72" s="817"/>
      <c r="AD72" s="817"/>
      <c r="AE72" s="817"/>
      <c r="AF72" s="817">
        <v>1</v>
      </c>
      <c r="AG72" s="817"/>
      <c r="AH72" s="817"/>
      <c r="AI72" s="817"/>
      <c r="AJ72" s="817"/>
      <c r="AK72" s="817">
        <v>1</v>
      </c>
      <c r="AL72" s="817"/>
      <c r="AM72" s="817"/>
      <c r="AN72" s="817"/>
      <c r="AO72" s="817"/>
      <c r="AP72" s="817"/>
      <c r="AQ72" s="817"/>
      <c r="AR72" s="817"/>
      <c r="AS72" s="817"/>
      <c r="AT72" s="817"/>
      <c r="AU72" s="817"/>
      <c r="AV72" s="817"/>
      <c r="AW72" s="817"/>
      <c r="AX72" s="817"/>
      <c r="AY72" s="817"/>
      <c r="AZ72" s="819"/>
      <c r="BA72" s="819"/>
      <c r="BB72" s="819"/>
      <c r="BC72" s="819"/>
      <c r="BD72" s="820"/>
      <c r="BE72" s="223"/>
      <c r="BF72" s="223"/>
      <c r="BG72" s="223"/>
      <c r="BH72" s="223"/>
      <c r="BI72" s="223"/>
      <c r="BJ72" s="223"/>
      <c r="BK72" s="223"/>
      <c r="BL72" s="223"/>
      <c r="BM72" s="223"/>
      <c r="BN72" s="223"/>
      <c r="BO72" s="223"/>
      <c r="BP72" s="223"/>
      <c r="BQ72" s="220">
        <v>66</v>
      </c>
      <c r="BR72" s="225"/>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46.5" customHeight="1" x14ac:dyDescent="0.2">
      <c r="A73" s="220">
        <v>6</v>
      </c>
      <c r="B73" s="860" t="s">
        <v>559</v>
      </c>
      <c r="C73" s="861"/>
      <c r="D73" s="861"/>
      <c r="E73" s="861"/>
      <c r="F73" s="861"/>
      <c r="G73" s="861"/>
      <c r="H73" s="861"/>
      <c r="I73" s="861"/>
      <c r="J73" s="861"/>
      <c r="K73" s="861"/>
      <c r="L73" s="861"/>
      <c r="M73" s="861"/>
      <c r="N73" s="861"/>
      <c r="O73" s="861"/>
      <c r="P73" s="862"/>
      <c r="Q73" s="863">
        <v>726</v>
      </c>
      <c r="R73" s="817"/>
      <c r="S73" s="817"/>
      <c r="T73" s="817"/>
      <c r="U73" s="817"/>
      <c r="V73" s="817">
        <v>692</v>
      </c>
      <c r="W73" s="817"/>
      <c r="X73" s="817"/>
      <c r="Y73" s="817"/>
      <c r="Z73" s="817"/>
      <c r="AA73" s="817">
        <v>34</v>
      </c>
      <c r="AB73" s="817"/>
      <c r="AC73" s="817"/>
      <c r="AD73" s="817"/>
      <c r="AE73" s="817"/>
      <c r="AF73" s="817">
        <v>34</v>
      </c>
      <c r="AG73" s="817"/>
      <c r="AH73" s="817"/>
      <c r="AI73" s="817"/>
      <c r="AJ73" s="817"/>
      <c r="AK73" s="817">
        <v>92</v>
      </c>
      <c r="AL73" s="817"/>
      <c r="AM73" s="817"/>
      <c r="AN73" s="817"/>
      <c r="AO73" s="817"/>
      <c r="AP73" s="817"/>
      <c r="AQ73" s="817"/>
      <c r="AR73" s="817"/>
      <c r="AS73" s="817"/>
      <c r="AT73" s="817"/>
      <c r="AU73" s="817"/>
      <c r="AV73" s="817"/>
      <c r="AW73" s="817"/>
      <c r="AX73" s="817"/>
      <c r="AY73" s="817"/>
      <c r="AZ73" s="819"/>
      <c r="BA73" s="819"/>
      <c r="BB73" s="819"/>
      <c r="BC73" s="819"/>
      <c r="BD73" s="820"/>
      <c r="BE73" s="223"/>
      <c r="BF73" s="223"/>
      <c r="BG73" s="223"/>
      <c r="BH73" s="223"/>
      <c r="BI73" s="223"/>
      <c r="BJ73" s="223"/>
      <c r="BK73" s="223"/>
      <c r="BL73" s="223"/>
      <c r="BM73" s="223"/>
      <c r="BN73" s="223"/>
      <c r="BO73" s="223"/>
      <c r="BP73" s="223"/>
      <c r="BQ73" s="220">
        <v>67</v>
      </c>
      <c r="BR73" s="225"/>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40.5" customHeight="1" x14ac:dyDescent="0.2">
      <c r="A74" s="220">
        <v>7</v>
      </c>
      <c r="B74" s="860" t="s">
        <v>560</v>
      </c>
      <c r="C74" s="861"/>
      <c r="D74" s="861"/>
      <c r="E74" s="861"/>
      <c r="F74" s="861"/>
      <c r="G74" s="861"/>
      <c r="H74" s="861"/>
      <c r="I74" s="861"/>
      <c r="J74" s="861"/>
      <c r="K74" s="861"/>
      <c r="L74" s="861"/>
      <c r="M74" s="861"/>
      <c r="N74" s="861"/>
      <c r="O74" s="861"/>
      <c r="P74" s="862"/>
      <c r="Q74" s="863">
        <v>120217</v>
      </c>
      <c r="R74" s="817"/>
      <c r="S74" s="817"/>
      <c r="T74" s="817"/>
      <c r="U74" s="817"/>
      <c r="V74" s="817">
        <v>117534</v>
      </c>
      <c r="W74" s="817"/>
      <c r="X74" s="817"/>
      <c r="Y74" s="817"/>
      <c r="Z74" s="817"/>
      <c r="AA74" s="817">
        <v>2683</v>
      </c>
      <c r="AB74" s="817"/>
      <c r="AC74" s="817"/>
      <c r="AD74" s="817"/>
      <c r="AE74" s="817"/>
      <c r="AF74" s="817">
        <v>2682</v>
      </c>
      <c r="AG74" s="817"/>
      <c r="AH74" s="817"/>
      <c r="AI74" s="817"/>
      <c r="AJ74" s="817"/>
      <c r="AK74" s="817">
        <v>425</v>
      </c>
      <c r="AL74" s="817"/>
      <c r="AM74" s="817"/>
      <c r="AN74" s="817"/>
      <c r="AO74" s="817"/>
      <c r="AP74" s="817"/>
      <c r="AQ74" s="817"/>
      <c r="AR74" s="817"/>
      <c r="AS74" s="817"/>
      <c r="AT74" s="817"/>
      <c r="AU74" s="817"/>
      <c r="AV74" s="817"/>
      <c r="AW74" s="817"/>
      <c r="AX74" s="817"/>
      <c r="AY74" s="817"/>
      <c r="AZ74" s="819"/>
      <c r="BA74" s="819"/>
      <c r="BB74" s="819"/>
      <c r="BC74" s="819"/>
      <c r="BD74" s="820"/>
      <c r="BE74" s="223"/>
      <c r="BF74" s="223"/>
      <c r="BG74" s="223"/>
      <c r="BH74" s="223"/>
      <c r="BI74" s="223"/>
      <c r="BJ74" s="223"/>
      <c r="BK74" s="223"/>
      <c r="BL74" s="223"/>
      <c r="BM74" s="223"/>
      <c r="BN74" s="223"/>
      <c r="BO74" s="223"/>
      <c r="BP74" s="223"/>
      <c r="BQ74" s="220">
        <v>68</v>
      </c>
      <c r="BR74" s="225"/>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0">
        <v>8</v>
      </c>
      <c r="B75" s="864" t="s">
        <v>561</v>
      </c>
      <c r="C75" s="861"/>
      <c r="D75" s="861"/>
      <c r="E75" s="861"/>
      <c r="F75" s="861"/>
      <c r="G75" s="861"/>
      <c r="H75" s="861"/>
      <c r="I75" s="861"/>
      <c r="J75" s="861"/>
      <c r="K75" s="861"/>
      <c r="L75" s="861"/>
      <c r="M75" s="861"/>
      <c r="N75" s="861"/>
      <c r="O75" s="861"/>
      <c r="P75" s="862"/>
      <c r="Q75" s="865">
        <v>750</v>
      </c>
      <c r="R75" s="866"/>
      <c r="S75" s="866"/>
      <c r="T75" s="866"/>
      <c r="U75" s="821"/>
      <c r="V75" s="867">
        <v>652</v>
      </c>
      <c r="W75" s="866"/>
      <c r="X75" s="866"/>
      <c r="Y75" s="866"/>
      <c r="Z75" s="821"/>
      <c r="AA75" s="867">
        <v>98</v>
      </c>
      <c r="AB75" s="866"/>
      <c r="AC75" s="866"/>
      <c r="AD75" s="866"/>
      <c r="AE75" s="821"/>
      <c r="AF75" s="867">
        <v>33</v>
      </c>
      <c r="AG75" s="866"/>
      <c r="AH75" s="866"/>
      <c r="AI75" s="866"/>
      <c r="AJ75" s="821"/>
      <c r="AK75" s="867"/>
      <c r="AL75" s="866"/>
      <c r="AM75" s="866"/>
      <c r="AN75" s="866"/>
      <c r="AO75" s="821"/>
      <c r="AP75" s="867">
        <v>572</v>
      </c>
      <c r="AQ75" s="866"/>
      <c r="AR75" s="866"/>
      <c r="AS75" s="866"/>
      <c r="AT75" s="821"/>
      <c r="AU75" s="867"/>
      <c r="AV75" s="866"/>
      <c r="AW75" s="866"/>
      <c r="AX75" s="866"/>
      <c r="AY75" s="821"/>
      <c r="AZ75" s="819"/>
      <c r="BA75" s="819"/>
      <c r="BB75" s="819"/>
      <c r="BC75" s="819"/>
      <c r="BD75" s="820"/>
      <c r="BE75" s="223"/>
      <c r="BF75" s="223"/>
      <c r="BG75" s="223"/>
      <c r="BH75" s="223"/>
      <c r="BI75" s="223"/>
      <c r="BJ75" s="223"/>
      <c r="BK75" s="223"/>
      <c r="BL75" s="223"/>
      <c r="BM75" s="223"/>
      <c r="BN75" s="223"/>
      <c r="BO75" s="223"/>
      <c r="BP75" s="223"/>
      <c r="BQ75" s="220">
        <v>69</v>
      </c>
      <c r="BR75" s="225"/>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0">
        <v>9</v>
      </c>
      <c r="B76" s="864"/>
      <c r="C76" s="861"/>
      <c r="D76" s="861"/>
      <c r="E76" s="861"/>
      <c r="F76" s="861"/>
      <c r="G76" s="861"/>
      <c r="H76" s="861"/>
      <c r="I76" s="861"/>
      <c r="J76" s="861"/>
      <c r="K76" s="861"/>
      <c r="L76" s="861"/>
      <c r="M76" s="861"/>
      <c r="N76" s="861"/>
      <c r="O76" s="861"/>
      <c r="P76" s="862"/>
      <c r="Q76" s="865"/>
      <c r="R76" s="866"/>
      <c r="S76" s="866"/>
      <c r="T76" s="866"/>
      <c r="U76" s="821"/>
      <c r="V76" s="867"/>
      <c r="W76" s="866"/>
      <c r="X76" s="866"/>
      <c r="Y76" s="866"/>
      <c r="Z76" s="821"/>
      <c r="AA76" s="867"/>
      <c r="AB76" s="866"/>
      <c r="AC76" s="866"/>
      <c r="AD76" s="866"/>
      <c r="AE76" s="821"/>
      <c r="AF76" s="867"/>
      <c r="AG76" s="866"/>
      <c r="AH76" s="866"/>
      <c r="AI76" s="866"/>
      <c r="AJ76" s="821"/>
      <c r="AK76" s="867"/>
      <c r="AL76" s="866"/>
      <c r="AM76" s="866"/>
      <c r="AN76" s="866"/>
      <c r="AO76" s="821"/>
      <c r="AP76" s="867"/>
      <c r="AQ76" s="866"/>
      <c r="AR76" s="866"/>
      <c r="AS76" s="866"/>
      <c r="AT76" s="821"/>
      <c r="AU76" s="867"/>
      <c r="AV76" s="866"/>
      <c r="AW76" s="866"/>
      <c r="AX76" s="866"/>
      <c r="AY76" s="821"/>
      <c r="AZ76" s="819"/>
      <c r="BA76" s="819"/>
      <c r="BB76" s="819"/>
      <c r="BC76" s="819"/>
      <c r="BD76" s="820"/>
      <c r="BE76" s="223"/>
      <c r="BF76" s="223"/>
      <c r="BG76" s="223"/>
      <c r="BH76" s="223"/>
      <c r="BI76" s="223"/>
      <c r="BJ76" s="223"/>
      <c r="BK76" s="223"/>
      <c r="BL76" s="223"/>
      <c r="BM76" s="223"/>
      <c r="BN76" s="223"/>
      <c r="BO76" s="223"/>
      <c r="BP76" s="223"/>
      <c r="BQ76" s="220">
        <v>70</v>
      </c>
      <c r="BR76" s="225"/>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0">
        <v>10</v>
      </c>
      <c r="B77" s="864"/>
      <c r="C77" s="861"/>
      <c r="D77" s="861"/>
      <c r="E77" s="861"/>
      <c r="F77" s="861"/>
      <c r="G77" s="861"/>
      <c r="H77" s="861"/>
      <c r="I77" s="861"/>
      <c r="J77" s="861"/>
      <c r="K77" s="861"/>
      <c r="L77" s="861"/>
      <c r="M77" s="861"/>
      <c r="N77" s="861"/>
      <c r="O77" s="861"/>
      <c r="P77" s="862"/>
      <c r="Q77" s="865"/>
      <c r="R77" s="866"/>
      <c r="S77" s="866"/>
      <c r="T77" s="866"/>
      <c r="U77" s="821"/>
      <c r="V77" s="867"/>
      <c r="W77" s="866"/>
      <c r="X77" s="866"/>
      <c r="Y77" s="866"/>
      <c r="Z77" s="821"/>
      <c r="AA77" s="867"/>
      <c r="AB77" s="866"/>
      <c r="AC77" s="866"/>
      <c r="AD77" s="866"/>
      <c r="AE77" s="821"/>
      <c r="AF77" s="867"/>
      <c r="AG77" s="866"/>
      <c r="AH77" s="866"/>
      <c r="AI77" s="866"/>
      <c r="AJ77" s="821"/>
      <c r="AK77" s="867"/>
      <c r="AL77" s="866"/>
      <c r="AM77" s="866"/>
      <c r="AN77" s="866"/>
      <c r="AO77" s="821"/>
      <c r="AP77" s="867"/>
      <c r="AQ77" s="866"/>
      <c r="AR77" s="866"/>
      <c r="AS77" s="866"/>
      <c r="AT77" s="821"/>
      <c r="AU77" s="867"/>
      <c r="AV77" s="866"/>
      <c r="AW77" s="866"/>
      <c r="AX77" s="866"/>
      <c r="AY77" s="821"/>
      <c r="AZ77" s="819"/>
      <c r="BA77" s="819"/>
      <c r="BB77" s="819"/>
      <c r="BC77" s="819"/>
      <c r="BD77" s="820"/>
      <c r="BE77" s="223"/>
      <c r="BF77" s="223"/>
      <c r="BG77" s="223"/>
      <c r="BH77" s="223"/>
      <c r="BI77" s="223"/>
      <c r="BJ77" s="223"/>
      <c r="BK77" s="223"/>
      <c r="BL77" s="223"/>
      <c r="BM77" s="223"/>
      <c r="BN77" s="223"/>
      <c r="BO77" s="223"/>
      <c r="BP77" s="223"/>
      <c r="BQ77" s="220">
        <v>71</v>
      </c>
      <c r="BR77" s="225"/>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0">
        <v>11</v>
      </c>
      <c r="B78" s="864"/>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3"/>
      <c r="BF78" s="223"/>
      <c r="BG78" s="223"/>
      <c r="BH78" s="223"/>
      <c r="BI78" s="223"/>
      <c r="BJ78" s="212"/>
      <c r="BK78" s="212"/>
      <c r="BL78" s="212"/>
      <c r="BM78" s="212"/>
      <c r="BN78" s="212"/>
      <c r="BO78" s="223"/>
      <c r="BP78" s="223"/>
      <c r="BQ78" s="220">
        <v>72</v>
      </c>
      <c r="BR78" s="225"/>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0">
        <v>12</v>
      </c>
      <c r="B79" s="864"/>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3"/>
      <c r="BF79" s="223"/>
      <c r="BG79" s="223"/>
      <c r="BH79" s="223"/>
      <c r="BI79" s="223"/>
      <c r="BJ79" s="212"/>
      <c r="BK79" s="212"/>
      <c r="BL79" s="212"/>
      <c r="BM79" s="212"/>
      <c r="BN79" s="212"/>
      <c r="BO79" s="223"/>
      <c r="BP79" s="223"/>
      <c r="BQ79" s="220">
        <v>73</v>
      </c>
      <c r="BR79" s="225"/>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0">
        <v>13</v>
      </c>
      <c r="B80" s="864"/>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3"/>
      <c r="BF80" s="223"/>
      <c r="BG80" s="223"/>
      <c r="BH80" s="223"/>
      <c r="BI80" s="223"/>
      <c r="BJ80" s="223"/>
      <c r="BK80" s="223"/>
      <c r="BL80" s="223"/>
      <c r="BM80" s="223"/>
      <c r="BN80" s="223"/>
      <c r="BO80" s="223"/>
      <c r="BP80" s="223"/>
      <c r="BQ80" s="220">
        <v>74</v>
      </c>
      <c r="BR80" s="225"/>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0">
        <v>14</v>
      </c>
      <c r="B81" s="864"/>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3"/>
      <c r="BF81" s="223"/>
      <c r="BG81" s="223"/>
      <c r="BH81" s="223"/>
      <c r="BI81" s="223"/>
      <c r="BJ81" s="223"/>
      <c r="BK81" s="223"/>
      <c r="BL81" s="223"/>
      <c r="BM81" s="223"/>
      <c r="BN81" s="223"/>
      <c r="BO81" s="223"/>
      <c r="BP81" s="223"/>
      <c r="BQ81" s="220">
        <v>75</v>
      </c>
      <c r="BR81" s="225"/>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0">
        <v>15</v>
      </c>
      <c r="B82" s="864"/>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3"/>
      <c r="BF82" s="223"/>
      <c r="BG82" s="223"/>
      <c r="BH82" s="223"/>
      <c r="BI82" s="223"/>
      <c r="BJ82" s="223"/>
      <c r="BK82" s="223"/>
      <c r="BL82" s="223"/>
      <c r="BM82" s="223"/>
      <c r="BN82" s="223"/>
      <c r="BO82" s="223"/>
      <c r="BP82" s="223"/>
      <c r="BQ82" s="220">
        <v>76</v>
      </c>
      <c r="BR82" s="225"/>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0">
        <v>16</v>
      </c>
      <c r="B83" s="864"/>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3"/>
      <c r="BF83" s="223"/>
      <c r="BG83" s="223"/>
      <c r="BH83" s="223"/>
      <c r="BI83" s="223"/>
      <c r="BJ83" s="223"/>
      <c r="BK83" s="223"/>
      <c r="BL83" s="223"/>
      <c r="BM83" s="223"/>
      <c r="BN83" s="223"/>
      <c r="BO83" s="223"/>
      <c r="BP83" s="223"/>
      <c r="BQ83" s="220">
        <v>77</v>
      </c>
      <c r="BR83" s="225"/>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0">
        <v>17</v>
      </c>
      <c r="B84" s="864"/>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3"/>
      <c r="BF84" s="223"/>
      <c r="BG84" s="223"/>
      <c r="BH84" s="223"/>
      <c r="BI84" s="223"/>
      <c r="BJ84" s="223"/>
      <c r="BK84" s="223"/>
      <c r="BL84" s="223"/>
      <c r="BM84" s="223"/>
      <c r="BN84" s="223"/>
      <c r="BO84" s="223"/>
      <c r="BP84" s="223"/>
      <c r="BQ84" s="220">
        <v>78</v>
      </c>
      <c r="BR84" s="225"/>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0">
        <v>18</v>
      </c>
      <c r="B85" s="864"/>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3"/>
      <c r="BF85" s="223"/>
      <c r="BG85" s="223"/>
      <c r="BH85" s="223"/>
      <c r="BI85" s="223"/>
      <c r="BJ85" s="223"/>
      <c r="BK85" s="223"/>
      <c r="BL85" s="223"/>
      <c r="BM85" s="223"/>
      <c r="BN85" s="223"/>
      <c r="BO85" s="223"/>
      <c r="BP85" s="223"/>
      <c r="BQ85" s="220">
        <v>79</v>
      </c>
      <c r="BR85" s="225"/>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0">
        <v>19</v>
      </c>
      <c r="B86" s="864"/>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3"/>
      <c r="BF86" s="223"/>
      <c r="BG86" s="223"/>
      <c r="BH86" s="223"/>
      <c r="BI86" s="223"/>
      <c r="BJ86" s="223"/>
      <c r="BK86" s="223"/>
      <c r="BL86" s="223"/>
      <c r="BM86" s="223"/>
      <c r="BN86" s="223"/>
      <c r="BO86" s="223"/>
      <c r="BP86" s="223"/>
      <c r="BQ86" s="220">
        <v>80</v>
      </c>
      <c r="BR86" s="225"/>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6">
        <v>20</v>
      </c>
      <c r="B87" s="868"/>
      <c r="C87" s="869"/>
      <c r="D87" s="869"/>
      <c r="E87" s="869"/>
      <c r="F87" s="869"/>
      <c r="G87" s="869"/>
      <c r="H87" s="869"/>
      <c r="I87" s="869"/>
      <c r="J87" s="869"/>
      <c r="K87" s="869"/>
      <c r="L87" s="869"/>
      <c r="M87" s="869"/>
      <c r="N87" s="869"/>
      <c r="O87" s="869"/>
      <c r="P87" s="870"/>
      <c r="Q87" s="871"/>
      <c r="R87" s="872"/>
      <c r="S87" s="872"/>
      <c r="T87" s="872"/>
      <c r="U87" s="872"/>
      <c r="V87" s="872"/>
      <c r="W87" s="872"/>
      <c r="X87" s="872"/>
      <c r="Y87" s="872"/>
      <c r="Z87" s="872"/>
      <c r="AA87" s="872"/>
      <c r="AB87" s="872"/>
      <c r="AC87" s="872"/>
      <c r="AD87" s="872"/>
      <c r="AE87" s="872"/>
      <c r="AF87" s="872"/>
      <c r="AG87" s="872"/>
      <c r="AH87" s="872"/>
      <c r="AI87" s="872"/>
      <c r="AJ87" s="872"/>
      <c r="AK87" s="872"/>
      <c r="AL87" s="872"/>
      <c r="AM87" s="872"/>
      <c r="AN87" s="872"/>
      <c r="AO87" s="872"/>
      <c r="AP87" s="872"/>
      <c r="AQ87" s="872"/>
      <c r="AR87" s="872"/>
      <c r="AS87" s="872"/>
      <c r="AT87" s="872"/>
      <c r="AU87" s="872"/>
      <c r="AV87" s="872"/>
      <c r="AW87" s="872"/>
      <c r="AX87" s="872"/>
      <c r="AY87" s="872"/>
      <c r="AZ87" s="873"/>
      <c r="BA87" s="873"/>
      <c r="BB87" s="873"/>
      <c r="BC87" s="873"/>
      <c r="BD87" s="874"/>
      <c r="BE87" s="223"/>
      <c r="BF87" s="223"/>
      <c r="BG87" s="223"/>
      <c r="BH87" s="223"/>
      <c r="BI87" s="223"/>
      <c r="BJ87" s="223"/>
      <c r="BK87" s="223"/>
      <c r="BL87" s="223"/>
      <c r="BM87" s="223"/>
      <c r="BN87" s="223"/>
      <c r="BO87" s="223"/>
      <c r="BP87" s="223"/>
      <c r="BQ87" s="220">
        <v>81</v>
      </c>
      <c r="BR87" s="225"/>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2" t="s">
        <v>376</v>
      </c>
      <c r="B88" s="776" t="s">
        <v>401</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2805</v>
      </c>
      <c r="AG88" s="831"/>
      <c r="AH88" s="831"/>
      <c r="AI88" s="831"/>
      <c r="AJ88" s="831"/>
      <c r="AK88" s="828"/>
      <c r="AL88" s="828"/>
      <c r="AM88" s="828"/>
      <c r="AN88" s="828"/>
      <c r="AO88" s="828"/>
      <c r="AP88" s="831">
        <v>3448</v>
      </c>
      <c r="AQ88" s="831"/>
      <c r="AR88" s="831"/>
      <c r="AS88" s="831"/>
      <c r="AT88" s="831"/>
      <c r="AU88" s="831"/>
      <c r="AV88" s="831"/>
      <c r="AW88" s="831"/>
      <c r="AX88" s="831"/>
      <c r="AY88" s="831"/>
      <c r="AZ88" s="836"/>
      <c r="BA88" s="836"/>
      <c r="BB88" s="836"/>
      <c r="BC88" s="836"/>
      <c r="BD88" s="837"/>
      <c r="BE88" s="223"/>
      <c r="BF88" s="223"/>
      <c r="BG88" s="223"/>
      <c r="BH88" s="223"/>
      <c r="BI88" s="223"/>
      <c r="BJ88" s="223"/>
      <c r="BK88" s="223"/>
      <c r="BL88" s="223"/>
      <c r="BM88" s="223"/>
      <c r="BN88" s="223"/>
      <c r="BO88" s="223"/>
      <c r="BP88" s="223"/>
      <c r="BQ88" s="220">
        <v>82</v>
      </c>
      <c r="BR88" s="225"/>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776" t="s">
        <v>402</v>
      </c>
      <c r="BS102" s="777"/>
      <c r="BT102" s="777"/>
      <c r="BU102" s="777"/>
      <c r="BV102" s="777"/>
      <c r="BW102" s="777"/>
      <c r="BX102" s="777"/>
      <c r="BY102" s="777"/>
      <c r="BZ102" s="777"/>
      <c r="CA102" s="777"/>
      <c r="CB102" s="777"/>
      <c r="CC102" s="777"/>
      <c r="CD102" s="777"/>
      <c r="CE102" s="777"/>
      <c r="CF102" s="777"/>
      <c r="CG102" s="778"/>
      <c r="CH102" s="875"/>
      <c r="CI102" s="876"/>
      <c r="CJ102" s="876"/>
      <c r="CK102" s="876"/>
      <c r="CL102" s="877"/>
      <c r="CM102" s="875"/>
      <c r="CN102" s="876"/>
      <c r="CO102" s="876"/>
      <c r="CP102" s="876"/>
      <c r="CQ102" s="877"/>
      <c r="CR102" s="878">
        <v>10</v>
      </c>
      <c r="CS102" s="839"/>
      <c r="CT102" s="839"/>
      <c r="CU102" s="839"/>
      <c r="CV102" s="879"/>
      <c r="CW102" s="878">
        <v>18</v>
      </c>
      <c r="CX102" s="839"/>
      <c r="CY102" s="839"/>
      <c r="CZ102" s="839"/>
      <c r="DA102" s="879"/>
      <c r="DB102" s="878"/>
      <c r="DC102" s="839"/>
      <c r="DD102" s="839"/>
      <c r="DE102" s="839"/>
      <c r="DF102" s="879"/>
      <c r="DG102" s="878"/>
      <c r="DH102" s="839"/>
      <c r="DI102" s="839"/>
      <c r="DJ102" s="839"/>
      <c r="DK102" s="879"/>
      <c r="DL102" s="878"/>
      <c r="DM102" s="839"/>
      <c r="DN102" s="839"/>
      <c r="DO102" s="839"/>
      <c r="DP102" s="879"/>
      <c r="DQ102" s="878"/>
      <c r="DR102" s="839"/>
      <c r="DS102" s="839"/>
      <c r="DT102" s="839"/>
      <c r="DU102" s="879"/>
      <c r="DV102" s="776"/>
      <c r="DW102" s="777"/>
      <c r="DX102" s="777"/>
      <c r="DY102" s="777"/>
      <c r="DZ102" s="902"/>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3" t="s">
        <v>403</v>
      </c>
      <c r="BR103" s="903"/>
      <c r="BS103" s="903"/>
      <c r="BT103" s="903"/>
      <c r="BU103" s="903"/>
      <c r="BV103" s="903"/>
      <c r="BW103" s="903"/>
      <c r="BX103" s="903"/>
      <c r="BY103" s="903"/>
      <c r="BZ103" s="903"/>
      <c r="CA103" s="903"/>
      <c r="CB103" s="903"/>
      <c r="CC103" s="903"/>
      <c r="CD103" s="903"/>
      <c r="CE103" s="903"/>
      <c r="CF103" s="903"/>
      <c r="CG103" s="903"/>
      <c r="CH103" s="903"/>
      <c r="CI103" s="903"/>
      <c r="CJ103" s="903"/>
      <c r="CK103" s="903"/>
      <c r="CL103" s="903"/>
      <c r="CM103" s="903"/>
      <c r="CN103" s="903"/>
      <c r="CO103" s="903"/>
      <c r="CP103" s="903"/>
      <c r="CQ103" s="903"/>
      <c r="CR103" s="903"/>
      <c r="CS103" s="903"/>
      <c r="CT103" s="903"/>
      <c r="CU103" s="903"/>
      <c r="CV103" s="903"/>
      <c r="CW103" s="903"/>
      <c r="CX103" s="903"/>
      <c r="CY103" s="903"/>
      <c r="CZ103" s="903"/>
      <c r="DA103" s="903"/>
      <c r="DB103" s="903"/>
      <c r="DC103" s="903"/>
      <c r="DD103" s="903"/>
      <c r="DE103" s="903"/>
      <c r="DF103" s="903"/>
      <c r="DG103" s="903"/>
      <c r="DH103" s="903"/>
      <c r="DI103" s="903"/>
      <c r="DJ103" s="903"/>
      <c r="DK103" s="903"/>
      <c r="DL103" s="903"/>
      <c r="DM103" s="903"/>
      <c r="DN103" s="903"/>
      <c r="DO103" s="903"/>
      <c r="DP103" s="903"/>
      <c r="DQ103" s="903"/>
      <c r="DR103" s="903"/>
      <c r="DS103" s="903"/>
      <c r="DT103" s="903"/>
      <c r="DU103" s="903"/>
      <c r="DV103" s="903"/>
      <c r="DW103" s="903"/>
      <c r="DX103" s="903"/>
      <c r="DY103" s="903"/>
      <c r="DZ103" s="903"/>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4" t="s">
        <v>404</v>
      </c>
      <c r="BR104" s="904"/>
      <c r="BS104" s="904"/>
      <c r="BT104" s="904"/>
      <c r="BU104" s="904"/>
      <c r="BV104" s="904"/>
      <c r="BW104" s="904"/>
      <c r="BX104" s="904"/>
      <c r="BY104" s="904"/>
      <c r="BZ104" s="904"/>
      <c r="CA104" s="904"/>
      <c r="CB104" s="904"/>
      <c r="CC104" s="904"/>
      <c r="CD104" s="904"/>
      <c r="CE104" s="904"/>
      <c r="CF104" s="904"/>
      <c r="CG104" s="904"/>
      <c r="CH104" s="904"/>
      <c r="CI104" s="904"/>
      <c r="CJ104" s="904"/>
      <c r="CK104" s="904"/>
      <c r="CL104" s="904"/>
      <c r="CM104" s="904"/>
      <c r="CN104" s="904"/>
      <c r="CO104" s="904"/>
      <c r="CP104" s="904"/>
      <c r="CQ104" s="904"/>
      <c r="CR104" s="904"/>
      <c r="CS104" s="904"/>
      <c r="CT104" s="904"/>
      <c r="CU104" s="904"/>
      <c r="CV104" s="904"/>
      <c r="CW104" s="904"/>
      <c r="CX104" s="904"/>
      <c r="CY104" s="904"/>
      <c r="CZ104" s="904"/>
      <c r="DA104" s="904"/>
      <c r="DB104" s="904"/>
      <c r="DC104" s="904"/>
      <c r="DD104" s="904"/>
      <c r="DE104" s="904"/>
      <c r="DF104" s="904"/>
      <c r="DG104" s="904"/>
      <c r="DH104" s="904"/>
      <c r="DI104" s="904"/>
      <c r="DJ104" s="904"/>
      <c r="DK104" s="904"/>
      <c r="DL104" s="904"/>
      <c r="DM104" s="904"/>
      <c r="DN104" s="904"/>
      <c r="DO104" s="904"/>
      <c r="DP104" s="904"/>
      <c r="DQ104" s="904"/>
      <c r="DR104" s="904"/>
      <c r="DS104" s="904"/>
      <c r="DT104" s="904"/>
      <c r="DU104" s="904"/>
      <c r="DV104" s="904"/>
      <c r="DW104" s="904"/>
      <c r="DX104" s="904"/>
      <c r="DY104" s="904"/>
      <c r="DZ104" s="904"/>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5" t="s">
        <v>407</v>
      </c>
      <c r="B108" s="906"/>
      <c r="C108" s="906"/>
      <c r="D108" s="906"/>
      <c r="E108" s="906"/>
      <c r="F108" s="906"/>
      <c r="G108" s="906"/>
      <c r="H108" s="906"/>
      <c r="I108" s="906"/>
      <c r="J108" s="906"/>
      <c r="K108" s="906"/>
      <c r="L108" s="906"/>
      <c r="M108" s="906"/>
      <c r="N108" s="906"/>
      <c r="O108" s="906"/>
      <c r="P108" s="906"/>
      <c r="Q108" s="906"/>
      <c r="R108" s="906"/>
      <c r="S108" s="906"/>
      <c r="T108" s="906"/>
      <c r="U108" s="906"/>
      <c r="V108" s="906"/>
      <c r="W108" s="906"/>
      <c r="X108" s="906"/>
      <c r="Y108" s="906"/>
      <c r="Z108" s="906"/>
      <c r="AA108" s="906"/>
      <c r="AB108" s="906"/>
      <c r="AC108" s="906"/>
      <c r="AD108" s="906"/>
      <c r="AE108" s="906"/>
      <c r="AF108" s="906"/>
      <c r="AG108" s="906"/>
      <c r="AH108" s="906"/>
      <c r="AI108" s="906"/>
      <c r="AJ108" s="906"/>
      <c r="AK108" s="906"/>
      <c r="AL108" s="906"/>
      <c r="AM108" s="906"/>
      <c r="AN108" s="906"/>
      <c r="AO108" s="906"/>
      <c r="AP108" s="906"/>
      <c r="AQ108" s="906"/>
      <c r="AR108" s="906"/>
      <c r="AS108" s="906"/>
      <c r="AT108" s="907"/>
      <c r="AU108" s="905" t="s">
        <v>408</v>
      </c>
      <c r="AV108" s="906"/>
      <c r="AW108" s="906"/>
      <c r="AX108" s="906"/>
      <c r="AY108" s="906"/>
      <c r="AZ108" s="906"/>
      <c r="BA108" s="906"/>
      <c r="BB108" s="906"/>
      <c r="BC108" s="906"/>
      <c r="BD108" s="906"/>
      <c r="BE108" s="906"/>
      <c r="BF108" s="906"/>
      <c r="BG108" s="906"/>
      <c r="BH108" s="906"/>
      <c r="BI108" s="906"/>
      <c r="BJ108" s="906"/>
      <c r="BK108" s="906"/>
      <c r="BL108" s="906"/>
      <c r="BM108" s="906"/>
      <c r="BN108" s="906"/>
      <c r="BO108" s="906"/>
      <c r="BP108" s="906"/>
      <c r="BQ108" s="906"/>
      <c r="BR108" s="906"/>
      <c r="BS108" s="906"/>
      <c r="BT108" s="906"/>
      <c r="BU108" s="906"/>
      <c r="BV108" s="906"/>
      <c r="BW108" s="906"/>
      <c r="BX108" s="906"/>
      <c r="BY108" s="906"/>
      <c r="BZ108" s="906"/>
      <c r="CA108" s="906"/>
      <c r="CB108" s="906"/>
      <c r="CC108" s="906"/>
      <c r="CD108" s="906"/>
      <c r="CE108" s="906"/>
      <c r="CF108" s="906"/>
      <c r="CG108" s="906"/>
      <c r="CH108" s="906"/>
      <c r="CI108" s="906"/>
      <c r="CJ108" s="906"/>
      <c r="CK108" s="906"/>
      <c r="CL108" s="906"/>
      <c r="CM108" s="906"/>
      <c r="CN108" s="906"/>
      <c r="CO108" s="906"/>
      <c r="CP108" s="906"/>
      <c r="CQ108" s="906"/>
      <c r="CR108" s="906"/>
      <c r="CS108" s="906"/>
      <c r="CT108" s="906"/>
      <c r="CU108" s="906"/>
      <c r="CV108" s="906"/>
      <c r="CW108" s="906"/>
      <c r="CX108" s="906"/>
      <c r="CY108" s="906"/>
      <c r="CZ108" s="906"/>
      <c r="DA108" s="906"/>
      <c r="DB108" s="906"/>
      <c r="DC108" s="906"/>
      <c r="DD108" s="906"/>
      <c r="DE108" s="906"/>
      <c r="DF108" s="906"/>
      <c r="DG108" s="906"/>
      <c r="DH108" s="906"/>
      <c r="DI108" s="906"/>
      <c r="DJ108" s="906"/>
      <c r="DK108" s="906"/>
      <c r="DL108" s="906"/>
      <c r="DM108" s="906"/>
      <c r="DN108" s="906"/>
      <c r="DO108" s="906"/>
      <c r="DP108" s="906"/>
      <c r="DQ108" s="906"/>
      <c r="DR108" s="906"/>
      <c r="DS108" s="906"/>
      <c r="DT108" s="906"/>
      <c r="DU108" s="906"/>
      <c r="DV108" s="906"/>
      <c r="DW108" s="906"/>
      <c r="DX108" s="906"/>
      <c r="DY108" s="906"/>
      <c r="DZ108" s="907"/>
    </row>
    <row r="109" spans="1:131" s="212" customFormat="1" ht="26.25" customHeight="1" x14ac:dyDescent="0.2">
      <c r="A109" s="900" t="s">
        <v>409</v>
      </c>
      <c r="B109" s="881"/>
      <c r="C109" s="881"/>
      <c r="D109" s="881"/>
      <c r="E109" s="881"/>
      <c r="F109" s="881"/>
      <c r="G109" s="881"/>
      <c r="H109" s="881"/>
      <c r="I109" s="881"/>
      <c r="J109" s="881"/>
      <c r="K109" s="881"/>
      <c r="L109" s="881"/>
      <c r="M109" s="881"/>
      <c r="N109" s="881"/>
      <c r="O109" s="881"/>
      <c r="P109" s="881"/>
      <c r="Q109" s="881"/>
      <c r="R109" s="881"/>
      <c r="S109" s="881"/>
      <c r="T109" s="881"/>
      <c r="U109" s="881"/>
      <c r="V109" s="881"/>
      <c r="W109" s="881"/>
      <c r="X109" s="881"/>
      <c r="Y109" s="881"/>
      <c r="Z109" s="882"/>
      <c r="AA109" s="880" t="s">
        <v>410</v>
      </c>
      <c r="AB109" s="881"/>
      <c r="AC109" s="881"/>
      <c r="AD109" s="881"/>
      <c r="AE109" s="882"/>
      <c r="AF109" s="880" t="s">
        <v>411</v>
      </c>
      <c r="AG109" s="881"/>
      <c r="AH109" s="881"/>
      <c r="AI109" s="881"/>
      <c r="AJ109" s="882"/>
      <c r="AK109" s="880" t="s">
        <v>294</v>
      </c>
      <c r="AL109" s="881"/>
      <c r="AM109" s="881"/>
      <c r="AN109" s="881"/>
      <c r="AO109" s="882"/>
      <c r="AP109" s="880" t="s">
        <v>412</v>
      </c>
      <c r="AQ109" s="881"/>
      <c r="AR109" s="881"/>
      <c r="AS109" s="881"/>
      <c r="AT109" s="883"/>
      <c r="AU109" s="900" t="s">
        <v>409</v>
      </c>
      <c r="AV109" s="881"/>
      <c r="AW109" s="881"/>
      <c r="AX109" s="881"/>
      <c r="AY109" s="881"/>
      <c r="AZ109" s="881"/>
      <c r="BA109" s="881"/>
      <c r="BB109" s="881"/>
      <c r="BC109" s="881"/>
      <c r="BD109" s="881"/>
      <c r="BE109" s="881"/>
      <c r="BF109" s="881"/>
      <c r="BG109" s="881"/>
      <c r="BH109" s="881"/>
      <c r="BI109" s="881"/>
      <c r="BJ109" s="881"/>
      <c r="BK109" s="881"/>
      <c r="BL109" s="881"/>
      <c r="BM109" s="881"/>
      <c r="BN109" s="881"/>
      <c r="BO109" s="881"/>
      <c r="BP109" s="882"/>
      <c r="BQ109" s="880" t="s">
        <v>410</v>
      </c>
      <c r="BR109" s="881"/>
      <c r="BS109" s="881"/>
      <c r="BT109" s="881"/>
      <c r="BU109" s="882"/>
      <c r="BV109" s="880" t="s">
        <v>411</v>
      </c>
      <c r="BW109" s="881"/>
      <c r="BX109" s="881"/>
      <c r="BY109" s="881"/>
      <c r="BZ109" s="882"/>
      <c r="CA109" s="880" t="s">
        <v>294</v>
      </c>
      <c r="CB109" s="881"/>
      <c r="CC109" s="881"/>
      <c r="CD109" s="881"/>
      <c r="CE109" s="882"/>
      <c r="CF109" s="901" t="s">
        <v>412</v>
      </c>
      <c r="CG109" s="901"/>
      <c r="CH109" s="901"/>
      <c r="CI109" s="901"/>
      <c r="CJ109" s="901"/>
      <c r="CK109" s="880" t="s">
        <v>413</v>
      </c>
      <c r="CL109" s="881"/>
      <c r="CM109" s="881"/>
      <c r="CN109" s="881"/>
      <c r="CO109" s="881"/>
      <c r="CP109" s="881"/>
      <c r="CQ109" s="881"/>
      <c r="CR109" s="881"/>
      <c r="CS109" s="881"/>
      <c r="CT109" s="881"/>
      <c r="CU109" s="881"/>
      <c r="CV109" s="881"/>
      <c r="CW109" s="881"/>
      <c r="CX109" s="881"/>
      <c r="CY109" s="881"/>
      <c r="CZ109" s="881"/>
      <c r="DA109" s="881"/>
      <c r="DB109" s="881"/>
      <c r="DC109" s="881"/>
      <c r="DD109" s="881"/>
      <c r="DE109" s="881"/>
      <c r="DF109" s="882"/>
      <c r="DG109" s="880" t="s">
        <v>410</v>
      </c>
      <c r="DH109" s="881"/>
      <c r="DI109" s="881"/>
      <c r="DJ109" s="881"/>
      <c r="DK109" s="882"/>
      <c r="DL109" s="880" t="s">
        <v>411</v>
      </c>
      <c r="DM109" s="881"/>
      <c r="DN109" s="881"/>
      <c r="DO109" s="881"/>
      <c r="DP109" s="882"/>
      <c r="DQ109" s="880" t="s">
        <v>294</v>
      </c>
      <c r="DR109" s="881"/>
      <c r="DS109" s="881"/>
      <c r="DT109" s="881"/>
      <c r="DU109" s="882"/>
      <c r="DV109" s="880" t="s">
        <v>412</v>
      </c>
      <c r="DW109" s="881"/>
      <c r="DX109" s="881"/>
      <c r="DY109" s="881"/>
      <c r="DZ109" s="883"/>
    </row>
    <row r="110" spans="1:131" s="212" customFormat="1" ht="26.25" customHeight="1" x14ac:dyDescent="0.2">
      <c r="A110" s="884" t="s">
        <v>414</v>
      </c>
      <c r="B110" s="885"/>
      <c r="C110" s="885"/>
      <c r="D110" s="885"/>
      <c r="E110" s="885"/>
      <c r="F110" s="885"/>
      <c r="G110" s="885"/>
      <c r="H110" s="885"/>
      <c r="I110" s="885"/>
      <c r="J110" s="885"/>
      <c r="K110" s="885"/>
      <c r="L110" s="885"/>
      <c r="M110" s="885"/>
      <c r="N110" s="885"/>
      <c r="O110" s="885"/>
      <c r="P110" s="885"/>
      <c r="Q110" s="885"/>
      <c r="R110" s="885"/>
      <c r="S110" s="885"/>
      <c r="T110" s="885"/>
      <c r="U110" s="885"/>
      <c r="V110" s="885"/>
      <c r="W110" s="885"/>
      <c r="X110" s="885"/>
      <c r="Y110" s="885"/>
      <c r="Z110" s="886"/>
      <c r="AA110" s="887">
        <v>159762</v>
      </c>
      <c r="AB110" s="888"/>
      <c r="AC110" s="888"/>
      <c r="AD110" s="888"/>
      <c r="AE110" s="889"/>
      <c r="AF110" s="890">
        <v>169447</v>
      </c>
      <c r="AG110" s="888"/>
      <c r="AH110" s="888"/>
      <c r="AI110" s="888"/>
      <c r="AJ110" s="889"/>
      <c r="AK110" s="890">
        <v>160466</v>
      </c>
      <c r="AL110" s="888"/>
      <c r="AM110" s="888"/>
      <c r="AN110" s="888"/>
      <c r="AO110" s="889"/>
      <c r="AP110" s="891">
        <v>22.9</v>
      </c>
      <c r="AQ110" s="892"/>
      <c r="AR110" s="892"/>
      <c r="AS110" s="892"/>
      <c r="AT110" s="893"/>
      <c r="AU110" s="894" t="s">
        <v>69</v>
      </c>
      <c r="AV110" s="895"/>
      <c r="AW110" s="895"/>
      <c r="AX110" s="895"/>
      <c r="AY110" s="895"/>
      <c r="AZ110" s="917" t="s">
        <v>415</v>
      </c>
      <c r="BA110" s="885"/>
      <c r="BB110" s="885"/>
      <c r="BC110" s="885"/>
      <c r="BD110" s="885"/>
      <c r="BE110" s="885"/>
      <c r="BF110" s="885"/>
      <c r="BG110" s="885"/>
      <c r="BH110" s="885"/>
      <c r="BI110" s="885"/>
      <c r="BJ110" s="885"/>
      <c r="BK110" s="885"/>
      <c r="BL110" s="885"/>
      <c r="BM110" s="885"/>
      <c r="BN110" s="885"/>
      <c r="BO110" s="885"/>
      <c r="BP110" s="886"/>
      <c r="BQ110" s="918">
        <v>1317564</v>
      </c>
      <c r="BR110" s="919"/>
      <c r="BS110" s="919"/>
      <c r="BT110" s="919"/>
      <c r="BU110" s="919"/>
      <c r="BV110" s="919">
        <v>1213289</v>
      </c>
      <c r="BW110" s="919"/>
      <c r="BX110" s="919"/>
      <c r="BY110" s="919"/>
      <c r="BZ110" s="919"/>
      <c r="CA110" s="919">
        <v>1298030</v>
      </c>
      <c r="CB110" s="919"/>
      <c r="CC110" s="919"/>
      <c r="CD110" s="919"/>
      <c r="CE110" s="919"/>
      <c r="CF110" s="932">
        <v>185</v>
      </c>
      <c r="CG110" s="933"/>
      <c r="CH110" s="933"/>
      <c r="CI110" s="933"/>
      <c r="CJ110" s="933"/>
      <c r="CK110" s="934" t="s">
        <v>416</v>
      </c>
      <c r="CL110" s="935"/>
      <c r="CM110" s="917" t="s">
        <v>417</v>
      </c>
      <c r="CN110" s="885"/>
      <c r="CO110" s="885"/>
      <c r="CP110" s="885"/>
      <c r="CQ110" s="885"/>
      <c r="CR110" s="885"/>
      <c r="CS110" s="885"/>
      <c r="CT110" s="885"/>
      <c r="CU110" s="885"/>
      <c r="CV110" s="885"/>
      <c r="CW110" s="885"/>
      <c r="CX110" s="885"/>
      <c r="CY110" s="885"/>
      <c r="CZ110" s="885"/>
      <c r="DA110" s="885"/>
      <c r="DB110" s="885"/>
      <c r="DC110" s="885"/>
      <c r="DD110" s="885"/>
      <c r="DE110" s="885"/>
      <c r="DF110" s="886"/>
      <c r="DG110" s="918" t="s">
        <v>122</v>
      </c>
      <c r="DH110" s="919"/>
      <c r="DI110" s="919"/>
      <c r="DJ110" s="919"/>
      <c r="DK110" s="919"/>
      <c r="DL110" s="919" t="s">
        <v>122</v>
      </c>
      <c r="DM110" s="919"/>
      <c r="DN110" s="919"/>
      <c r="DO110" s="919"/>
      <c r="DP110" s="919"/>
      <c r="DQ110" s="919" t="s">
        <v>122</v>
      </c>
      <c r="DR110" s="919"/>
      <c r="DS110" s="919"/>
      <c r="DT110" s="919"/>
      <c r="DU110" s="919"/>
      <c r="DV110" s="920" t="s">
        <v>122</v>
      </c>
      <c r="DW110" s="920"/>
      <c r="DX110" s="920"/>
      <c r="DY110" s="920"/>
      <c r="DZ110" s="921"/>
    </row>
    <row r="111" spans="1:131" s="212" customFormat="1" ht="26.25" customHeight="1" x14ac:dyDescent="0.2">
      <c r="A111" s="922" t="s">
        <v>418</v>
      </c>
      <c r="B111" s="923"/>
      <c r="C111" s="923"/>
      <c r="D111" s="923"/>
      <c r="E111" s="923"/>
      <c r="F111" s="923"/>
      <c r="G111" s="923"/>
      <c r="H111" s="923"/>
      <c r="I111" s="923"/>
      <c r="J111" s="923"/>
      <c r="K111" s="923"/>
      <c r="L111" s="923"/>
      <c r="M111" s="923"/>
      <c r="N111" s="923"/>
      <c r="O111" s="923"/>
      <c r="P111" s="923"/>
      <c r="Q111" s="923"/>
      <c r="R111" s="923"/>
      <c r="S111" s="923"/>
      <c r="T111" s="923"/>
      <c r="U111" s="923"/>
      <c r="V111" s="923"/>
      <c r="W111" s="923"/>
      <c r="X111" s="923"/>
      <c r="Y111" s="923"/>
      <c r="Z111" s="924"/>
      <c r="AA111" s="925" t="s">
        <v>122</v>
      </c>
      <c r="AB111" s="926"/>
      <c r="AC111" s="926"/>
      <c r="AD111" s="926"/>
      <c r="AE111" s="927"/>
      <c r="AF111" s="928" t="s">
        <v>122</v>
      </c>
      <c r="AG111" s="926"/>
      <c r="AH111" s="926"/>
      <c r="AI111" s="926"/>
      <c r="AJ111" s="927"/>
      <c r="AK111" s="928" t="s">
        <v>122</v>
      </c>
      <c r="AL111" s="926"/>
      <c r="AM111" s="926"/>
      <c r="AN111" s="926"/>
      <c r="AO111" s="927"/>
      <c r="AP111" s="929" t="s">
        <v>122</v>
      </c>
      <c r="AQ111" s="930"/>
      <c r="AR111" s="930"/>
      <c r="AS111" s="930"/>
      <c r="AT111" s="931"/>
      <c r="AU111" s="896"/>
      <c r="AV111" s="897"/>
      <c r="AW111" s="897"/>
      <c r="AX111" s="897"/>
      <c r="AY111" s="897"/>
      <c r="AZ111" s="910" t="s">
        <v>419</v>
      </c>
      <c r="BA111" s="911"/>
      <c r="BB111" s="911"/>
      <c r="BC111" s="911"/>
      <c r="BD111" s="911"/>
      <c r="BE111" s="911"/>
      <c r="BF111" s="911"/>
      <c r="BG111" s="911"/>
      <c r="BH111" s="911"/>
      <c r="BI111" s="911"/>
      <c r="BJ111" s="911"/>
      <c r="BK111" s="911"/>
      <c r="BL111" s="911"/>
      <c r="BM111" s="911"/>
      <c r="BN111" s="911"/>
      <c r="BO111" s="911"/>
      <c r="BP111" s="912"/>
      <c r="BQ111" s="913" t="s">
        <v>122</v>
      </c>
      <c r="BR111" s="914"/>
      <c r="BS111" s="914"/>
      <c r="BT111" s="914"/>
      <c r="BU111" s="914"/>
      <c r="BV111" s="914" t="s">
        <v>122</v>
      </c>
      <c r="BW111" s="914"/>
      <c r="BX111" s="914"/>
      <c r="BY111" s="914"/>
      <c r="BZ111" s="914"/>
      <c r="CA111" s="914" t="s">
        <v>122</v>
      </c>
      <c r="CB111" s="914"/>
      <c r="CC111" s="914"/>
      <c r="CD111" s="914"/>
      <c r="CE111" s="914"/>
      <c r="CF111" s="908" t="s">
        <v>122</v>
      </c>
      <c r="CG111" s="909"/>
      <c r="CH111" s="909"/>
      <c r="CI111" s="909"/>
      <c r="CJ111" s="909"/>
      <c r="CK111" s="936"/>
      <c r="CL111" s="937"/>
      <c r="CM111" s="910" t="s">
        <v>420</v>
      </c>
      <c r="CN111" s="911"/>
      <c r="CO111" s="911"/>
      <c r="CP111" s="911"/>
      <c r="CQ111" s="911"/>
      <c r="CR111" s="911"/>
      <c r="CS111" s="911"/>
      <c r="CT111" s="911"/>
      <c r="CU111" s="911"/>
      <c r="CV111" s="911"/>
      <c r="CW111" s="911"/>
      <c r="CX111" s="911"/>
      <c r="CY111" s="911"/>
      <c r="CZ111" s="911"/>
      <c r="DA111" s="911"/>
      <c r="DB111" s="911"/>
      <c r="DC111" s="911"/>
      <c r="DD111" s="911"/>
      <c r="DE111" s="911"/>
      <c r="DF111" s="912"/>
      <c r="DG111" s="913" t="s">
        <v>122</v>
      </c>
      <c r="DH111" s="914"/>
      <c r="DI111" s="914"/>
      <c r="DJ111" s="914"/>
      <c r="DK111" s="914"/>
      <c r="DL111" s="914" t="s">
        <v>122</v>
      </c>
      <c r="DM111" s="914"/>
      <c r="DN111" s="914"/>
      <c r="DO111" s="914"/>
      <c r="DP111" s="914"/>
      <c r="DQ111" s="914" t="s">
        <v>122</v>
      </c>
      <c r="DR111" s="914"/>
      <c r="DS111" s="914"/>
      <c r="DT111" s="914"/>
      <c r="DU111" s="914"/>
      <c r="DV111" s="915" t="s">
        <v>122</v>
      </c>
      <c r="DW111" s="915"/>
      <c r="DX111" s="915"/>
      <c r="DY111" s="915"/>
      <c r="DZ111" s="916"/>
    </row>
    <row r="112" spans="1:131" s="212" customFormat="1" ht="26.25" customHeight="1" x14ac:dyDescent="0.2">
      <c r="A112" s="940" t="s">
        <v>421</v>
      </c>
      <c r="B112" s="941"/>
      <c r="C112" s="911" t="s">
        <v>422</v>
      </c>
      <c r="D112" s="911"/>
      <c r="E112" s="911"/>
      <c r="F112" s="911"/>
      <c r="G112" s="911"/>
      <c r="H112" s="911"/>
      <c r="I112" s="911"/>
      <c r="J112" s="911"/>
      <c r="K112" s="911"/>
      <c r="L112" s="911"/>
      <c r="M112" s="911"/>
      <c r="N112" s="911"/>
      <c r="O112" s="911"/>
      <c r="P112" s="911"/>
      <c r="Q112" s="911"/>
      <c r="R112" s="911"/>
      <c r="S112" s="911"/>
      <c r="T112" s="911"/>
      <c r="U112" s="911"/>
      <c r="V112" s="911"/>
      <c r="W112" s="911"/>
      <c r="X112" s="911"/>
      <c r="Y112" s="911"/>
      <c r="Z112" s="912"/>
      <c r="AA112" s="946" t="s">
        <v>122</v>
      </c>
      <c r="AB112" s="947"/>
      <c r="AC112" s="947"/>
      <c r="AD112" s="947"/>
      <c r="AE112" s="948"/>
      <c r="AF112" s="949" t="s">
        <v>122</v>
      </c>
      <c r="AG112" s="947"/>
      <c r="AH112" s="947"/>
      <c r="AI112" s="947"/>
      <c r="AJ112" s="948"/>
      <c r="AK112" s="949" t="s">
        <v>122</v>
      </c>
      <c r="AL112" s="947"/>
      <c r="AM112" s="947"/>
      <c r="AN112" s="947"/>
      <c r="AO112" s="948"/>
      <c r="AP112" s="950" t="s">
        <v>122</v>
      </c>
      <c r="AQ112" s="951"/>
      <c r="AR112" s="951"/>
      <c r="AS112" s="951"/>
      <c r="AT112" s="952"/>
      <c r="AU112" s="896"/>
      <c r="AV112" s="897"/>
      <c r="AW112" s="897"/>
      <c r="AX112" s="897"/>
      <c r="AY112" s="897"/>
      <c r="AZ112" s="910" t="s">
        <v>423</v>
      </c>
      <c r="BA112" s="911"/>
      <c r="BB112" s="911"/>
      <c r="BC112" s="911"/>
      <c r="BD112" s="911"/>
      <c r="BE112" s="911"/>
      <c r="BF112" s="911"/>
      <c r="BG112" s="911"/>
      <c r="BH112" s="911"/>
      <c r="BI112" s="911"/>
      <c r="BJ112" s="911"/>
      <c r="BK112" s="911"/>
      <c r="BL112" s="911"/>
      <c r="BM112" s="911"/>
      <c r="BN112" s="911"/>
      <c r="BO112" s="911"/>
      <c r="BP112" s="912"/>
      <c r="BQ112" s="913">
        <v>598207</v>
      </c>
      <c r="BR112" s="914"/>
      <c r="BS112" s="914"/>
      <c r="BT112" s="914"/>
      <c r="BU112" s="914"/>
      <c r="BV112" s="914">
        <v>627700</v>
      </c>
      <c r="BW112" s="914"/>
      <c r="BX112" s="914"/>
      <c r="BY112" s="914"/>
      <c r="BZ112" s="914"/>
      <c r="CA112" s="914">
        <v>632880</v>
      </c>
      <c r="CB112" s="914"/>
      <c r="CC112" s="914"/>
      <c r="CD112" s="914"/>
      <c r="CE112" s="914"/>
      <c r="CF112" s="908">
        <v>90.2</v>
      </c>
      <c r="CG112" s="909"/>
      <c r="CH112" s="909"/>
      <c r="CI112" s="909"/>
      <c r="CJ112" s="909"/>
      <c r="CK112" s="936"/>
      <c r="CL112" s="937"/>
      <c r="CM112" s="910" t="s">
        <v>424</v>
      </c>
      <c r="CN112" s="911"/>
      <c r="CO112" s="911"/>
      <c r="CP112" s="911"/>
      <c r="CQ112" s="911"/>
      <c r="CR112" s="911"/>
      <c r="CS112" s="911"/>
      <c r="CT112" s="911"/>
      <c r="CU112" s="911"/>
      <c r="CV112" s="911"/>
      <c r="CW112" s="911"/>
      <c r="CX112" s="911"/>
      <c r="CY112" s="911"/>
      <c r="CZ112" s="911"/>
      <c r="DA112" s="911"/>
      <c r="DB112" s="911"/>
      <c r="DC112" s="911"/>
      <c r="DD112" s="911"/>
      <c r="DE112" s="911"/>
      <c r="DF112" s="912"/>
      <c r="DG112" s="913" t="s">
        <v>122</v>
      </c>
      <c r="DH112" s="914"/>
      <c r="DI112" s="914"/>
      <c r="DJ112" s="914"/>
      <c r="DK112" s="914"/>
      <c r="DL112" s="914" t="s">
        <v>122</v>
      </c>
      <c r="DM112" s="914"/>
      <c r="DN112" s="914"/>
      <c r="DO112" s="914"/>
      <c r="DP112" s="914"/>
      <c r="DQ112" s="914" t="s">
        <v>122</v>
      </c>
      <c r="DR112" s="914"/>
      <c r="DS112" s="914"/>
      <c r="DT112" s="914"/>
      <c r="DU112" s="914"/>
      <c r="DV112" s="915" t="s">
        <v>122</v>
      </c>
      <c r="DW112" s="915"/>
      <c r="DX112" s="915"/>
      <c r="DY112" s="915"/>
      <c r="DZ112" s="916"/>
    </row>
    <row r="113" spans="1:130" s="212" customFormat="1" ht="26.25" customHeight="1" x14ac:dyDescent="0.2">
      <c r="A113" s="942"/>
      <c r="B113" s="943"/>
      <c r="C113" s="911" t="s">
        <v>425</v>
      </c>
      <c r="D113" s="911"/>
      <c r="E113" s="911"/>
      <c r="F113" s="911"/>
      <c r="G113" s="911"/>
      <c r="H113" s="911"/>
      <c r="I113" s="911"/>
      <c r="J113" s="911"/>
      <c r="K113" s="911"/>
      <c r="L113" s="911"/>
      <c r="M113" s="911"/>
      <c r="N113" s="911"/>
      <c r="O113" s="911"/>
      <c r="P113" s="911"/>
      <c r="Q113" s="911"/>
      <c r="R113" s="911"/>
      <c r="S113" s="911"/>
      <c r="T113" s="911"/>
      <c r="U113" s="911"/>
      <c r="V113" s="911"/>
      <c r="W113" s="911"/>
      <c r="X113" s="911"/>
      <c r="Y113" s="911"/>
      <c r="Z113" s="912"/>
      <c r="AA113" s="925">
        <v>42129</v>
      </c>
      <c r="AB113" s="926"/>
      <c r="AC113" s="926"/>
      <c r="AD113" s="926"/>
      <c r="AE113" s="927"/>
      <c r="AF113" s="928">
        <v>39422</v>
      </c>
      <c r="AG113" s="926"/>
      <c r="AH113" s="926"/>
      <c r="AI113" s="926"/>
      <c r="AJ113" s="927"/>
      <c r="AK113" s="928">
        <v>31145</v>
      </c>
      <c r="AL113" s="926"/>
      <c r="AM113" s="926"/>
      <c r="AN113" s="926"/>
      <c r="AO113" s="927"/>
      <c r="AP113" s="929">
        <v>4.4000000000000004</v>
      </c>
      <c r="AQ113" s="930"/>
      <c r="AR113" s="930"/>
      <c r="AS113" s="930"/>
      <c r="AT113" s="931"/>
      <c r="AU113" s="896"/>
      <c r="AV113" s="897"/>
      <c r="AW113" s="897"/>
      <c r="AX113" s="897"/>
      <c r="AY113" s="897"/>
      <c r="AZ113" s="910" t="s">
        <v>426</v>
      </c>
      <c r="BA113" s="911"/>
      <c r="BB113" s="911"/>
      <c r="BC113" s="911"/>
      <c r="BD113" s="911"/>
      <c r="BE113" s="911"/>
      <c r="BF113" s="911"/>
      <c r="BG113" s="911"/>
      <c r="BH113" s="911"/>
      <c r="BI113" s="911"/>
      <c r="BJ113" s="911"/>
      <c r="BK113" s="911"/>
      <c r="BL113" s="911"/>
      <c r="BM113" s="911"/>
      <c r="BN113" s="911"/>
      <c r="BO113" s="911"/>
      <c r="BP113" s="912"/>
      <c r="BQ113" s="913">
        <v>4526</v>
      </c>
      <c r="BR113" s="914"/>
      <c r="BS113" s="914"/>
      <c r="BT113" s="914"/>
      <c r="BU113" s="914"/>
      <c r="BV113" s="914">
        <v>3594</v>
      </c>
      <c r="BW113" s="914"/>
      <c r="BX113" s="914"/>
      <c r="BY113" s="914"/>
      <c r="BZ113" s="914"/>
      <c r="CA113" s="914">
        <v>6150</v>
      </c>
      <c r="CB113" s="914"/>
      <c r="CC113" s="914"/>
      <c r="CD113" s="914"/>
      <c r="CE113" s="914"/>
      <c r="CF113" s="908">
        <v>0.9</v>
      </c>
      <c r="CG113" s="909"/>
      <c r="CH113" s="909"/>
      <c r="CI113" s="909"/>
      <c r="CJ113" s="909"/>
      <c r="CK113" s="936"/>
      <c r="CL113" s="937"/>
      <c r="CM113" s="910" t="s">
        <v>427</v>
      </c>
      <c r="CN113" s="911"/>
      <c r="CO113" s="911"/>
      <c r="CP113" s="911"/>
      <c r="CQ113" s="911"/>
      <c r="CR113" s="911"/>
      <c r="CS113" s="911"/>
      <c r="CT113" s="911"/>
      <c r="CU113" s="911"/>
      <c r="CV113" s="911"/>
      <c r="CW113" s="911"/>
      <c r="CX113" s="911"/>
      <c r="CY113" s="911"/>
      <c r="CZ113" s="911"/>
      <c r="DA113" s="911"/>
      <c r="DB113" s="911"/>
      <c r="DC113" s="911"/>
      <c r="DD113" s="911"/>
      <c r="DE113" s="911"/>
      <c r="DF113" s="912"/>
      <c r="DG113" s="946" t="s">
        <v>122</v>
      </c>
      <c r="DH113" s="947"/>
      <c r="DI113" s="947"/>
      <c r="DJ113" s="947"/>
      <c r="DK113" s="948"/>
      <c r="DL113" s="949" t="s">
        <v>122</v>
      </c>
      <c r="DM113" s="947"/>
      <c r="DN113" s="947"/>
      <c r="DO113" s="947"/>
      <c r="DP113" s="948"/>
      <c r="DQ113" s="949" t="s">
        <v>122</v>
      </c>
      <c r="DR113" s="947"/>
      <c r="DS113" s="947"/>
      <c r="DT113" s="947"/>
      <c r="DU113" s="948"/>
      <c r="DV113" s="950" t="s">
        <v>122</v>
      </c>
      <c r="DW113" s="951"/>
      <c r="DX113" s="951"/>
      <c r="DY113" s="951"/>
      <c r="DZ113" s="952"/>
    </row>
    <row r="114" spans="1:130" s="212" customFormat="1" ht="26.25" customHeight="1" x14ac:dyDescent="0.2">
      <c r="A114" s="942"/>
      <c r="B114" s="943"/>
      <c r="C114" s="911" t="s">
        <v>428</v>
      </c>
      <c r="D114" s="911"/>
      <c r="E114" s="911"/>
      <c r="F114" s="911"/>
      <c r="G114" s="911"/>
      <c r="H114" s="911"/>
      <c r="I114" s="911"/>
      <c r="J114" s="911"/>
      <c r="K114" s="911"/>
      <c r="L114" s="911"/>
      <c r="M114" s="911"/>
      <c r="N114" s="911"/>
      <c r="O114" s="911"/>
      <c r="P114" s="911"/>
      <c r="Q114" s="911"/>
      <c r="R114" s="911"/>
      <c r="S114" s="911"/>
      <c r="T114" s="911"/>
      <c r="U114" s="911"/>
      <c r="V114" s="911"/>
      <c r="W114" s="911"/>
      <c r="X114" s="911"/>
      <c r="Y114" s="911"/>
      <c r="Z114" s="912"/>
      <c r="AA114" s="946" t="s">
        <v>122</v>
      </c>
      <c r="AB114" s="947"/>
      <c r="AC114" s="947"/>
      <c r="AD114" s="947"/>
      <c r="AE114" s="948"/>
      <c r="AF114" s="949">
        <v>282</v>
      </c>
      <c r="AG114" s="947"/>
      <c r="AH114" s="947"/>
      <c r="AI114" s="947"/>
      <c r="AJ114" s="948"/>
      <c r="AK114" s="949">
        <v>389</v>
      </c>
      <c r="AL114" s="947"/>
      <c r="AM114" s="947"/>
      <c r="AN114" s="947"/>
      <c r="AO114" s="948"/>
      <c r="AP114" s="950">
        <v>0.1</v>
      </c>
      <c r="AQ114" s="951"/>
      <c r="AR114" s="951"/>
      <c r="AS114" s="951"/>
      <c r="AT114" s="952"/>
      <c r="AU114" s="896"/>
      <c r="AV114" s="897"/>
      <c r="AW114" s="897"/>
      <c r="AX114" s="897"/>
      <c r="AY114" s="897"/>
      <c r="AZ114" s="910" t="s">
        <v>429</v>
      </c>
      <c r="BA114" s="911"/>
      <c r="BB114" s="911"/>
      <c r="BC114" s="911"/>
      <c r="BD114" s="911"/>
      <c r="BE114" s="911"/>
      <c r="BF114" s="911"/>
      <c r="BG114" s="911"/>
      <c r="BH114" s="911"/>
      <c r="BI114" s="911"/>
      <c r="BJ114" s="911"/>
      <c r="BK114" s="911"/>
      <c r="BL114" s="911"/>
      <c r="BM114" s="911"/>
      <c r="BN114" s="911"/>
      <c r="BO114" s="911"/>
      <c r="BP114" s="912"/>
      <c r="BQ114" s="913">
        <v>222051</v>
      </c>
      <c r="BR114" s="914"/>
      <c r="BS114" s="914"/>
      <c r="BT114" s="914"/>
      <c r="BU114" s="914"/>
      <c r="BV114" s="914">
        <v>198384</v>
      </c>
      <c r="BW114" s="914"/>
      <c r="BX114" s="914"/>
      <c r="BY114" s="914"/>
      <c r="BZ114" s="914"/>
      <c r="CA114" s="914">
        <v>197428</v>
      </c>
      <c r="CB114" s="914"/>
      <c r="CC114" s="914"/>
      <c r="CD114" s="914"/>
      <c r="CE114" s="914"/>
      <c r="CF114" s="908">
        <v>28.1</v>
      </c>
      <c r="CG114" s="909"/>
      <c r="CH114" s="909"/>
      <c r="CI114" s="909"/>
      <c r="CJ114" s="909"/>
      <c r="CK114" s="936"/>
      <c r="CL114" s="937"/>
      <c r="CM114" s="910" t="s">
        <v>430</v>
      </c>
      <c r="CN114" s="911"/>
      <c r="CO114" s="911"/>
      <c r="CP114" s="911"/>
      <c r="CQ114" s="911"/>
      <c r="CR114" s="911"/>
      <c r="CS114" s="911"/>
      <c r="CT114" s="911"/>
      <c r="CU114" s="911"/>
      <c r="CV114" s="911"/>
      <c r="CW114" s="911"/>
      <c r="CX114" s="911"/>
      <c r="CY114" s="911"/>
      <c r="CZ114" s="911"/>
      <c r="DA114" s="911"/>
      <c r="DB114" s="911"/>
      <c r="DC114" s="911"/>
      <c r="DD114" s="911"/>
      <c r="DE114" s="911"/>
      <c r="DF114" s="912"/>
      <c r="DG114" s="946" t="s">
        <v>122</v>
      </c>
      <c r="DH114" s="947"/>
      <c r="DI114" s="947"/>
      <c r="DJ114" s="947"/>
      <c r="DK114" s="948"/>
      <c r="DL114" s="949" t="s">
        <v>122</v>
      </c>
      <c r="DM114" s="947"/>
      <c r="DN114" s="947"/>
      <c r="DO114" s="947"/>
      <c r="DP114" s="948"/>
      <c r="DQ114" s="949" t="s">
        <v>122</v>
      </c>
      <c r="DR114" s="947"/>
      <c r="DS114" s="947"/>
      <c r="DT114" s="947"/>
      <c r="DU114" s="948"/>
      <c r="DV114" s="950" t="s">
        <v>122</v>
      </c>
      <c r="DW114" s="951"/>
      <c r="DX114" s="951"/>
      <c r="DY114" s="951"/>
      <c r="DZ114" s="952"/>
    </row>
    <row r="115" spans="1:130" s="212" customFormat="1" ht="26.25" customHeight="1" x14ac:dyDescent="0.2">
      <c r="A115" s="942"/>
      <c r="B115" s="943"/>
      <c r="C115" s="911" t="s">
        <v>431</v>
      </c>
      <c r="D115" s="911"/>
      <c r="E115" s="911"/>
      <c r="F115" s="911"/>
      <c r="G115" s="911"/>
      <c r="H115" s="911"/>
      <c r="I115" s="911"/>
      <c r="J115" s="911"/>
      <c r="K115" s="911"/>
      <c r="L115" s="911"/>
      <c r="M115" s="911"/>
      <c r="N115" s="911"/>
      <c r="O115" s="911"/>
      <c r="P115" s="911"/>
      <c r="Q115" s="911"/>
      <c r="R115" s="911"/>
      <c r="S115" s="911"/>
      <c r="T115" s="911"/>
      <c r="U115" s="911"/>
      <c r="V115" s="911"/>
      <c r="W115" s="911"/>
      <c r="X115" s="911"/>
      <c r="Y115" s="911"/>
      <c r="Z115" s="912"/>
      <c r="AA115" s="925" t="s">
        <v>122</v>
      </c>
      <c r="AB115" s="926"/>
      <c r="AC115" s="926"/>
      <c r="AD115" s="926"/>
      <c r="AE115" s="927"/>
      <c r="AF115" s="928" t="s">
        <v>122</v>
      </c>
      <c r="AG115" s="926"/>
      <c r="AH115" s="926"/>
      <c r="AI115" s="926"/>
      <c r="AJ115" s="927"/>
      <c r="AK115" s="928" t="s">
        <v>122</v>
      </c>
      <c r="AL115" s="926"/>
      <c r="AM115" s="926"/>
      <c r="AN115" s="926"/>
      <c r="AO115" s="927"/>
      <c r="AP115" s="929" t="s">
        <v>122</v>
      </c>
      <c r="AQ115" s="930"/>
      <c r="AR115" s="930"/>
      <c r="AS115" s="930"/>
      <c r="AT115" s="931"/>
      <c r="AU115" s="896"/>
      <c r="AV115" s="897"/>
      <c r="AW115" s="897"/>
      <c r="AX115" s="897"/>
      <c r="AY115" s="897"/>
      <c r="AZ115" s="910" t="s">
        <v>432</v>
      </c>
      <c r="BA115" s="911"/>
      <c r="BB115" s="911"/>
      <c r="BC115" s="911"/>
      <c r="BD115" s="911"/>
      <c r="BE115" s="911"/>
      <c r="BF115" s="911"/>
      <c r="BG115" s="911"/>
      <c r="BH115" s="911"/>
      <c r="BI115" s="911"/>
      <c r="BJ115" s="911"/>
      <c r="BK115" s="911"/>
      <c r="BL115" s="911"/>
      <c r="BM115" s="911"/>
      <c r="BN115" s="911"/>
      <c r="BO115" s="911"/>
      <c r="BP115" s="912"/>
      <c r="BQ115" s="913" t="s">
        <v>122</v>
      </c>
      <c r="BR115" s="914"/>
      <c r="BS115" s="914"/>
      <c r="BT115" s="914"/>
      <c r="BU115" s="914"/>
      <c r="BV115" s="914" t="s">
        <v>122</v>
      </c>
      <c r="BW115" s="914"/>
      <c r="BX115" s="914"/>
      <c r="BY115" s="914"/>
      <c r="BZ115" s="914"/>
      <c r="CA115" s="914" t="s">
        <v>122</v>
      </c>
      <c r="CB115" s="914"/>
      <c r="CC115" s="914"/>
      <c r="CD115" s="914"/>
      <c r="CE115" s="914"/>
      <c r="CF115" s="908" t="s">
        <v>122</v>
      </c>
      <c r="CG115" s="909"/>
      <c r="CH115" s="909"/>
      <c r="CI115" s="909"/>
      <c r="CJ115" s="909"/>
      <c r="CK115" s="936"/>
      <c r="CL115" s="937"/>
      <c r="CM115" s="910" t="s">
        <v>433</v>
      </c>
      <c r="CN115" s="911"/>
      <c r="CO115" s="911"/>
      <c r="CP115" s="911"/>
      <c r="CQ115" s="911"/>
      <c r="CR115" s="911"/>
      <c r="CS115" s="911"/>
      <c r="CT115" s="911"/>
      <c r="CU115" s="911"/>
      <c r="CV115" s="911"/>
      <c r="CW115" s="911"/>
      <c r="CX115" s="911"/>
      <c r="CY115" s="911"/>
      <c r="CZ115" s="911"/>
      <c r="DA115" s="911"/>
      <c r="DB115" s="911"/>
      <c r="DC115" s="911"/>
      <c r="DD115" s="911"/>
      <c r="DE115" s="911"/>
      <c r="DF115" s="912"/>
      <c r="DG115" s="946" t="s">
        <v>122</v>
      </c>
      <c r="DH115" s="947"/>
      <c r="DI115" s="947"/>
      <c r="DJ115" s="947"/>
      <c r="DK115" s="948"/>
      <c r="DL115" s="949" t="s">
        <v>122</v>
      </c>
      <c r="DM115" s="947"/>
      <c r="DN115" s="947"/>
      <c r="DO115" s="947"/>
      <c r="DP115" s="948"/>
      <c r="DQ115" s="949" t="s">
        <v>122</v>
      </c>
      <c r="DR115" s="947"/>
      <c r="DS115" s="947"/>
      <c r="DT115" s="947"/>
      <c r="DU115" s="948"/>
      <c r="DV115" s="950" t="s">
        <v>122</v>
      </c>
      <c r="DW115" s="951"/>
      <c r="DX115" s="951"/>
      <c r="DY115" s="951"/>
      <c r="DZ115" s="952"/>
    </row>
    <row r="116" spans="1:130" s="212" customFormat="1" ht="26.25" customHeight="1" x14ac:dyDescent="0.2">
      <c r="A116" s="944"/>
      <c r="B116" s="945"/>
      <c r="C116" s="953" t="s">
        <v>434</v>
      </c>
      <c r="D116" s="953"/>
      <c r="E116" s="953"/>
      <c r="F116" s="953"/>
      <c r="G116" s="953"/>
      <c r="H116" s="953"/>
      <c r="I116" s="953"/>
      <c r="J116" s="953"/>
      <c r="K116" s="953"/>
      <c r="L116" s="953"/>
      <c r="M116" s="953"/>
      <c r="N116" s="953"/>
      <c r="O116" s="953"/>
      <c r="P116" s="953"/>
      <c r="Q116" s="953"/>
      <c r="R116" s="953"/>
      <c r="S116" s="953"/>
      <c r="T116" s="953"/>
      <c r="U116" s="953"/>
      <c r="V116" s="953"/>
      <c r="W116" s="953"/>
      <c r="X116" s="953"/>
      <c r="Y116" s="953"/>
      <c r="Z116" s="954"/>
      <c r="AA116" s="946" t="s">
        <v>122</v>
      </c>
      <c r="AB116" s="947"/>
      <c r="AC116" s="947"/>
      <c r="AD116" s="947"/>
      <c r="AE116" s="948"/>
      <c r="AF116" s="949">
        <v>43</v>
      </c>
      <c r="AG116" s="947"/>
      <c r="AH116" s="947"/>
      <c r="AI116" s="947"/>
      <c r="AJ116" s="948"/>
      <c r="AK116" s="949">
        <v>154</v>
      </c>
      <c r="AL116" s="947"/>
      <c r="AM116" s="947"/>
      <c r="AN116" s="947"/>
      <c r="AO116" s="948"/>
      <c r="AP116" s="950">
        <v>0</v>
      </c>
      <c r="AQ116" s="951"/>
      <c r="AR116" s="951"/>
      <c r="AS116" s="951"/>
      <c r="AT116" s="952"/>
      <c r="AU116" s="896"/>
      <c r="AV116" s="897"/>
      <c r="AW116" s="897"/>
      <c r="AX116" s="897"/>
      <c r="AY116" s="897"/>
      <c r="AZ116" s="955" t="s">
        <v>435</v>
      </c>
      <c r="BA116" s="956"/>
      <c r="BB116" s="956"/>
      <c r="BC116" s="956"/>
      <c r="BD116" s="956"/>
      <c r="BE116" s="956"/>
      <c r="BF116" s="956"/>
      <c r="BG116" s="956"/>
      <c r="BH116" s="956"/>
      <c r="BI116" s="956"/>
      <c r="BJ116" s="956"/>
      <c r="BK116" s="956"/>
      <c r="BL116" s="956"/>
      <c r="BM116" s="956"/>
      <c r="BN116" s="956"/>
      <c r="BO116" s="956"/>
      <c r="BP116" s="957"/>
      <c r="BQ116" s="913" t="s">
        <v>122</v>
      </c>
      <c r="BR116" s="914"/>
      <c r="BS116" s="914"/>
      <c r="BT116" s="914"/>
      <c r="BU116" s="914"/>
      <c r="BV116" s="914" t="s">
        <v>122</v>
      </c>
      <c r="BW116" s="914"/>
      <c r="BX116" s="914"/>
      <c r="BY116" s="914"/>
      <c r="BZ116" s="914"/>
      <c r="CA116" s="914" t="s">
        <v>122</v>
      </c>
      <c r="CB116" s="914"/>
      <c r="CC116" s="914"/>
      <c r="CD116" s="914"/>
      <c r="CE116" s="914"/>
      <c r="CF116" s="908" t="s">
        <v>122</v>
      </c>
      <c r="CG116" s="909"/>
      <c r="CH116" s="909"/>
      <c r="CI116" s="909"/>
      <c r="CJ116" s="909"/>
      <c r="CK116" s="936"/>
      <c r="CL116" s="937"/>
      <c r="CM116" s="910" t="s">
        <v>436</v>
      </c>
      <c r="CN116" s="911"/>
      <c r="CO116" s="911"/>
      <c r="CP116" s="911"/>
      <c r="CQ116" s="911"/>
      <c r="CR116" s="911"/>
      <c r="CS116" s="911"/>
      <c r="CT116" s="911"/>
      <c r="CU116" s="911"/>
      <c r="CV116" s="911"/>
      <c r="CW116" s="911"/>
      <c r="CX116" s="911"/>
      <c r="CY116" s="911"/>
      <c r="CZ116" s="911"/>
      <c r="DA116" s="911"/>
      <c r="DB116" s="911"/>
      <c r="DC116" s="911"/>
      <c r="DD116" s="911"/>
      <c r="DE116" s="911"/>
      <c r="DF116" s="912"/>
      <c r="DG116" s="946" t="s">
        <v>122</v>
      </c>
      <c r="DH116" s="947"/>
      <c r="DI116" s="947"/>
      <c r="DJ116" s="947"/>
      <c r="DK116" s="948"/>
      <c r="DL116" s="949" t="s">
        <v>122</v>
      </c>
      <c r="DM116" s="947"/>
      <c r="DN116" s="947"/>
      <c r="DO116" s="947"/>
      <c r="DP116" s="948"/>
      <c r="DQ116" s="949" t="s">
        <v>122</v>
      </c>
      <c r="DR116" s="947"/>
      <c r="DS116" s="947"/>
      <c r="DT116" s="947"/>
      <c r="DU116" s="948"/>
      <c r="DV116" s="950" t="s">
        <v>122</v>
      </c>
      <c r="DW116" s="951"/>
      <c r="DX116" s="951"/>
      <c r="DY116" s="951"/>
      <c r="DZ116" s="952"/>
    </row>
    <row r="117" spans="1:130" s="212" customFormat="1" ht="26.25" customHeight="1" x14ac:dyDescent="0.2">
      <c r="A117" s="900" t="s">
        <v>177</v>
      </c>
      <c r="B117" s="881"/>
      <c r="C117" s="881"/>
      <c r="D117" s="881"/>
      <c r="E117" s="881"/>
      <c r="F117" s="881"/>
      <c r="G117" s="881"/>
      <c r="H117" s="881"/>
      <c r="I117" s="881"/>
      <c r="J117" s="881"/>
      <c r="K117" s="881"/>
      <c r="L117" s="881"/>
      <c r="M117" s="881"/>
      <c r="N117" s="881"/>
      <c r="O117" s="881"/>
      <c r="P117" s="881"/>
      <c r="Q117" s="881"/>
      <c r="R117" s="881"/>
      <c r="S117" s="881"/>
      <c r="T117" s="881"/>
      <c r="U117" s="881"/>
      <c r="V117" s="881"/>
      <c r="W117" s="881"/>
      <c r="X117" s="881"/>
      <c r="Y117" s="965" t="s">
        <v>437</v>
      </c>
      <c r="Z117" s="882"/>
      <c r="AA117" s="966">
        <v>201891</v>
      </c>
      <c r="AB117" s="967"/>
      <c r="AC117" s="967"/>
      <c r="AD117" s="967"/>
      <c r="AE117" s="968"/>
      <c r="AF117" s="969">
        <v>209194</v>
      </c>
      <c r="AG117" s="967"/>
      <c r="AH117" s="967"/>
      <c r="AI117" s="967"/>
      <c r="AJ117" s="968"/>
      <c r="AK117" s="969">
        <v>192154</v>
      </c>
      <c r="AL117" s="967"/>
      <c r="AM117" s="967"/>
      <c r="AN117" s="967"/>
      <c r="AO117" s="968"/>
      <c r="AP117" s="970"/>
      <c r="AQ117" s="971"/>
      <c r="AR117" s="971"/>
      <c r="AS117" s="971"/>
      <c r="AT117" s="972"/>
      <c r="AU117" s="896"/>
      <c r="AV117" s="897"/>
      <c r="AW117" s="897"/>
      <c r="AX117" s="897"/>
      <c r="AY117" s="897"/>
      <c r="AZ117" s="962" t="s">
        <v>438</v>
      </c>
      <c r="BA117" s="963"/>
      <c r="BB117" s="963"/>
      <c r="BC117" s="963"/>
      <c r="BD117" s="963"/>
      <c r="BE117" s="963"/>
      <c r="BF117" s="963"/>
      <c r="BG117" s="963"/>
      <c r="BH117" s="963"/>
      <c r="BI117" s="963"/>
      <c r="BJ117" s="963"/>
      <c r="BK117" s="963"/>
      <c r="BL117" s="963"/>
      <c r="BM117" s="963"/>
      <c r="BN117" s="963"/>
      <c r="BO117" s="963"/>
      <c r="BP117" s="964"/>
      <c r="BQ117" s="913" t="s">
        <v>122</v>
      </c>
      <c r="BR117" s="914"/>
      <c r="BS117" s="914"/>
      <c r="BT117" s="914"/>
      <c r="BU117" s="914"/>
      <c r="BV117" s="914" t="s">
        <v>122</v>
      </c>
      <c r="BW117" s="914"/>
      <c r="BX117" s="914"/>
      <c r="BY117" s="914"/>
      <c r="BZ117" s="914"/>
      <c r="CA117" s="914" t="s">
        <v>122</v>
      </c>
      <c r="CB117" s="914"/>
      <c r="CC117" s="914"/>
      <c r="CD117" s="914"/>
      <c r="CE117" s="914"/>
      <c r="CF117" s="908" t="s">
        <v>122</v>
      </c>
      <c r="CG117" s="909"/>
      <c r="CH117" s="909"/>
      <c r="CI117" s="909"/>
      <c r="CJ117" s="909"/>
      <c r="CK117" s="936"/>
      <c r="CL117" s="937"/>
      <c r="CM117" s="910" t="s">
        <v>439</v>
      </c>
      <c r="CN117" s="911"/>
      <c r="CO117" s="911"/>
      <c r="CP117" s="911"/>
      <c r="CQ117" s="911"/>
      <c r="CR117" s="911"/>
      <c r="CS117" s="911"/>
      <c r="CT117" s="911"/>
      <c r="CU117" s="911"/>
      <c r="CV117" s="911"/>
      <c r="CW117" s="911"/>
      <c r="CX117" s="911"/>
      <c r="CY117" s="911"/>
      <c r="CZ117" s="911"/>
      <c r="DA117" s="911"/>
      <c r="DB117" s="911"/>
      <c r="DC117" s="911"/>
      <c r="DD117" s="911"/>
      <c r="DE117" s="911"/>
      <c r="DF117" s="912"/>
      <c r="DG117" s="946" t="s">
        <v>122</v>
      </c>
      <c r="DH117" s="947"/>
      <c r="DI117" s="947"/>
      <c r="DJ117" s="947"/>
      <c r="DK117" s="948"/>
      <c r="DL117" s="949" t="s">
        <v>122</v>
      </c>
      <c r="DM117" s="947"/>
      <c r="DN117" s="947"/>
      <c r="DO117" s="947"/>
      <c r="DP117" s="948"/>
      <c r="DQ117" s="949" t="s">
        <v>122</v>
      </c>
      <c r="DR117" s="947"/>
      <c r="DS117" s="947"/>
      <c r="DT117" s="947"/>
      <c r="DU117" s="948"/>
      <c r="DV117" s="950" t="s">
        <v>122</v>
      </c>
      <c r="DW117" s="951"/>
      <c r="DX117" s="951"/>
      <c r="DY117" s="951"/>
      <c r="DZ117" s="952"/>
    </row>
    <row r="118" spans="1:130" s="212" customFormat="1" ht="26.25" customHeight="1" x14ac:dyDescent="0.2">
      <c r="A118" s="900" t="s">
        <v>413</v>
      </c>
      <c r="B118" s="881"/>
      <c r="C118" s="881"/>
      <c r="D118" s="881"/>
      <c r="E118" s="881"/>
      <c r="F118" s="881"/>
      <c r="G118" s="881"/>
      <c r="H118" s="881"/>
      <c r="I118" s="881"/>
      <c r="J118" s="881"/>
      <c r="K118" s="881"/>
      <c r="L118" s="881"/>
      <c r="M118" s="881"/>
      <c r="N118" s="881"/>
      <c r="O118" s="881"/>
      <c r="P118" s="881"/>
      <c r="Q118" s="881"/>
      <c r="R118" s="881"/>
      <c r="S118" s="881"/>
      <c r="T118" s="881"/>
      <c r="U118" s="881"/>
      <c r="V118" s="881"/>
      <c r="W118" s="881"/>
      <c r="X118" s="881"/>
      <c r="Y118" s="881"/>
      <c r="Z118" s="882"/>
      <c r="AA118" s="880" t="s">
        <v>410</v>
      </c>
      <c r="AB118" s="881"/>
      <c r="AC118" s="881"/>
      <c r="AD118" s="881"/>
      <c r="AE118" s="882"/>
      <c r="AF118" s="880" t="s">
        <v>411</v>
      </c>
      <c r="AG118" s="881"/>
      <c r="AH118" s="881"/>
      <c r="AI118" s="881"/>
      <c r="AJ118" s="882"/>
      <c r="AK118" s="880" t="s">
        <v>294</v>
      </c>
      <c r="AL118" s="881"/>
      <c r="AM118" s="881"/>
      <c r="AN118" s="881"/>
      <c r="AO118" s="882"/>
      <c r="AP118" s="958" t="s">
        <v>412</v>
      </c>
      <c r="AQ118" s="959"/>
      <c r="AR118" s="959"/>
      <c r="AS118" s="959"/>
      <c r="AT118" s="960"/>
      <c r="AU118" s="896"/>
      <c r="AV118" s="897"/>
      <c r="AW118" s="897"/>
      <c r="AX118" s="897"/>
      <c r="AY118" s="897"/>
      <c r="AZ118" s="961" t="s">
        <v>440</v>
      </c>
      <c r="BA118" s="953"/>
      <c r="BB118" s="953"/>
      <c r="BC118" s="953"/>
      <c r="BD118" s="953"/>
      <c r="BE118" s="953"/>
      <c r="BF118" s="953"/>
      <c r="BG118" s="953"/>
      <c r="BH118" s="953"/>
      <c r="BI118" s="953"/>
      <c r="BJ118" s="953"/>
      <c r="BK118" s="953"/>
      <c r="BL118" s="953"/>
      <c r="BM118" s="953"/>
      <c r="BN118" s="953"/>
      <c r="BO118" s="953"/>
      <c r="BP118" s="954"/>
      <c r="BQ118" s="987" t="s">
        <v>122</v>
      </c>
      <c r="BR118" s="988"/>
      <c r="BS118" s="988"/>
      <c r="BT118" s="988"/>
      <c r="BU118" s="988"/>
      <c r="BV118" s="988" t="s">
        <v>122</v>
      </c>
      <c r="BW118" s="988"/>
      <c r="BX118" s="988"/>
      <c r="BY118" s="988"/>
      <c r="BZ118" s="988"/>
      <c r="CA118" s="988" t="s">
        <v>122</v>
      </c>
      <c r="CB118" s="988"/>
      <c r="CC118" s="988"/>
      <c r="CD118" s="988"/>
      <c r="CE118" s="988"/>
      <c r="CF118" s="908" t="s">
        <v>122</v>
      </c>
      <c r="CG118" s="909"/>
      <c r="CH118" s="909"/>
      <c r="CI118" s="909"/>
      <c r="CJ118" s="909"/>
      <c r="CK118" s="936"/>
      <c r="CL118" s="937"/>
      <c r="CM118" s="910" t="s">
        <v>441</v>
      </c>
      <c r="CN118" s="911"/>
      <c r="CO118" s="911"/>
      <c r="CP118" s="911"/>
      <c r="CQ118" s="911"/>
      <c r="CR118" s="911"/>
      <c r="CS118" s="911"/>
      <c r="CT118" s="911"/>
      <c r="CU118" s="911"/>
      <c r="CV118" s="911"/>
      <c r="CW118" s="911"/>
      <c r="CX118" s="911"/>
      <c r="CY118" s="911"/>
      <c r="CZ118" s="911"/>
      <c r="DA118" s="911"/>
      <c r="DB118" s="911"/>
      <c r="DC118" s="911"/>
      <c r="DD118" s="911"/>
      <c r="DE118" s="911"/>
      <c r="DF118" s="912"/>
      <c r="DG118" s="946" t="s">
        <v>122</v>
      </c>
      <c r="DH118" s="947"/>
      <c r="DI118" s="947"/>
      <c r="DJ118" s="947"/>
      <c r="DK118" s="948"/>
      <c r="DL118" s="949" t="s">
        <v>122</v>
      </c>
      <c r="DM118" s="947"/>
      <c r="DN118" s="947"/>
      <c r="DO118" s="947"/>
      <c r="DP118" s="948"/>
      <c r="DQ118" s="949" t="s">
        <v>122</v>
      </c>
      <c r="DR118" s="947"/>
      <c r="DS118" s="947"/>
      <c r="DT118" s="947"/>
      <c r="DU118" s="948"/>
      <c r="DV118" s="950" t="s">
        <v>122</v>
      </c>
      <c r="DW118" s="951"/>
      <c r="DX118" s="951"/>
      <c r="DY118" s="951"/>
      <c r="DZ118" s="952"/>
    </row>
    <row r="119" spans="1:130" s="212" customFormat="1" ht="26.25" customHeight="1" x14ac:dyDescent="0.2">
      <c r="A119" s="1044" t="s">
        <v>416</v>
      </c>
      <c r="B119" s="935"/>
      <c r="C119" s="917" t="s">
        <v>417</v>
      </c>
      <c r="D119" s="885"/>
      <c r="E119" s="885"/>
      <c r="F119" s="885"/>
      <c r="G119" s="885"/>
      <c r="H119" s="885"/>
      <c r="I119" s="885"/>
      <c r="J119" s="885"/>
      <c r="K119" s="885"/>
      <c r="L119" s="885"/>
      <c r="M119" s="885"/>
      <c r="N119" s="885"/>
      <c r="O119" s="885"/>
      <c r="P119" s="885"/>
      <c r="Q119" s="885"/>
      <c r="R119" s="885"/>
      <c r="S119" s="885"/>
      <c r="T119" s="885"/>
      <c r="U119" s="885"/>
      <c r="V119" s="885"/>
      <c r="W119" s="885"/>
      <c r="X119" s="885"/>
      <c r="Y119" s="885"/>
      <c r="Z119" s="886"/>
      <c r="AA119" s="887" t="s">
        <v>122</v>
      </c>
      <c r="AB119" s="888"/>
      <c r="AC119" s="888"/>
      <c r="AD119" s="888"/>
      <c r="AE119" s="889"/>
      <c r="AF119" s="890" t="s">
        <v>122</v>
      </c>
      <c r="AG119" s="888"/>
      <c r="AH119" s="888"/>
      <c r="AI119" s="888"/>
      <c r="AJ119" s="889"/>
      <c r="AK119" s="890" t="s">
        <v>122</v>
      </c>
      <c r="AL119" s="888"/>
      <c r="AM119" s="888"/>
      <c r="AN119" s="888"/>
      <c r="AO119" s="889"/>
      <c r="AP119" s="891" t="s">
        <v>122</v>
      </c>
      <c r="AQ119" s="892"/>
      <c r="AR119" s="892"/>
      <c r="AS119" s="892"/>
      <c r="AT119" s="893"/>
      <c r="AU119" s="898"/>
      <c r="AV119" s="899"/>
      <c r="AW119" s="899"/>
      <c r="AX119" s="899"/>
      <c r="AY119" s="899"/>
      <c r="AZ119" s="233" t="s">
        <v>177</v>
      </c>
      <c r="BA119" s="233"/>
      <c r="BB119" s="233"/>
      <c r="BC119" s="233"/>
      <c r="BD119" s="233"/>
      <c r="BE119" s="233"/>
      <c r="BF119" s="233"/>
      <c r="BG119" s="233"/>
      <c r="BH119" s="233"/>
      <c r="BI119" s="233"/>
      <c r="BJ119" s="233"/>
      <c r="BK119" s="233"/>
      <c r="BL119" s="233"/>
      <c r="BM119" s="233"/>
      <c r="BN119" s="233"/>
      <c r="BO119" s="965" t="s">
        <v>442</v>
      </c>
      <c r="BP119" s="993"/>
      <c r="BQ119" s="987">
        <v>2142348</v>
      </c>
      <c r="BR119" s="988"/>
      <c r="BS119" s="988"/>
      <c r="BT119" s="988"/>
      <c r="BU119" s="988"/>
      <c r="BV119" s="988">
        <v>2042967</v>
      </c>
      <c r="BW119" s="988"/>
      <c r="BX119" s="988"/>
      <c r="BY119" s="988"/>
      <c r="BZ119" s="988"/>
      <c r="CA119" s="988">
        <v>2134488</v>
      </c>
      <c r="CB119" s="988"/>
      <c r="CC119" s="988"/>
      <c r="CD119" s="988"/>
      <c r="CE119" s="988"/>
      <c r="CF119" s="989"/>
      <c r="CG119" s="990"/>
      <c r="CH119" s="990"/>
      <c r="CI119" s="990"/>
      <c r="CJ119" s="991"/>
      <c r="CK119" s="938"/>
      <c r="CL119" s="939"/>
      <c r="CM119" s="961" t="s">
        <v>443</v>
      </c>
      <c r="CN119" s="953"/>
      <c r="CO119" s="953"/>
      <c r="CP119" s="953"/>
      <c r="CQ119" s="953"/>
      <c r="CR119" s="953"/>
      <c r="CS119" s="953"/>
      <c r="CT119" s="953"/>
      <c r="CU119" s="953"/>
      <c r="CV119" s="953"/>
      <c r="CW119" s="953"/>
      <c r="CX119" s="953"/>
      <c r="CY119" s="953"/>
      <c r="CZ119" s="953"/>
      <c r="DA119" s="953"/>
      <c r="DB119" s="953"/>
      <c r="DC119" s="953"/>
      <c r="DD119" s="953"/>
      <c r="DE119" s="953"/>
      <c r="DF119" s="954"/>
      <c r="DG119" s="992" t="s">
        <v>122</v>
      </c>
      <c r="DH119" s="974"/>
      <c r="DI119" s="974"/>
      <c r="DJ119" s="974"/>
      <c r="DK119" s="975"/>
      <c r="DL119" s="973" t="s">
        <v>122</v>
      </c>
      <c r="DM119" s="974"/>
      <c r="DN119" s="974"/>
      <c r="DO119" s="974"/>
      <c r="DP119" s="975"/>
      <c r="DQ119" s="973" t="s">
        <v>122</v>
      </c>
      <c r="DR119" s="974"/>
      <c r="DS119" s="974"/>
      <c r="DT119" s="974"/>
      <c r="DU119" s="975"/>
      <c r="DV119" s="976" t="s">
        <v>122</v>
      </c>
      <c r="DW119" s="977"/>
      <c r="DX119" s="977"/>
      <c r="DY119" s="977"/>
      <c r="DZ119" s="978"/>
    </row>
    <row r="120" spans="1:130" s="212" customFormat="1" ht="26.25" customHeight="1" x14ac:dyDescent="0.2">
      <c r="A120" s="1045"/>
      <c r="B120" s="937"/>
      <c r="C120" s="910" t="s">
        <v>420</v>
      </c>
      <c r="D120" s="911"/>
      <c r="E120" s="911"/>
      <c r="F120" s="911"/>
      <c r="G120" s="911"/>
      <c r="H120" s="911"/>
      <c r="I120" s="911"/>
      <c r="J120" s="911"/>
      <c r="K120" s="911"/>
      <c r="L120" s="911"/>
      <c r="M120" s="911"/>
      <c r="N120" s="911"/>
      <c r="O120" s="911"/>
      <c r="P120" s="911"/>
      <c r="Q120" s="911"/>
      <c r="R120" s="911"/>
      <c r="S120" s="911"/>
      <c r="T120" s="911"/>
      <c r="U120" s="911"/>
      <c r="V120" s="911"/>
      <c r="W120" s="911"/>
      <c r="X120" s="911"/>
      <c r="Y120" s="911"/>
      <c r="Z120" s="912"/>
      <c r="AA120" s="946" t="s">
        <v>122</v>
      </c>
      <c r="AB120" s="947"/>
      <c r="AC120" s="947"/>
      <c r="AD120" s="947"/>
      <c r="AE120" s="948"/>
      <c r="AF120" s="949" t="s">
        <v>122</v>
      </c>
      <c r="AG120" s="947"/>
      <c r="AH120" s="947"/>
      <c r="AI120" s="947"/>
      <c r="AJ120" s="948"/>
      <c r="AK120" s="949" t="s">
        <v>122</v>
      </c>
      <c r="AL120" s="947"/>
      <c r="AM120" s="947"/>
      <c r="AN120" s="947"/>
      <c r="AO120" s="948"/>
      <c r="AP120" s="950" t="s">
        <v>122</v>
      </c>
      <c r="AQ120" s="951"/>
      <c r="AR120" s="951"/>
      <c r="AS120" s="951"/>
      <c r="AT120" s="952"/>
      <c r="AU120" s="979" t="s">
        <v>444</v>
      </c>
      <c r="AV120" s="980"/>
      <c r="AW120" s="980"/>
      <c r="AX120" s="980"/>
      <c r="AY120" s="981"/>
      <c r="AZ120" s="917" t="s">
        <v>445</v>
      </c>
      <c r="BA120" s="885"/>
      <c r="BB120" s="885"/>
      <c r="BC120" s="885"/>
      <c r="BD120" s="885"/>
      <c r="BE120" s="885"/>
      <c r="BF120" s="885"/>
      <c r="BG120" s="885"/>
      <c r="BH120" s="885"/>
      <c r="BI120" s="885"/>
      <c r="BJ120" s="885"/>
      <c r="BK120" s="885"/>
      <c r="BL120" s="885"/>
      <c r="BM120" s="885"/>
      <c r="BN120" s="885"/>
      <c r="BO120" s="885"/>
      <c r="BP120" s="886"/>
      <c r="BQ120" s="918">
        <v>1171794</v>
      </c>
      <c r="BR120" s="919"/>
      <c r="BS120" s="919"/>
      <c r="BT120" s="919"/>
      <c r="BU120" s="919"/>
      <c r="BV120" s="919">
        <v>1189393</v>
      </c>
      <c r="BW120" s="919"/>
      <c r="BX120" s="919"/>
      <c r="BY120" s="919"/>
      <c r="BZ120" s="919"/>
      <c r="CA120" s="919">
        <v>1199093</v>
      </c>
      <c r="CB120" s="919"/>
      <c r="CC120" s="919"/>
      <c r="CD120" s="919"/>
      <c r="CE120" s="919"/>
      <c r="CF120" s="932">
        <v>170.9</v>
      </c>
      <c r="CG120" s="933"/>
      <c r="CH120" s="933"/>
      <c r="CI120" s="933"/>
      <c r="CJ120" s="933"/>
      <c r="CK120" s="994" t="s">
        <v>446</v>
      </c>
      <c r="CL120" s="995"/>
      <c r="CM120" s="995"/>
      <c r="CN120" s="995"/>
      <c r="CO120" s="996"/>
      <c r="CP120" s="1002" t="s">
        <v>393</v>
      </c>
      <c r="CQ120" s="1003"/>
      <c r="CR120" s="1003"/>
      <c r="CS120" s="1003"/>
      <c r="CT120" s="1003"/>
      <c r="CU120" s="1003"/>
      <c r="CV120" s="1003"/>
      <c r="CW120" s="1003"/>
      <c r="CX120" s="1003"/>
      <c r="CY120" s="1003"/>
      <c r="CZ120" s="1003"/>
      <c r="DA120" s="1003"/>
      <c r="DB120" s="1003"/>
      <c r="DC120" s="1003"/>
      <c r="DD120" s="1003"/>
      <c r="DE120" s="1003"/>
      <c r="DF120" s="1004"/>
      <c r="DG120" s="918" t="s">
        <v>122</v>
      </c>
      <c r="DH120" s="919"/>
      <c r="DI120" s="919"/>
      <c r="DJ120" s="919"/>
      <c r="DK120" s="919"/>
      <c r="DL120" s="919" t="s">
        <v>122</v>
      </c>
      <c r="DM120" s="919"/>
      <c r="DN120" s="919"/>
      <c r="DO120" s="919"/>
      <c r="DP120" s="919"/>
      <c r="DQ120" s="919">
        <v>527265</v>
      </c>
      <c r="DR120" s="919"/>
      <c r="DS120" s="919"/>
      <c r="DT120" s="919"/>
      <c r="DU120" s="919"/>
      <c r="DV120" s="920">
        <v>75.099999999999994</v>
      </c>
      <c r="DW120" s="920"/>
      <c r="DX120" s="920"/>
      <c r="DY120" s="920"/>
      <c r="DZ120" s="921"/>
    </row>
    <row r="121" spans="1:130" s="212" customFormat="1" ht="26.25" customHeight="1" x14ac:dyDescent="0.2">
      <c r="A121" s="1045"/>
      <c r="B121" s="937"/>
      <c r="C121" s="962" t="s">
        <v>447</v>
      </c>
      <c r="D121" s="963"/>
      <c r="E121" s="963"/>
      <c r="F121" s="963"/>
      <c r="G121" s="963"/>
      <c r="H121" s="963"/>
      <c r="I121" s="963"/>
      <c r="J121" s="963"/>
      <c r="K121" s="963"/>
      <c r="L121" s="963"/>
      <c r="M121" s="963"/>
      <c r="N121" s="963"/>
      <c r="O121" s="963"/>
      <c r="P121" s="963"/>
      <c r="Q121" s="963"/>
      <c r="R121" s="963"/>
      <c r="S121" s="963"/>
      <c r="T121" s="963"/>
      <c r="U121" s="963"/>
      <c r="V121" s="963"/>
      <c r="W121" s="963"/>
      <c r="X121" s="963"/>
      <c r="Y121" s="963"/>
      <c r="Z121" s="964"/>
      <c r="AA121" s="946" t="s">
        <v>122</v>
      </c>
      <c r="AB121" s="947"/>
      <c r="AC121" s="947"/>
      <c r="AD121" s="947"/>
      <c r="AE121" s="948"/>
      <c r="AF121" s="949" t="s">
        <v>122</v>
      </c>
      <c r="AG121" s="947"/>
      <c r="AH121" s="947"/>
      <c r="AI121" s="947"/>
      <c r="AJ121" s="948"/>
      <c r="AK121" s="949" t="s">
        <v>122</v>
      </c>
      <c r="AL121" s="947"/>
      <c r="AM121" s="947"/>
      <c r="AN121" s="947"/>
      <c r="AO121" s="948"/>
      <c r="AP121" s="950" t="s">
        <v>122</v>
      </c>
      <c r="AQ121" s="951"/>
      <c r="AR121" s="951"/>
      <c r="AS121" s="951"/>
      <c r="AT121" s="952"/>
      <c r="AU121" s="982"/>
      <c r="AV121" s="983"/>
      <c r="AW121" s="983"/>
      <c r="AX121" s="983"/>
      <c r="AY121" s="984"/>
      <c r="AZ121" s="910" t="s">
        <v>448</v>
      </c>
      <c r="BA121" s="911"/>
      <c r="BB121" s="911"/>
      <c r="BC121" s="911"/>
      <c r="BD121" s="911"/>
      <c r="BE121" s="911"/>
      <c r="BF121" s="911"/>
      <c r="BG121" s="911"/>
      <c r="BH121" s="911"/>
      <c r="BI121" s="911"/>
      <c r="BJ121" s="911"/>
      <c r="BK121" s="911"/>
      <c r="BL121" s="911"/>
      <c r="BM121" s="911"/>
      <c r="BN121" s="911"/>
      <c r="BO121" s="911"/>
      <c r="BP121" s="912"/>
      <c r="BQ121" s="913">
        <v>103387</v>
      </c>
      <c r="BR121" s="914"/>
      <c r="BS121" s="914"/>
      <c r="BT121" s="914"/>
      <c r="BU121" s="914"/>
      <c r="BV121" s="914">
        <v>96470</v>
      </c>
      <c r="BW121" s="914"/>
      <c r="BX121" s="914"/>
      <c r="BY121" s="914"/>
      <c r="BZ121" s="914"/>
      <c r="CA121" s="914">
        <v>89657</v>
      </c>
      <c r="CB121" s="914"/>
      <c r="CC121" s="914"/>
      <c r="CD121" s="914"/>
      <c r="CE121" s="914"/>
      <c r="CF121" s="908">
        <v>12.8</v>
      </c>
      <c r="CG121" s="909"/>
      <c r="CH121" s="909"/>
      <c r="CI121" s="909"/>
      <c r="CJ121" s="909"/>
      <c r="CK121" s="997"/>
      <c r="CL121" s="998"/>
      <c r="CM121" s="998"/>
      <c r="CN121" s="998"/>
      <c r="CO121" s="999"/>
      <c r="CP121" s="1007" t="s">
        <v>395</v>
      </c>
      <c r="CQ121" s="1008"/>
      <c r="CR121" s="1008"/>
      <c r="CS121" s="1008"/>
      <c r="CT121" s="1008"/>
      <c r="CU121" s="1008"/>
      <c r="CV121" s="1008"/>
      <c r="CW121" s="1008"/>
      <c r="CX121" s="1008"/>
      <c r="CY121" s="1008"/>
      <c r="CZ121" s="1008"/>
      <c r="DA121" s="1008"/>
      <c r="DB121" s="1008"/>
      <c r="DC121" s="1008"/>
      <c r="DD121" s="1008"/>
      <c r="DE121" s="1008"/>
      <c r="DF121" s="1009"/>
      <c r="DG121" s="913" t="s">
        <v>122</v>
      </c>
      <c r="DH121" s="914"/>
      <c r="DI121" s="914"/>
      <c r="DJ121" s="914"/>
      <c r="DK121" s="914"/>
      <c r="DL121" s="914" t="s">
        <v>122</v>
      </c>
      <c r="DM121" s="914"/>
      <c r="DN121" s="914"/>
      <c r="DO121" s="914"/>
      <c r="DP121" s="914"/>
      <c r="DQ121" s="914">
        <v>105615</v>
      </c>
      <c r="DR121" s="914"/>
      <c r="DS121" s="914"/>
      <c r="DT121" s="914"/>
      <c r="DU121" s="914"/>
      <c r="DV121" s="915">
        <v>15.1</v>
      </c>
      <c r="DW121" s="915"/>
      <c r="DX121" s="915"/>
      <c r="DY121" s="915"/>
      <c r="DZ121" s="916"/>
    </row>
    <row r="122" spans="1:130" s="212" customFormat="1" ht="26.25" customHeight="1" x14ac:dyDescent="0.2">
      <c r="A122" s="1045"/>
      <c r="B122" s="937"/>
      <c r="C122" s="910" t="s">
        <v>430</v>
      </c>
      <c r="D122" s="911"/>
      <c r="E122" s="911"/>
      <c r="F122" s="911"/>
      <c r="G122" s="911"/>
      <c r="H122" s="911"/>
      <c r="I122" s="911"/>
      <c r="J122" s="911"/>
      <c r="K122" s="911"/>
      <c r="L122" s="911"/>
      <c r="M122" s="911"/>
      <c r="N122" s="911"/>
      <c r="O122" s="911"/>
      <c r="P122" s="911"/>
      <c r="Q122" s="911"/>
      <c r="R122" s="911"/>
      <c r="S122" s="911"/>
      <c r="T122" s="911"/>
      <c r="U122" s="911"/>
      <c r="V122" s="911"/>
      <c r="W122" s="911"/>
      <c r="X122" s="911"/>
      <c r="Y122" s="911"/>
      <c r="Z122" s="912"/>
      <c r="AA122" s="946" t="s">
        <v>122</v>
      </c>
      <c r="AB122" s="947"/>
      <c r="AC122" s="947"/>
      <c r="AD122" s="947"/>
      <c r="AE122" s="948"/>
      <c r="AF122" s="949" t="s">
        <v>122</v>
      </c>
      <c r="AG122" s="947"/>
      <c r="AH122" s="947"/>
      <c r="AI122" s="947"/>
      <c r="AJ122" s="948"/>
      <c r="AK122" s="949" t="s">
        <v>122</v>
      </c>
      <c r="AL122" s="947"/>
      <c r="AM122" s="947"/>
      <c r="AN122" s="947"/>
      <c r="AO122" s="948"/>
      <c r="AP122" s="950" t="s">
        <v>122</v>
      </c>
      <c r="AQ122" s="951"/>
      <c r="AR122" s="951"/>
      <c r="AS122" s="951"/>
      <c r="AT122" s="952"/>
      <c r="AU122" s="982"/>
      <c r="AV122" s="983"/>
      <c r="AW122" s="983"/>
      <c r="AX122" s="983"/>
      <c r="AY122" s="984"/>
      <c r="AZ122" s="961" t="s">
        <v>449</v>
      </c>
      <c r="BA122" s="953"/>
      <c r="BB122" s="953"/>
      <c r="BC122" s="953"/>
      <c r="BD122" s="953"/>
      <c r="BE122" s="953"/>
      <c r="BF122" s="953"/>
      <c r="BG122" s="953"/>
      <c r="BH122" s="953"/>
      <c r="BI122" s="953"/>
      <c r="BJ122" s="953"/>
      <c r="BK122" s="953"/>
      <c r="BL122" s="953"/>
      <c r="BM122" s="953"/>
      <c r="BN122" s="953"/>
      <c r="BO122" s="953"/>
      <c r="BP122" s="954"/>
      <c r="BQ122" s="987">
        <v>1148252</v>
      </c>
      <c r="BR122" s="988"/>
      <c r="BS122" s="988"/>
      <c r="BT122" s="988"/>
      <c r="BU122" s="988"/>
      <c r="BV122" s="988">
        <v>1423040</v>
      </c>
      <c r="BW122" s="988"/>
      <c r="BX122" s="988"/>
      <c r="BY122" s="988"/>
      <c r="BZ122" s="988"/>
      <c r="CA122" s="988">
        <v>1245133</v>
      </c>
      <c r="CB122" s="988"/>
      <c r="CC122" s="988"/>
      <c r="CD122" s="988"/>
      <c r="CE122" s="988"/>
      <c r="CF122" s="1005">
        <v>177.5</v>
      </c>
      <c r="CG122" s="1006"/>
      <c r="CH122" s="1006"/>
      <c r="CI122" s="1006"/>
      <c r="CJ122" s="1006"/>
      <c r="CK122" s="997"/>
      <c r="CL122" s="998"/>
      <c r="CM122" s="998"/>
      <c r="CN122" s="998"/>
      <c r="CO122" s="999"/>
      <c r="CP122" s="1007" t="s">
        <v>391</v>
      </c>
      <c r="CQ122" s="1008"/>
      <c r="CR122" s="1008"/>
      <c r="CS122" s="1008"/>
      <c r="CT122" s="1008"/>
      <c r="CU122" s="1008"/>
      <c r="CV122" s="1008"/>
      <c r="CW122" s="1008"/>
      <c r="CX122" s="1008"/>
      <c r="CY122" s="1008"/>
      <c r="CZ122" s="1008"/>
      <c r="DA122" s="1008"/>
      <c r="DB122" s="1008"/>
      <c r="DC122" s="1008"/>
      <c r="DD122" s="1008"/>
      <c r="DE122" s="1008"/>
      <c r="DF122" s="1009"/>
      <c r="DG122" s="913" t="s">
        <v>122</v>
      </c>
      <c r="DH122" s="914"/>
      <c r="DI122" s="914"/>
      <c r="DJ122" s="914"/>
      <c r="DK122" s="914"/>
      <c r="DL122" s="914" t="s">
        <v>122</v>
      </c>
      <c r="DM122" s="914"/>
      <c r="DN122" s="914"/>
      <c r="DO122" s="914"/>
      <c r="DP122" s="914"/>
      <c r="DQ122" s="914" t="s">
        <v>122</v>
      </c>
      <c r="DR122" s="914"/>
      <c r="DS122" s="914"/>
      <c r="DT122" s="914"/>
      <c r="DU122" s="914"/>
      <c r="DV122" s="915" t="s">
        <v>122</v>
      </c>
      <c r="DW122" s="915"/>
      <c r="DX122" s="915"/>
      <c r="DY122" s="915"/>
      <c r="DZ122" s="916"/>
    </row>
    <row r="123" spans="1:130" s="212" customFormat="1" ht="26.25" customHeight="1" x14ac:dyDescent="0.2">
      <c r="A123" s="1045"/>
      <c r="B123" s="937"/>
      <c r="C123" s="910" t="s">
        <v>436</v>
      </c>
      <c r="D123" s="911"/>
      <c r="E123" s="911"/>
      <c r="F123" s="911"/>
      <c r="G123" s="911"/>
      <c r="H123" s="911"/>
      <c r="I123" s="911"/>
      <c r="J123" s="911"/>
      <c r="K123" s="911"/>
      <c r="L123" s="911"/>
      <c r="M123" s="911"/>
      <c r="N123" s="911"/>
      <c r="O123" s="911"/>
      <c r="P123" s="911"/>
      <c r="Q123" s="911"/>
      <c r="R123" s="911"/>
      <c r="S123" s="911"/>
      <c r="T123" s="911"/>
      <c r="U123" s="911"/>
      <c r="V123" s="911"/>
      <c r="W123" s="911"/>
      <c r="X123" s="911"/>
      <c r="Y123" s="911"/>
      <c r="Z123" s="912"/>
      <c r="AA123" s="946" t="s">
        <v>122</v>
      </c>
      <c r="AB123" s="947"/>
      <c r="AC123" s="947"/>
      <c r="AD123" s="947"/>
      <c r="AE123" s="948"/>
      <c r="AF123" s="949" t="s">
        <v>122</v>
      </c>
      <c r="AG123" s="947"/>
      <c r="AH123" s="947"/>
      <c r="AI123" s="947"/>
      <c r="AJ123" s="948"/>
      <c r="AK123" s="949" t="s">
        <v>122</v>
      </c>
      <c r="AL123" s="947"/>
      <c r="AM123" s="947"/>
      <c r="AN123" s="947"/>
      <c r="AO123" s="948"/>
      <c r="AP123" s="950" t="s">
        <v>122</v>
      </c>
      <c r="AQ123" s="951"/>
      <c r="AR123" s="951"/>
      <c r="AS123" s="951"/>
      <c r="AT123" s="952"/>
      <c r="AU123" s="985"/>
      <c r="AV123" s="986"/>
      <c r="AW123" s="986"/>
      <c r="AX123" s="986"/>
      <c r="AY123" s="986"/>
      <c r="AZ123" s="233" t="s">
        <v>177</v>
      </c>
      <c r="BA123" s="233"/>
      <c r="BB123" s="233"/>
      <c r="BC123" s="233"/>
      <c r="BD123" s="233"/>
      <c r="BE123" s="233"/>
      <c r="BF123" s="233"/>
      <c r="BG123" s="233"/>
      <c r="BH123" s="233"/>
      <c r="BI123" s="233"/>
      <c r="BJ123" s="233"/>
      <c r="BK123" s="233"/>
      <c r="BL123" s="233"/>
      <c r="BM123" s="233"/>
      <c r="BN123" s="233"/>
      <c r="BO123" s="965" t="s">
        <v>450</v>
      </c>
      <c r="BP123" s="993"/>
      <c r="BQ123" s="1051">
        <v>2423433</v>
      </c>
      <c r="BR123" s="1052"/>
      <c r="BS123" s="1052"/>
      <c r="BT123" s="1052"/>
      <c r="BU123" s="1052"/>
      <c r="BV123" s="1052">
        <v>2708903</v>
      </c>
      <c r="BW123" s="1052"/>
      <c r="BX123" s="1052"/>
      <c r="BY123" s="1052"/>
      <c r="BZ123" s="1052"/>
      <c r="CA123" s="1052">
        <v>2533883</v>
      </c>
      <c r="CB123" s="1052"/>
      <c r="CC123" s="1052"/>
      <c r="CD123" s="1052"/>
      <c r="CE123" s="1052"/>
      <c r="CF123" s="989"/>
      <c r="CG123" s="990"/>
      <c r="CH123" s="990"/>
      <c r="CI123" s="990"/>
      <c r="CJ123" s="991"/>
      <c r="CK123" s="997"/>
      <c r="CL123" s="998"/>
      <c r="CM123" s="998"/>
      <c r="CN123" s="998"/>
      <c r="CO123" s="999"/>
      <c r="CP123" s="1007" t="s">
        <v>451</v>
      </c>
      <c r="CQ123" s="1008"/>
      <c r="CR123" s="1008"/>
      <c r="CS123" s="1008"/>
      <c r="CT123" s="1008"/>
      <c r="CU123" s="1008"/>
      <c r="CV123" s="1008"/>
      <c r="CW123" s="1008"/>
      <c r="CX123" s="1008"/>
      <c r="CY123" s="1008"/>
      <c r="CZ123" s="1008"/>
      <c r="DA123" s="1008"/>
      <c r="DB123" s="1008"/>
      <c r="DC123" s="1008"/>
      <c r="DD123" s="1008"/>
      <c r="DE123" s="1008"/>
      <c r="DF123" s="1009"/>
      <c r="DG123" s="946" t="s">
        <v>122</v>
      </c>
      <c r="DH123" s="947"/>
      <c r="DI123" s="947"/>
      <c r="DJ123" s="947"/>
      <c r="DK123" s="948"/>
      <c r="DL123" s="949" t="s">
        <v>122</v>
      </c>
      <c r="DM123" s="947"/>
      <c r="DN123" s="947"/>
      <c r="DO123" s="947"/>
      <c r="DP123" s="948"/>
      <c r="DQ123" s="949" t="s">
        <v>122</v>
      </c>
      <c r="DR123" s="947"/>
      <c r="DS123" s="947"/>
      <c r="DT123" s="947"/>
      <c r="DU123" s="948"/>
      <c r="DV123" s="950" t="s">
        <v>122</v>
      </c>
      <c r="DW123" s="951"/>
      <c r="DX123" s="951"/>
      <c r="DY123" s="951"/>
      <c r="DZ123" s="952"/>
    </row>
    <row r="124" spans="1:130" s="212" customFormat="1" ht="26.25" customHeight="1" thickBot="1" x14ac:dyDescent="0.25">
      <c r="A124" s="1045"/>
      <c r="B124" s="937"/>
      <c r="C124" s="910" t="s">
        <v>439</v>
      </c>
      <c r="D124" s="911"/>
      <c r="E124" s="911"/>
      <c r="F124" s="911"/>
      <c r="G124" s="911"/>
      <c r="H124" s="911"/>
      <c r="I124" s="911"/>
      <c r="J124" s="911"/>
      <c r="K124" s="911"/>
      <c r="L124" s="911"/>
      <c r="M124" s="911"/>
      <c r="N124" s="911"/>
      <c r="O124" s="911"/>
      <c r="P124" s="911"/>
      <c r="Q124" s="911"/>
      <c r="R124" s="911"/>
      <c r="S124" s="911"/>
      <c r="T124" s="911"/>
      <c r="U124" s="911"/>
      <c r="V124" s="911"/>
      <c r="W124" s="911"/>
      <c r="X124" s="911"/>
      <c r="Y124" s="911"/>
      <c r="Z124" s="912"/>
      <c r="AA124" s="946" t="s">
        <v>122</v>
      </c>
      <c r="AB124" s="947"/>
      <c r="AC124" s="947"/>
      <c r="AD124" s="947"/>
      <c r="AE124" s="948"/>
      <c r="AF124" s="949" t="s">
        <v>122</v>
      </c>
      <c r="AG124" s="947"/>
      <c r="AH124" s="947"/>
      <c r="AI124" s="947"/>
      <c r="AJ124" s="948"/>
      <c r="AK124" s="949" t="s">
        <v>122</v>
      </c>
      <c r="AL124" s="947"/>
      <c r="AM124" s="947"/>
      <c r="AN124" s="947"/>
      <c r="AO124" s="948"/>
      <c r="AP124" s="950" t="s">
        <v>122</v>
      </c>
      <c r="AQ124" s="951"/>
      <c r="AR124" s="951"/>
      <c r="AS124" s="951"/>
      <c r="AT124" s="952"/>
      <c r="AU124" s="1047" t="s">
        <v>452</v>
      </c>
      <c r="AV124" s="1048"/>
      <c r="AW124" s="1048"/>
      <c r="AX124" s="1048"/>
      <c r="AY124" s="1048"/>
      <c r="AZ124" s="1048"/>
      <c r="BA124" s="1048"/>
      <c r="BB124" s="1048"/>
      <c r="BC124" s="1048"/>
      <c r="BD124" s="1048"/>
      <c r="BE124" s="1048"/>
      <c r="BF124" s="1048"/>
      <c r="BG124" s="1048"/>
      <c r="BH124" s="1048"/>
      <c r="BI124" s="1048"/>
      <c r="BJ124" s="1048"/>
      <c r="BK124" s="1048"/>
      <c r="BL124" s="1048"/>
      <c r="BM124" s="1048"/>
      <c r="BN124" s="1048"/>
      <c r="BO124" s="1048"/>
      <c r="BP124" s="1049"/>
      <c r="BQ124" s="1050" t="s">
        <v>122</v>
      </c>
      <c r="BR124" s="1015"/>
      <c r="BS124" s="1015"/>
      <c r="BT124" s="1015"/>
      <c r="BU124" s="1015"/>
      <c r="BV124" s="1015" t="s">
        <v>122</v>
      </c>
      <c r="BW124" s="1015"/>
      <c r="BX124" s="1015"/>
      <c r="BY124" s="1015"/>
      <c r="BZ124" s="1015"/>
      <c r="CA124" s="1015" t="s">
        <v>122</v>
      </c>
      <c r="CB124" s="1015"/>
      <c r="CC124" s="1015"/>
      <c r="CD124" s="1015"/>
      <c r="CE124" s="1015"/>
      <c r="CF124" s="1016"/>
      <c r="CG124" s="1017"/>
      <c r="CH124" s="1017"/>
      <c r="CI124" s="1017"/>
      <c r="CJ124" s="1018"/>
      <c r="CK124" s="1000"/>
      <c r="CL124" s="1000"/>
      <c r="CM124" s="1000"/>
      <c r="CN124" s="1000"/>
      <c r="CO124" s="1001"/>
      <c r="CP124" s="1007" t="s">
        <v>453</v>
      </c>
      <c r="CQ124" s="1008"/>
      <c r="CR124" s="1008"/>
      <c r="CS124" s="1008"/>
      <c r="CT124" s="1008"/>
      <c r="CU124" s="1008"/>
      <c r="CV124" s="1008"/>
      <c r="CW124" s="1008"/>
      <c r="CX124" s="1008"/>
      <c r="CY124" s="1008"/>
      <c r="CZ124" s="1008"/>
      <c r="DA124" s="1008"/>
      <c r="DB124" s="1008"/>
      <c r="DC124" s="1008"/>
      <c r="DD124" s="1008"/>
      <c r="DE124" s="1008"/>
      <c r="DF124" s="1009"/>
      <c r="DG124" s="992">
        <v>598207</v>
      </c>
      <c r="DH124" s="974"/>
      <c r="DI124" s="974"/>
      <c r="DJ124" s="974"/>
      <c r="DK124" s="975"/>
      <c r="DL124" s="973">
        <v>627700</v>
      </c>
      <c r="DM124" s="974"/>
      <c r="DN124" s="974"/>
      <c r="DO124" s="974"/>
      <c r="DP124" s="975"/>
      <c r="DQ124" s="973" t="s">
        <v>122</v>
      </c>
      <c r="DR124" s="974"/>
      <c r="DS124" s="974"/>
      <c r="DT124" s="974"/>
      <c r="DU124" s="975"/>
      <c r="DV124" s="976" t="s">
        <v>122</v>
      </c>
      <c r="DW124" s="977"/>
      <c r="DX124" s="977"/>
      <c r="DY124" s="977"/>
      <c r="DZ124" s="978"/>
    </row>
    <row r="125" spans="1:130" s="212" customFormat="1" ht="26.25" customHeight="1" x14ac:dyDescent="0.2">
      <c r="A125" s="1045"/>
      <c r="B125" s="937"/>
      <c r="C125" s="910" t="s">
        <v>441</v>
      </c>
      <c r="D125" s="911"/>
      <c r="E125" s="911"/>
      <c r="F125" s="911"/>
      <c r="G125" s="911"/>
      <c r="H125" s="911"/>
      <c r="I125" s="911"/>
      <c r="J125" s="911"/>
      <c r="K125" s="911"/>
      <c r="L125" s="911"/>
      <c r="M125" s="911"/>
      <c r="N125" s="911"/>
      <c r="O125" s="911"/>
      <c r="P125" s="911"/>
      <c r="Q125" s="911"/>
      <c r="R125" s="911"/>
      <c r="S125" s="911"/>
      <c r="T125" s="911"/>
      <c r="U125" s="911"/>
      <c r="V125" s="911"/>
      <c r="W125" s="911"/>
      <c r="X125" s="911"/>
      <c r="Y125" s="911"/>
      <c r="Z125" s="912"/>
      <c r="AA125" s="946" t="s">
        <v>122</v>
      </c>
      <c r="AB125" s="947"/>
      <c r="AC125" s="947"/>
      <c r="AD125" s="947"/>
      <c r="AE125" s="948"/>
      <c r="AF125" s="949" t="s">
        <v>122</v>
      </c>
      <c r="AG125" s="947"/>
      <c r="AH125" s="947"/>
      <c r="AI125" s="947"/>
      <c r="AJ125" s="948"/>
      <c r="AK125" s="949" t="s">
        <v>122</v>
      </c>
      <c r="AL125" s="947"/>
      <c r="AM125" s="947"/>
      <c r="AN125" s="947"/>
      <c r="AO125" s="948"/>
      <c r="AP125" s="950" t="s">
        <v>122</v>
      </c>
      <c r="AQ125" s="951"/>
      <c r="AR125" s="951"/>
      <c r="AS125" s="951"/>
      <c r="AT125" s="952"/>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10" t="s">
        <v>454</v>
      </c>
      <c r="CL125" s="995"/>
      <c r="CM125" s="995"/>
      <c r="CN125" s="995"/>
      <c r="CO125" s="996"/>
      <c r="CP125" s="917" t="s">
        <v>455</v>
      </c>
      <c r="CQ125" s="885"/>
      <c r="CR125" s="885"/>
      <c r="CS125" s="885"/>
      <c r="CT125" s="885"/>
      <c r="CU125" s="885"/>
      <c r="CV125" s="885"/>
      <c r="CW125" s="885"/>
      <c r="CX125" s="885"/>
      <c r="CY125" s="885"/>
      <c r="CZ125" s="885"/>
      <c r="DA125" s="885"/>
      <c r="DB125" s="885"/>
      <c r="DC125" s="885"/>
      <c r="DD125" s="885"/>
      <c r="DE125" s="885"/>
      <c r="DF125" s="886"/>
      <c r="DG125" s="918" t="s">
        <v>122</v>
      </c>
      <c r="DH125" s="919"/>
      <c r="DI125" s="919"/>
      <c r="DJ125" s="919"/>
      <c r="DK125" s="919"/>
      <c r="DL125" s="919" t="s">
        <v>122</v>
      </c>
      <c r="DM125" s="919"/>
      <c r="DN125" s="919"/>
      <c r="DO125" s="919"/>
      <c r="DP125" s="919"/>
      <c r="DQ125" s="919" t="s">
        <v>122</v>
      </c>
      <c r="DR125" s="919"/>
      <c r="DS125" s="919"/>
      <c r="DT125" s="919"/>
      <c r="DU125" s="919"/>
      <c r="DV125" s="920" t="s">
        <v>122</v>
      </c>
      <c r="DW125" s="920"/>
      <c r="DX125" s="920"/>
      <c r="DY125" s="920"/>
      <c r="DZ125" s="921"/>
    </row>
    <row r="126" spans="1:130" s="212" customFormat="1" ht="26.25" customHeight="1" thickBot="1" x14ac:dyDescent="0.25">
      <c r="A126" s="1045"/>
      <c r="B126" s="937"/>
      <c r="C126" s="910" t="s">
        <v>443</v>
      </c>
      <c r="D126" s="911"/>
      <c r="E126" s="911"/>
      <c r="F126" s="911"/>
      <c r="G126" s="911"/>
      <c r="H126" s="911"/>
      <c r="I126" s="911"/>
      <c r="J126" s="911"/>
      <c r="K126" s="911"/>
      <c r="L126" s="911"/>
      <c r="M126" s="911"/>
      <c r="N126" s="911"/>
      <c r="O126" s="911"/>
      <c r="P126" s="911"/>
      <c r="Q126" s="911"/>
      <c r="R126" s="911"/>
      <c r="S126" s="911"/>
      <c r="T126" s="911"/>
      <c r="U126" s="911"/>
      <c r="V126" s="911"/>
      <c r="W126" s="911"/>
      <c r="X126" s="911"/>
      <c r="Y126" s="911"/>
      <c r="Z126" s="912"/>
      <c r="AA126" s="946" t="s">
        <v>122</v>
      </c>
      <c r="AB126" s="947"/>
      <c r="AC126" s="947"/>
      <c r="AD126" s="947"/>
      <c r="AE126" s="948"/>
      <c r="AF126" s="949" t="s">
        <v>122</v>
      </c>
      <c r="AG126" s="947"/>
      <c r="AH126" s="947"/>
      <c r="AI126" s="947"/>
      <c r="AJ126" s="948"/>
      <c r="AK126" s="949" t="s">
        <v>122</v>
      </c>
      <c r="AL126" s="947"/>
      <c r="AM126" s="947"/>
      <c r="AN126" s="947"/>
      <c r="AO126" s="948"/>
      <c r="AP126" s="950" t="s">
        <v>122</v>
      </c>
      <c r="AQ126" s="951"/>
      <c r="AR126" s="951"/>
      <c r="AS126" s="951"/>
      <c r="AT126" s="952"/>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1"/>
      <c r="CL126" s="998"/>
      <c r="CM126" s="998"/>
      <c r="CN126" s="998"/>
      <c r="CO126" s="999"/>
      <c r="CP126" s="910" t="s">
        <v>456</v>
      </c>
      <c r="CQ126" s="911"/>
      <c r="CR126" s="911"/>
      <c r="CS126" s="911"/>
      <c r="CT126" s="911"/>
      <c r="CU126" s="911"/>
      <c r="CV126" s="911"/>
      <c r="CW126" s="911"/>
      <c r="CX126" s="911"/>
      <c r="CY126" s="911"/>
      <c r="CZ126" s="911"/>
      <c r="DA126" s="911"/>
      <c r="DB126" s="911"/>
      <c r="DC126" s="911"/>
      <c r="DD126" s="911"/>
      <c r="DE126" s="911"/>
      <c r="DF126" s="912"/>
      <c r="DG126" s="913" t="s">
        <v>122</v>
      </c>
      <c r="DH126" s="914"/>
      <c r="DI126" s="914"/>
      <c r="DJ126" s="914"/>
      <c r="DK126" s="914"/>
      <c r="DL126" s="914" t="s">
        <v>122</v>
      </c>
      <c r="DM126" s="914"/>
      <c r="DN126" s="914"/>
      <c r="DO126" s="914"/>
      <c r="DP126" s="914"/>
      <c r="DQ126" s="914" t="s">
        <v>122</v>
      </c>
      <c r="DR126" s="914"/>
      <c r="DS126" s="914"/>
      <c r="DT126" s="914"/>
      <c r="DU126" s="914"/>
      <c r="DV126" s="915" t="s">
        <v>122</v>
      </c>
      <c r="DW126" s="915"/>
      <c r="DX126" s="915"/>
      <c r="DY126" s="915"/>
      <c r="DZ126" s="916"/>
    </row>
    <row r="127" spans="1:130" s="212" customFormat="1" ht="26.25" customHeight="1" x14ac:dyDescent="0.2">
      <c r="A127" s="1046"/>
      <c r="B127" s="939"/>
      <c r="C127" s="961" t="s">
        <v>457</v>
      </c>
      <c r="D127" s="953"/>
      <c r="E127" s="953"/>
      <c r="F127" s="953"/>
      <c r="G127" s="953"/>
      <c r="H127" s="953"/>
      <c r="I127" s="953"/>
      <c r="J127" s="953"/>
      <c r="K127" s="953"/>
      <c r="L127" s="953"/>
      <c r="M127" s="953"/>
      <c r="N127" s="953"/>
      <c r="O127" s="953"/>
      <c r="P127" s="953"/>
      <c r="Q127" s="953"/>
      <c r="R127" s="953"/>
      <c r="S127" s="953"/>
      <c r="T127" s="953"/>
      <c r="U127" s="953"/>
      <c r="V127" s="953"/>
      <c r="W127" s="953"/>
      <c r="X127" s="953"/>
      <c r="Y127" s="953"/>
      <c r="Z127" s="954"/>
      <c r="AA127" s="946" t="s">
        <v>122</v>
      </c>
      <c r="AB127" s="947"/>
      <c r="AC127" s="947"/>
      <c r="AD127" s="947"/>
      <c r="AE127" s="948"/>
      <c r="AF127" s="949" t="s">
        <v>122</v>
      </c>
      <c r="AG127" s="947"/>
      <c r="AH127" s="947"/>
      <c r="AI127" s="947"/>
      <c r="AJ127" s="948"/>
      <c r="AK127" s="949" t="s">
        <v>122</v>
      </c>
      <c r="AL127" s="947"/>
      <c r="AM127" s="947"/>
      <c r="AN127" s="947"/>
      <c r="AO127" s="948"/>
      <c r="AP127" s="950" t="s">
        <v>122</v>
      </c>
      <c r="AQ127" s="951"/>
      <c r="AR127" s="951"/>
      <c r="AS127" s="951"/>
      <c r="AT127" s="952"/>
      <c r="AU127" s="214"/>
      <c r="AV127" s="214"/>
      <c r="AW127" s="214"/>
      <c r="AX127" s="1019" t="s">
        <v>458</v>
      </c>
      <c r="AY127" s="1020"/>
      <c r="AZ127" s="1020"/>
      <c r="BA127" s="1020"/>
      <c r="BB127" s="1020"/>
      <c r="BC127" s="1020"/>
      <c r="BD127" s="1020"/>
      <c r="BE127" s="1021"/>
      <c r="BF127" s="1022" t="s">
        <v>459</v>
      </c>
      <c r="BG127" s="1020"/>
      <c r="BH127" s="1020"/>
      <c r="BI127" s="1020"/>
      <c r="BJ127" s="1020"/>
      <c r="BK127" s="1020"/>
      <c r="BL127" s="1021"/>
      <c r="BM127" s="1022" t="s">
        <v>460</v>
      </c>
      <c r="BN127" s="1020"/>
      <c r="BO127" s="1020"/>
      <c r="BP127" s="1020"/>
      <c r="BQ127" s="1020"/>
      <c r="BR127" s="1020"/>
      <c r="BS127" s="1021"/>
      <c r="BT127" s="1022" t="s">
        <v>461</v>
      </c>
      <c r="BU127" s="1020"/>
      <c r="BV127" s="1020"/>
      <c r="BW127" s="1020"/>
      <c r="BX127" s="1020"/>
      <c r="BY127" s="1020"/>
      <c r="BZ127" s="1043"/>
      <c r="CA127" s="214"/>
      <c r="CB127" s="214"/>
      <c r="CC127" s="214"/>
      <c r="CD127" s="237"/>
      <c r="CE127" s="237"/>
      <c r="CF127" s="237"/>
      <c r="CG127" s="214"/>
      <c r="CH127" s="214"/>
      <c r="CI127" s="214"/>
      <c r="CJ127" s="236"/>
      <c r="CK127" s="1011"/>
      <c r="CL127" s="998"/>
      <c r="CM127" s="998"/>
      <c r="CN127" s="998"/>
      <c r="CO127" s="999"/>
      <c r="CP127" s="910" t="s">
        <v>462</v>
      </c>
      <c r="CQ127" s="911"/>
      <c r="CR127" s="911"/>
      <c r="CS127" s="911"/>
      <c r="CT127" s="911"/>
      <c r="CU127" s="911"/>
      <c r="CV127" s="911"/>
      <c r="CW127" s="911"/>
      <c r="CX127" s="911"/>
      <c r="CY127" s="911"/>
      <c r="CZ127" s="911"/>
      <c r="DA127" s="911"/>
      <c r="DB127" s="911"/>
      <c r="DC127" s="911"/>
      <c r="DD127" s="911"/>
      <c r="DE127" s="911"/>
      <c r="DF127" s="912"/>
      <c r="DG127" s="913" t="s">
        <v>122</v>
      </c>
      <c r="DH127" s="914"/>
      <c r="DI127" s="914"/>
      <c r="DJ127" s="914"/>
      <c r="DK127" s="914"/>
      <c r="DL127" s="914" t="s">
        <v>122</v>
      </c>
      <c r="DM127" s="914"/>
      <c r="DN127" s="914"/>
      <c r="DO127" s="914"/>
      <c r="DP127" s="914"/>
      <c r="DQ127" s="914" t="s">
        <v>122</v>
      </c>
      <c r="DR127" s="914"/>
      <c r="DS127" s="914"/>
      <c r="DT127" s="914"/>
      <c r="DU127" s="914"/>
      <c r="DV127" s="915" t="s">
        <v>122</v>
      </c>
      <c r="DW127" s="915"/>
      <c r="DX127" s="915"/>
      <c r="DY127" s="915"/>
      <c r="DZ127" s="916"/>
    </row>
    <row r="128" spans="1:130" s="212" customFormat="1" ht="26.25" customHeight="1" thickBot="1" x14ac:dyDescent="0.25">
      <c r="A128" s="1029" t="s">
        <v>463</v>
      </c>
      <c r="B128" s="1030"/>
      <c r="C128" s="1030"/>
      <c r="D128" s="1030"/>
      <c r="E128" s="1030"/>
      <c r="F128" s="1030"/>
      <c r="G128" s="1030"/>
      <c r="H128" s="1030"/>
      <c r="I128" s="1030"/>
      <c r="J128" s="1030"/>
      <c r="K128" s="1030"/>
      <c r="L128" s="1030"/>
      <c r="M128" s="1030"/>
      <c r="N128" s="1030"/>
      <c r="O128" s="1030"/>
      <c r="P128" s="1030"/>
      <c r="Q128" s="1030"/>
      <c r="R128" s="1030"/>
      <c r="S128" s="1030"/>
      <c r="T128" s="1030"/>
      <c r="U128" s="1030"/>
      <c r="V128" s="1030"/>
      <c r="W128" s="1031" t="s">
        <v>464</v>
      </c>
      <c r="X128" s="1031"/>
      <c r="Y128" s="1031"/>
      <c r="Z128" s="1032"/>
      <c r="AA128" s="1033" t="s">
        <v>122</v>
      </c>
      <c r="AB128" s="1034"/>
      <c r="AC128" s="1034"/>
      <c r="AD128" s="1034"/>
      <c r="AE128" s="1035"/>
      <c r="AF128" s="1036" t="s">
        <v>122</v>
      </c>
      <c r="AG128" s="1034"/>
      <c r="AH128" s="1034"/>
      <c r="AI128" s="1034"/>
      <c r="AJ128" s="1035"/>
      <c r="AK128" s="1036" t="s">
        <v>122</v>
      </c>
      <c r="AL128" s="1034"/>
      <c r="AM128" s="1034"/>
      <c r="AN128" s="1034"/>
      <c r="AO128" s="1035"/>
      <c r="AP128" s="1037"/>
      <c r="AQ128" s="1038"/>
      <c r="AR128" s="1038"/>
      <c r="AS128" s="1038"/>
      <c r="AT128" s="1039"/>
      <c r="AU128" s="214"/>
      <c r="AV128" s="214"/>
      <c r="AW128" s="214"/>
      <c r="AX128" s="884" t="s">
        <v>465</v>
      </c>
      <c r="AY128" s="885"/>
      <c r="AZ128" s="885"/>
      <c r="BA128" s="885"/>
      <c r="BB128" s="885"/>
      <c r="BC128" s="885"/>
      <c r="BD128" s="885"/>
      <c r="BE128" s="886"/>
      <c r="BF128" s="1040" t="s">
        <v>122</v>
      </c>
      <c r="BG128" s="1041"/>
      <c r="BH128" s="1041"/>
      <c r="BI128" s="1041"/>
      <c r="BJ128" s="1041"/>
      <c r="BK128" s="1041"/>
      <c r="BL128" s="1042"/>
      <c r="BM128" s="1040">
        <v>15</v>
      </c>
      <c r="BN128" s="1041"/>
      <c r="BO128" s="1041"/>
      <c r="BP128" s="1041"/>
      <c r="BQ128" s="1041"/>
      <c r="BR128" s="1041"/>
      <c r="BS128" s="1042"/>
      <c r="BT128" s="1040">
        <v>20</v>
      </c>
      <c r="BU128" s="1041"/>
      <c r="BV128" s="1041"/>
      <c r="BW128" s="1041"/>
      <c r="BX128" s="1041"/>
      <c r="BY128" s="1041"/>
      <c r="BZ128" s="1064"/>
      <c r="CA128" s="237"/>
      <c r="CB128" s="237"/>
      <c r="CC128" s="237"/>
      <c r="CD128" s="237"/>
      <c r="CE128" s="237"/>
      <c r="CF128" s="237"/>
      <c r="CG128" s="214"/>
      <c r="CH128" s="214"/>
      <c r="CI128" s="214"/>
      <c r="CJ128" s="236"/>
      <c r="CK128" s="1012"/>
      <c r="CL128" s="1013"/>
      <c r="CM128" s="1013"/>
      <c r="CN128" s="1013"/>
      <c r="CO128" s="1014"/>
      <c r="CP128" s="1023" t="s">
        <v>466</v>
      </c>
      <c r="CQ128" s="713"/>
      <c r="CR128" s="713"/>
      <c r="CS128" s="713"/>
      <c r="CT128" s="713"/>
      <c r="CU128" s="713"/>
      <c r="CV128" s="713"/>
      <c r="CW128" s="713"/>
      <c r="CX128" s="713"/>
      <c r="CY128" s="713"/>
      <c r="CZ128" s="713"/>
      <c r="DA128" s="713"/>
      <c r="DB128" s="713"/>
      <c r="DC128" s="713"/>
      <c r="DD128" s="713"/>
      <c r="DE128" s="713"/>
      <c r="DF128" s="1024"/>
      <c r="DG128" s="1025" t="s">
        <v>122</v>
      </c>
      <c r="DH128" s="1026"/>
      <c r="DI128" s="1026"/>
      <c r="DJ128" s="1026"/>
      <c r="DK128" s="1026"/>
      <c r="DL128" s="1026" t="s">
        <v>122</v>
      </c>
      <c r="DM128" s="1026"/>
      <c r="DN128" s="1026"/>
      <c r="DO128" s="1026"/>
      <c r="DP128" s="1026"/>
      <c r="DQ128" s="1026" t="s">
        <v>122</v>
      </c>
      <c r="DR128" s="1026"/>
      <c r="DS128" s="1026"/>
      <c r="DT128" s="1026"/>
      <c r="DU128" s="1026"/>
      <c r="DV128" s="1027" t="s">
        <v>122</v>
      </c>
      <c r="DW128" s="1027"/>
      <c r="DX128" s="1027"/>
      <c r="DY128" s="1027"/>
      <c r="DZ128" s="1028"/>
    </row>
    <row r="129" spans="1:131" s="212" customFormat="1" ht="26.25" customHeight="1" x14ac:dyDescent="0.2">
      <c r="A129" s="922" t="s">
        <v>102</v>
      </c>
      <c r="B129" s="923"/>
      <c r="C129" s="923"/>
      <c r="D129" s="923"/>
      <c r="E129" s="923"/>
      <c r="F129" s="923"/>
      <c r="G129" s="923"/>
      <c r="H129" s="923"/>
      <c r="I129" s="923"/>
      <c r="J129" s="923"/>
      <c r="K129" s="923"/>
      <c r="L129" s="923"/>
      <c r="M129" s="923"/>
      <c r="N129" s="923"/>
      <c r="O129" s="923"/>
      <c r="P129" s="923"/>
      <c r="Q129" s="923"/>
      <c r="R129" s="923"/>
      <c r="S129" s="923"/>
      <c r="T129" s="923"/>
      <c r="U129" s="923"/>
      <c r="V129" s="923"/>
      <c r="W129" s="1058" t="s">
        <v>467</v>
      </c>
      <c r="X129" s="1059"/>
      <c r="Y129" s="1059"/>
      <c r="Z129" s="1060"/>
      <c r="AA129" s="946">
        <v>824776</v>
      </c>
      <c r="AB129" s="947"/>
      <c r="AC129" s="947"/>
      <c r="AD129" s="947"/>
      <c r="AE129" s="948"/>
      <c r="AF129" s="949">
        <v>809261</v>
      </c>
      <c r="AG129" s="947"/>
      <c r="AH129" s="947"/>
      <c r="AI129" s="947"/>
      <c r="AJ129" s="948"/>
      <c r="AK129" s="949">
        <v>825468</v>
      </c>
      <c r="AL129" s="947"/>
      <c r="AM129" s="947"/>
      <c r="AN129" s="947"/>
      <c r="AO129" s="948"/>
      <c r="AP129" s="1061"/>
      <c r="AQ129" s="1062"/>
      <c r="AR129" s="1062"/>
      <c r="AS129" s="1062"/>
      <c r="AT129" s="1063"/>
      <c r="AU129" s="215"/>
      <c r="AV129" s="215"/>
      <c r="AW129" s="215"/>
      <c r="AX129" s="1053" t="s">
        <v>468</v>
      </c>
      <c r="AY129" s="911"/>
      <c r="AZ129" s="911"/>
      <c r="BA129" s="911"/>
      <c r="BB129" s="911"/>
      <c r="BC129" s="911"/>
      <c r="BD129" s="911"/>
      <c r="BE129" s="912"/>
      <c r="BF129" s="1054" t="s">
        <v>122</v>
      </c>
      <c r="BG129" s="1055"/>
      <c r="BH129" s="1055"/>
      <c r="BI129" s="1055"/>
      <c r="BJ129" s="1055"/>
      <c r="BK129" s="1055"/>
      <c r="BL129" s="1056"/>
      <c r="BM129" s="1054">
        <v>20</v>
      </c>
      <c r="BN129" s="1055"/>
      <c r="BO129" s="1055"/>
      <c r="BP129" s="1055"/>
      <c r="BQ129" s="1055"/>
      <c r="BR129" s="1055"/>
      <c r="BS129" s="1056"/>
      <c r="BT129" s="1054">
        <v>30</v>
      </c>
      <c r="BU129" s="1055"/>
      <c r="BV129" s="1055"/>
      <c r="BW129" s="1055"/>
      <c r="BX129" s="1055"/>
      <c r="BY129" s="1055"/>
      <c r="BZ129" s="1057"/>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2" t="s">
        <v>469</v>
      </c>
      <c r="B130" s="923"/>
      <c r="C130" s="923"/>
      <c r="D130" s="923"/>
      <c r="E130" s="923"/>
      <c r="F130" s="923"/>
      <c r="G130" s="923"/>
      <c r="H130" s="923"/>
      <c r="I130" s="923"/>
      <c r="J130" s="923"/>
      <c r="K130" s="923"/>
      <c r="L130" s="923"/>
      <c r="M130" s="923"/>
      <c r="N130" s="923"/>
      <c r="O130" s="923"/>
      <c r="P130" s="923"/>
      <c r="Q130" s="923"/>
      <c r="R130" s="923"/>
      <c r="S130" s="923"/>
      <c r="T130" s="923"/>
      <c r="U130" s="923"/>
      <c r="V130" s="923"/>
      <c r="W130" s="1058" t="s">
        <v>470</v>
      </c>
      <c r="X130" s="1059"/>
      <c r="Y130" s="1059"/>
      <c r="Z130" s="1060"/>
      <c r="AA130" s="946">
        <v>130963</v>
      </c>
      <c r="AB130" s="947"/>
      <c r="AC130" s="947"/>
      <c r="AD130" s="947"/>
      <c r="AE130" s="948"/>
      <c r="AF130" s="949">
        <v>128016</v>
      </c>
      <c r="AG130" s="947"/>
      <c r="AH130" s="947"/>
      <c r="AI130" s="947"/>
      <c r="AJ130" s="948"/>
      <c r="AK130" s="949">
        <v>123831</v>
      </c>
      <c r="AL130" s="947"/>
      <c r="AM130" s="947"/>
      <c r="AN130" s="947"/>
      <c r="AO130" s="948"/>
      <c r="AP130" s="1061"/>
      <c r="AQ130" s="1062"/>
      <c r="AR130" s="1062"/>
      <c r="AS130" s="1062"/>
      <c r="AT130" s="1063"/>
      <c r="AU130" s="215"/>
      <c r="AV130" s="215"/>
      <c r="AW130" s="215"/>
      <c r="AX130" s="1053" t="s">
        <v>471</v>
      </c>
      <c r="AY130" s="911"/>
      <c r="AZ130" s="911"/>
      <c r="BA130" s="911"/>
      <c r="BB130" s="911"/>
      <c r="BC130" s="911"/>
      <c r="BD130" s="911"/>
      <c r="BE130" s="912"/>
      <c r="BF130" s="1089">
        <v>10.6</v>
      </c>
      <c r="BG130" s="1090"/>
      <c r="BH130" s="1090"/>
      <c r="BI130" s="1090"/>
      <c r="BJ130" s="1090"/>
      <c r="BK130" s="1090"/>
      <c r="BL130" s="1091"/>
      <c r="BM130" s="1089">
        <v>25</v>
      </c>
      <c r="BN130" s="1090"/>
      <c r="BO130" s="1090"/>
      <c r="BP130" s="1090"/>
      <c r="BQ130" s="1090"/>
      <c r="BR130" s="1090"/>
      <c r="BS130" s="1091"/>
      <c r="BT130" s="1089">
        <v>35</v>
      </c>
      <c r="BU130" s="1090"/>
      <c r="BV130" s="1090"/>
      <c r="BW130" s="1090"/>
      <c r="BX130" s="1090"/>
      <c r="BY130" s="1090"/>
      <c r="BZ130" s="1092"/>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3"/>
      <c r="B131" s="1094"/>
      <c r="C131" s="1094"/>
      <c r="D131" s="1094"/>
      <c r="E131" s="1094"/>
      <c r="F131" s="1094"/>
      <c r="G131" s="1094"/>
      <c r="H131" s="1094"/>
      <c r="I131" s="1094"/>
      <c r="J131" s="1094"/>
      <c r="K131" s="1094"/>
      <c r="L131" s="1094"/>
      <c r="M131" s="1094"/>
      <c r="N131" s="1094"/>
      <c r="O131" s="1094"/>
      <c r="P131" s="1094"/>
      <c r="Q131" s="1094"/>
      <c r="R131" s="1094"/>
      <c r="S131" s="1094"/>
      <c r="T131" s="1094"/>
      <c r="U131" s="1094"/>
      <c r="V131" s="1094"/>
      <c r="W131" s="1095" t="s">
        <v>472</v>
      </c>
      <c r="X131" s="1096"/>
      <c r="Y131" s="1096"/>
      <c r="Z131" s="1097"/>
      <c r="AA131" s="992">
        <v>693813</v>
      </c>
      <c r="AB131" s="974"/>
      <c r="AC131" s="974"/>
      <c r="AD131" s="974"/>
      <c r="AE131" s="975"/>
      <c r="AF131" s="973">
        <v>681245</v>
      </c>
      <c r="AG131" s="974"/>
      <c r="AH131" s="974"/>
      <c r="AI131" s="974"/>
      <c r="AJ131" s="975"/>
      <c r="AK131" s="973">
        <v>701637</v>
      </c>
      <c r="AL131" s="974"/>
      <c r="AM131" s="974"/>
      <c r="AN131" s="974"/>
      <c r="AO131" s="975"/>
      <c r="AP131" s="1098"/>
      <c r="AQ131" s="1099"/>
      <c r="AR131" s="1099"/>
      <c r="AS131" s="1099"/>
      <c r="AT131" s="1100"/>
      <c r="AU131" s="215"/>
      <c r="AV131" s="215"/>
      <c r="AW131" s="215"/>
      <c r="AX131" s="1071" t="s">
        <v>473</v>
      </c>
      <c r="AY131" s="713"/>
      <c r="AZ131" s="713"/>
      <c r="BA131" s="713"/>
      <c r="BB131" s="713"/>
      <c r="BC131" s="713"/>
      <c r="BD131" s="713"/>
      <c r="BE131" s="1024"/>
      <c r="BF131" s="1072" t="s">
        <v>122</v>
      </c>
      <c r="BG131" s="1073"/>
      <c r="BH131" s="1073"/>
      <c r="BI131" s="1073"/>
      <c r="BJ131" s="1073"/>
      <c r="BK131" s="1073"/>
      <c r="BL131" s="1074"/>
      <c r="BM131" s="1072">
        <v>350</v>
      </c>
      <c r="BN131" s="1073"/>
      <c r="BO131" s="1073"/>
      <c r="BP131" s="1073"/>
      <c r="BQ131" s="1073"/>
      <c r="BR131" s="1073"/>
      <c r="BS131" s="1074"/>
      <c r="BT131" s="1075"/>
      <c r="BU131" s="1076"/>
      <c r="BV131" s="1076"/>
      <c r="BW131" s="1076"/>
      <c r="BX131" s="1076"/>
      <c r="BY131" s="1076"/>
      <c r="BZ131" s="1077"/>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8" t="s">
        <v>474</v>
      </c>
      <c r="B132" s="1079"/>
      <c r="C132" s="1079"/>
      <c r="D132" s="1079"/>
      <c r="E132" s="1079"/>
      <c r="F132" s="1079"/>
      <c r="G132" s="1079"/>
      <c r="H132" s="1079"/>
      <c r="I132" s="1079"/>
      <c r="J132" s="1079"/>
      <c r="K132" s="1079"/>
      <c r="L132" s="1079"/>
      <c r="M132" s="1079"/>
      <c r="N132" s="1079"/>
      <c r="O132" s="1079"/>
      <c r="P132" s="1079"/>
      <c r="Q132" s="1079"/>
      <c r="R132" s="1079"/>
      <c r="S132" s="1079"/>
      <c r="T132" s="1079"/>
      <c r="U132" s="1079"/>
      <c r="V132" s="1082" t="s">
        <v>475</v>
      </c>
      <c r="W132" s="1082"/>
      <c r="X132" s="1082"/>
      <c r="Y132" s="1082"/>
      <c r="Z132" s="1083"/>
      <c r="AA132" s="1084">
        <v>10.22296463</v>
      </c>
      <c r="AB132" s="1085"/>
      <c r="AC132" s="1085"/>
      <c r="AD132" s="1085"/>
      <c r="AE132" s="1086"/>
      <c r="AF132" s="1087">
        <v>11.916124160000001</v>
      </c>
      <c r="AG132" s="1085"/>
      <c r="AH132" s="1085"/>
      <c r="AI132" s="1085"/>
      <c r="AJ132" s="1086"/>
      <c r="AK132" s="1087">
        <v>9.7376563659999995</v>
      </c>
      <c r="AL132" s="1085"/>
      <c r="AM132" s="1085"/>
      <c r="AN132" s="1085"/>
      <c r="AO132" s="1086"/>
      <c r="AP132" s="989"/>
      <c r="AQ132" s="990"/>
      <c r="AR132" s="990"/>
      <c r="AS132" s="990"/>
      <c r="AT132" s="1088"/>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80"/>
      <c r="B133" s="1081"/>
      <c r="C133" s="1081"/>
      <c r="D133" s="1081"/>
      <c r="E133" s="1081"/>
      <c r="F133" s="1081"/>
      <c r="G133" s="1081"/>
      <c r="H133" s="1081"/>
      <c r="I133" s="1081"/>
      <c r="J133" s="1081"/>
      <c r="K133" s="1081"/>
      <c r="L133" s="1081"/>
      <c r="M133" s="1081"/>
      <c r="N133" s="1081"/>
      <c r="O133" s="1081"/>
      <c r="P133" s="1081"/>
      <c r="Q133" s="1081"/>
      <c r="R133" s="1081"/>
      <c r="S133" s="1081"/>
      <c r="T133" s="1081"/>
      <c r="U133" s="1081"/>
      <c r="V133" s="1065" t="s">
        <v>476</v>
      </c>
      <c r="W133" s="1065"/>
      <c r="X133" s="1065"/>
      <c r="Y133" s="1065"/>
      <c r="Z133" s="1066"/>
      <c r="AA133" s="1067">
        <v>9.3000000000000007</v>
      </c>
      <c r="AB133" s="1068"/>
      <c r="AC133" s="1068"/>
      <c r="AD133" s="1068"/>
      <c r="AE133" s="1069"/>
      <c r="AF133" s="1067">
        <v>10.4</v>
      </c>
      <c r="AG133" s="1068"/>
      <c r="AH133" s="1068"/>
      <c r="AI133" s="1068"/>
      <c r="AJ133" s="1069"/>
      <c r="AK133" s="1067">
        <v>10.6</v>
      </c>
      <c r="AL133" s="1068"/>
      <c r="AM133" s="1068"/>
      <c r="AN133" s="1068"/>
      <c r="AO133" s="1069"/>
      <c r="AP133" s="1016"/>
      <c r="AQ133" s="1017"/>
      <c r="AR133" s="1017"/>
      <c r="AS133" s="1017"/>
      <c r="AT133" s="1070"/>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nGVmSPpj1Zb3CPTj03cdJP773JxcDnGTOnqfENkk+xP6Xvs2drxiO8DihrgJgWxcc1P7qLMzFPLdo6rPg8WUVA==" saltValue="LndxsV4GgEXTurbALT2gm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477</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r558epEL/r7Wr5i7M0UPD8xUQQXICY6fzoD4i2J06lu4o/9rplOTXqY62ZBkvbS79QPPQJAOC20tHc1kb0Kvnw==" saltValue="JVuILusGQeRiCXIWvUoJD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PKsMAFyEOxXxmhgdwmxjhsKaLI0iPEFdkHk9uYotWBUQhlFv1CcnuzEfSlGj2M2fBclcV86PBk1leqBxy4eFdw==" saltValue="/EkcWylKbhaPdJZBvEcFy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21" zoomScale="70" zoomScaleSheetLayoutView="70"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479</v>
      </c>
      <c r="AL6" s="248"/>
      <c r="AM6" s="248"/>
      <c r="AN6" s="248"/>
    </row>
    <row r="7" spans="1:46" ht="13.5" customHeight="1" x14ac:dyDescent="0.2">
      <c r="A7" s="247"/>
      <c r="AK7" s="250"/>
      <c r="AL7" s="251"/>
      <c r="AM7" s="251"/>
      <c r="AN7" s="252"/>
      <c r="AO7" s="1102" t="s">
        <v>480</v>
      </c>
      <c r="AP7" s="253"/>
      <c r="AQ7" s="254" t="s">
        <v>481</v>
      </c>
      <c r="AR7" s="255"/>
    </row>
    <row r="8" spans="1:46" ht="13.2" x14ac:dyDescent="0.2">
      <c r="A8" s="247"/>
      <c r="AK8" s="256"/>
      <c r="AL8" s="257"/>
      <c r="AM8" s="257"/>
      <c r="AN8" s="258"/>
      <c r="AO8" s="1103"/>
      <c r="AP8" s="259" t="s">
        <v>482</v>
      </c>
      <c r="AQ8" s="260" t="s">
        <v>483</v>
      </c>
      <c r="AR8" s="261" t="s">
        <v>484</v>
      </c>
    </row>
    <row r="9" spans="1:46" ht="13.2" x14ac:dyDescent="0.2">
      <c r="A9" s="247"/>
      <c r="AK9" s="1104" t="s">
        <v>485</v>
      </c>
      <c r="AL9" s="1105"/>
      <c r="AM9" s="1105"/>
      <c r="AN9" s="1106"/>
      <c r="AO9" s="262">
        <v>248206</v>
      </c>
      <c r="AP9" s="262">
        <v>402932</v>
      </c>
      <c r="AQ9" s="263">
        <v>289558</v>
      </c>
      <c r="AR9" s="264">
        <v>39.200000000000003</v>
      </c>
    </row>
    <row r="10" spans="1:46" ht="13.5" customHeight="1" x14ac:dyDescent="0.2">
      <c r="A10" s="247"/>
      <c r="AK10" s="1104" t="s">
        <v>486</v>
      </c>
      <c r="AL10" s="1105"/>
      <c r="AM10" s="1105"/>
      <c r="AN10" s="1106"/>
      <c r="AO10" s="265">
        <v>1147</v>
      </c>
      <c r="AP10" s="265">
        <v>1862</v>
      </c>
      <c r="AQ10" s="266">
        <v>31838</v>
      </c>
      <c r="AR10" s="267">
        <v>-94.2</v>
      </c>
    </row>
    <row r="11" spans="1:46" ht="13.5" customHeight="1" x14ac:dyDescent="0.2">
      <c r="A11" s="247"/>
      <c r="AK11" s="1104" t="s">
        <v>487</v>
      </c>
      <c r="AL11" s="1105"/>
      <c r="AM11" s="1105"/>
      <c r="AN11" s="1106"/>
      <c r="AO11" s="265">
        <v>11352</v>
      </c>
      <c r="AP11" s="265">
        <v>18429</v>
      </c>
      <c r="AQ11" s="266">
        <v>5309</v>
      </c>
      <c r="AR11" s="267">
        <v>247.1</v>
      </c>
    </row>
    <row r="12" spans="1:46" ht="13.5" customHeight="1" x14ac:dyDescent="0.2">
      <c r="A12" s="247"/>
      <c r="AK12" s="1104" t="s">
        <v>488</v>
      </c>
      <c r="AL12" s="1105"/>
      <c r="AM12" s="1105"/>
      <c r="AN12" s="1106"/>
      <c r="AO12" s="265" t="s">
        <v>489</v>
      </c>
      <c r="AP12" s="265" t="s">
        <v>489</v>
      </c>
      <c r="AQ12" s="266" t="s">
        <v>489</v>
      </c>
      <c r="AR12" s="267" t="s">
        <v>489</v>
      </c>
    </row>
    <row r="13" spans="1:46" ht="13.5" customHeight="1" x14ac:dyDescent="0.2">
      <c r="A13" s="247"/>
      <c r="AK13" s="1104" t="s">
        <v>490</v>
      </c>
      <c r="AL13" s="1105"/>
      <c r="AM13" s="1105"/>
      <c r="AN13" s="1106"/>
      <c r="AO13" s="265">
        <v>22133</v>
      </c>
      <c r="AP13" s="265">
        <v>35930</v>
      </c>
      <c r="AQ13" s="266">
        <v>8195</v>
      </c>
      <c r="AR13" s="267">
        <v>338.4</v>
      </c>
    </row>
    <row r="14" spans="1:46" ht="13.5" customHeight="1" x14ac:dyDescent="0.2">
      <c r="A14" s="247"/>
      <c r="AK14" s="1104" t="s">
        <v>491</v>
      </c>
      <c r="AL14" s="1105"/>
      <c r="AM14" s="1105"/>
      <c r="AN14" s="1106"/>
      <c r="AO14" s="265" t="s">
        <v>489</v>
      </c>
      <c r="AP14" s="265" t="s">
        <v>489</v>
      </c>
      <c r="AQ14" s="266">
        <v>5752</v>
      </c>
      <c r="AR14" s="267" t="s">
        <v>489</v>
      </c>
    </row>
    <row r="15" spans="1:46" ht="13.5" customHeight="1" x14ac:dyDescent="0.2">
      <c r="A15" s="247"/>
      <c r="AK15" s="1107" t="s">
        <v>492</v>
      </c>
      <c r="AL15" s="1108"/>
      <c r="AM15" s="1108"/>
      <c r="AN15" s="1109"/>
      <c r="AO15" s="265">
        <v>-13508</v>
      </c>
      <c r="AP15" s="265">
        <v>-21929</v>
      </c>
      <c r="AQ15" s="266">
        <v>-17150</v>
      </c>
      <c r="AR15" s="267">
        <v>27.9</v>
      </c>
    </row>
    <row r="16" spans="1:46" ht="13.2" x14ac:dyDescent="0.2">
      <c r="A16" s="247"/>
      <c r="AK16" s="1107" t="s">
        <v>177</v>
      </c>
      <c r="AL16" s="1108"/>
      <c r="AM16" s="1108"/>
      <c r="AN16" s="1109"/>
      <c r="AO16" s="265">
        <v>269330</v>
      </c>
      <c r="AP16" s="265">
        <v>437224</v>
      </c>
      <c r="AQ16" s="266">
        <v>323504</v>
      </c>
      <c r="AR16" s="267">
        <v>35.200000000000003</v>
      </c>
    </row>
    <row r="17" spans="1:46" ht="13.2" x14ac:dyDescent="0.2">
      <c r="A17" s="247"/>
    </row>
    <row r="18" spans="1:46" ht="13.2" x14ac:dyDescent="0.2">
      <c r="A18" s="247"/>
      <c r="AQ18" s="268"/>
      <c r="AR18" s="268"/>
    </row>
    <row r="19" spans="1:46" ht="13.2" x14ac:dyDescent="0.2">
      <c r="A19" s="247"/>
      <c r="AK19" s="243" t="s">
        <v>493</v>
      </c>
    </row>
    <row r="20" spans="1:46" ht="13.2" x14ac:dyDescent="0.2">
      <c r="A20" s="247"/>
      <c r="AK20" s="269"/>
      <c r="AL20" s="270"/>
      <c r="AM20" s="270"/>
      <c r="AN20" s="271"/>
      <c r="AO20" s="272" t="s">
        <v>494</v>
      </c>
      <c r="AP20" s="273" t="s">
        <v>495</v>
      </c>
      <c r="AQ20" s="274" t="s">
        <v>496</v>
      </c>
      <c r="AR20" s="275"/>
    </row>
    <row r="21" spans="1:46" s="248" customFormat="1" ht="13.2" x14ac:dyDescent="0.2">
      <c r="A21" s="276"/>
      <c r="AK21" s="1110" t="s">
        <v>497</v>
      </c>
      <c r="AL21" s="1111"/>
      <c r="AM21" s="1111"/>
      <c r="AN21" s="1112"/>
      <c r="AO21" s="277">
        <v>37.340000000000003</v>
      </c>
      <c r="AP21" s="278">
        <v>26.26</v>
      </c>
      <c r="AQ21" s="279">
        <v>11.08</v>
      </c>
      <c r="AS21" s="280"/>
      <c r="AT21" s="276"/>
    </row>
    <row r="22" spans="1:46" s="248" customFormat="1" ht="13.2" x14ac:dyDescent="0.2">
      <c r="A22" s="276"/>
      <c r="AK22" s="1110" t="s">
        <v>498</v>
      </c>
      <c r="AL22" s="1111"/>
      <c r="AM22" s="1111"/>
      <c r="AN22" s="1112"/>
      <c r="AO22" s="281">
        <v>90.3</v>
      </c>
      <c r="AP22" s="282">
        <v>94.5</v>
      </c>
      <c r="AQ22" s="283">
        <v>-4.2</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01" t="s">
        <v>499</v>
      </c>
      <c r="B26" s="1101"/>
      <c r="C26" s="1101"/>
      <c r="D26" s="1101"/>
      <c r="E26" s="1101"/>
      <c r="F26" s="1101"/>
      <c r="G26" s="1101"/>
      <c r="H26" s="1101"/>
      <c r="I26" s="1101"/>
      <c r="J26" s="1101"/>
      <c r="K26" s="1101"/>
      <c r="L26" s="1101"/>
      <c r="M26" s="1101"/>
      <c r="N26" s="1101"/>
      <c r="O26" s="1101"/>
      <c r="P26" s="1101"/>
      <c r="Q26" s="1101"/>
      <c r="R26" s="1101"/>
      <c r="S26" s="1101"/>
      <c r="T26" s="1101"/>
      <c r="U26" s="1101"/>
      <c r="V26" s="1101"/>
      <c r="W26" s="1101"/>
      <c r="X26" s="1101"/>
      <c r="Y26" s="1101"/>
      <c r="Z26" s="1101"/>
      <c r="AA26" s="1101"/>
      <c r="AB26" s="1101"/>
      <c r="AC26" s="1101"/>
      <c r="AD26" s="1101"/>
      <c r="AE26" s="1101"/>
      <c r="AF26" s="1101"/>
      <c r="AG26" s="1101"/>
      <c r="AH26" s="1101"/>
      <c r="AI26" s="1101"/>
      <c r="AJ26" s="1101"/>
      <c r="AK26" s="1101"/>
      <c r="AL26" s="1101"/>
      <c r="AM26" s="1101"/>
      <c r="AN26" s="1101"/>
      <c r="AO26" s="1101"/>
      <c r="AP26" s="1101"/>
      <c r="AQ26" s="1101"/>
      <c r="AR26" s="1101"/>
      <c r="AS26" s="1101"/>
    </row>
    <row r="27" spans="1:46" ht="13.2" x14ac:dyDescent="0.2">
      <c r="A27" s="288"/>
      <c r="AS27" s="243"/>
      <c r="AT27" s="243"/>
    </row>
    <row r="28" spans="1:46" ht="16.2" x14ac:dyDescent="0.2">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501</v>
      </c>
      <c r="AL29" s="248"/>
      <c r="AM29" s="248"/>
      <c r="AN29" s="248"/>
      <c r="AS29" s="290"/>
    </row>
    <row r="30" spans="1:46" ht="13.5" customHeight="1" x14ac:dyDescent="0.2">
      <c r="A30" s="247"/>
      <c r="AK30" s="250"/>
      <c r="AL30" s="251"/>
      <c r="AM30" s="251"/>
      <c r="AN30" s="252"/>
      <c r="AO30" s="1102" t="s">
        <v>480</v>
      </c>
      <c r="AP30" s="253"/>
      <c r="AQ30" s="254" t="s">
        <v>481</v>
      </c>
      <c r="AR30" s="255"/>
    </row>
    <row r="31" spans="1:46" ht="13.2" x14ac:dyDescent="0.2">
      <c r="A31" s="247"/>
      <c r="AK31" s="256"/>
      <c r="AL31" s="257"/>
      <c r="AM31" s="257"/>
      <c r="AN31" s="258"/>
      <c r="AO31" s="1103"/>
      <c r="AP31" s="259" t="s">
        <v>482</v>
      </c>
      <c r="AQ31" s="260" t="s">
        <v>483</v>
      </c>
      <c r="AR31" s="261" t="s">
        <v>484</v>
      </c>
    </row>
    <row r="32" spans="1:46" ht="27" customHeight="1" x14ac:dyDescent="0.2">
      <c r="A32" s="247"/>
      <c r="AK32" s="1118" t="s">
        <v>502</v>
      </c>
      <c r="AL32" s="1119"/>
      <c r="AM32" s="1119"/>
      <c r="AN32" s="1120"/>
      <c r="AO32" s="291">
        <v>160466</v>
      </c>
      <c r="AP32" s="291">
        <v>260497</v>
      </c>
      <c r="AQ32" s="292">
        <v>167749</v>
      </c>
      <c r="AR32" s="293">
        <v>55.3</v>
      </c>
    </row>
    <row r="33" spans="1:46" ht="13.5" customHeight="1" x14ac:dyDescent="0.2">
      <c r="A33" s="247"/>
      <c r="AK33" s="1118" t="s">
        <v>503</v>
      </c>
      <c r="AL33" s="1119"/>
      <c r="AM33" s="1119"/>
      <c r="AN33" s="1120"/>
      <c r="AO33" s="291" t="s">
        <v>489</v>
      </c>
      <c r="AP33" s="291" t="s">
        <v>489</v>
      </c>
      <c r="AQ33" s="292" t="s">
        <v>489</v>
      </c>
      <c r="AR33" s="293" t="s">
        <v>489</v>
      </c>
    </row>
    <row r="34" spans="1:46" ht="27" customHeight="1" x14ac:dyDescent="0.2">
      <c r="A34" s="247"/>
      <c r="AK34" s="1118" t="s">
        <v>504</v>
      </c>
      <c r="AL34" s="1119"/>
      <c r="AM34" s="1119"/>
      <c r="AN34" s="1120"/>
      <c r="AO34" s="291" t="s">
        <v>489</v>
      </c>
      <c r="AP34" s="291" t="s">
        <v>489</v>
      </c>
      <c r="AQ34" s="292" t="s">
        <v>489</v>
      </c>
      <c r="AR34" s="293" t="s">
        <v>489</v>
      </c>
    </row>
    <row r="35" spans="1:46" ht="27" customHeight="1" x14ac:dyDescent="0.2">
      <c r="A35" s="247"/>
      <c r="AK35" s="1118" t="s">
        <v>505</v>
      </c>
      <c r="AL35" s="1119"/>
      <c r="AM35" s="1119"/>
      <c r="AN35" s="1120"/>
      <c r="AO35" s="291">
        <v>31145</v>
      </c>
      <c r="AP35" s="291">
        <v>50560</v>
      </c>
      <c r="AQ35" s="292">
        <v>32778</v>
      </c>
      <c r="AR35" s="293">
        <v>54.2</v>
      </c>
    </row>
    <row r="36" spans="1:46" ht="27" customHeight="1" x14ac:dyDescent="0.2">
      <c r="A36" s="247"/>
      <c r="AK36" s="1118" t="s">
        <v>506</v>
      </c>
      <c r="AL36" s="1119"/>
      <c r="AM36" s="1119"/>
      <c r="AN36" s="1120"/>
      <c r="AO36" s="291">
        <v>389</v>
      </c>
      <c r="AP36" s="291">
        <v>631</v>
      </c>
      <c r="AQ36" s="292">
        <v>4535</v>
      </c>
      <c r="AR36" s="293">
        <v>-86.1</v>
      </c>
    </row>
    <row r="37" spans="1:46" ht="13.5" customHeight="1" x14ac:dyDescent="0.2">
      <c r="A37" s="247"/>
      <c r="AK37" s="1118" t="s">
        <v>507</v>
      </c>
      <c r="AL37" s="1119"/>
      <c r="AM37" s="1119"/>
      <c r="AN37" s="1120"/>
      <c r="AO37" s="291" t="s">
        <v>489</v>
      </c>
      <c r="AP37" s="291" t="s">
        <v>489</v>
      </c>
      <c r="AQ37" s="292">
        <v>1146</v>
      </c>
      <c r="AR37" s="293" t="s">
        <v>489</v>
      </c>
    </row>
    <row r="38" spans="1:46" ht="27" customHeight="1" x14ac:dyDescent="0.2">
      <c r="A38" s="247"/>
      <c r="AK38" s="1121" t="s">
        <v>508</v>
      </c>
      <c r="AL38" s="1122"/>
      <c r="AM38" s="1122"/>
      <c r="AN38" s="1123"/>
      <c r="AO38" s="294">
        <v>154</v>
      </c>
      <c r="AP38" s="294">
        <v>250</v>
      </c>
      <c r="AQ38" s="295">
        <v>37</v>
      </c>
      <c r="AR38" s="283">
        <v>575.70000000000005</v>
      </c>
      <c r="AS38" s="290"/>
    </row>
    <row r="39" spans="1:46" ht="13.2" x14ac:dyDescent="0.2">
      <c r="A39" s="247"/>
      <c r="AK39" s="1121" t="s">
        <v>509</v>
      </c>
      <c r="AL39" s="1122"/>
      <c r="AM39" s="1122"/>
      <c r="AN39" s="1123"/>
      <c r="AO39" s="291" t="s">
        <v>489</v>
      </c>
      <c r="AP39" s="291" t="s">
        <v>489</v>
      </c>
      <c r="AQ39" s="292">
        <v>-7395</v>
      </c>
      <c r="AR39" s="293" t="s">
        <v>489</v>
      </c>
      <c r="AS39" s="290"/>
    </row>
    <row r="40" spans="1:46" ht="27" customHeight="1" x14ac:dyDescent="0.2">
      <c r="A40" s="247"/>
      <c r="AK40" s="1118" t="s">
        <v>510</v>
      </c>
      <c r="AL40" s="1119"/>
      <c r="AM40" s="1119"/>
      <c r="AN40" s="1120"/>
      <c r="AO40" s="291">
        <v>-123831</v>
      </c>
      <c r="AP40" s="291">
        <v>-201024</v>
      </c>
      <c r="AQ40" s="292">
        <v>-144519</v>
      </c>
      <c r="AR40" s="293">
        <v>39.1</v>
      </c>
      <c r="AS40" s="290"/>
    </row>
    <row r="41" spans="1:46" ht="13.2" x14ac:dyDescent="0.2">
      <c r="A41" s="247"/>
      <c r="AK41" s="1124" t="s">
        <v>287</v>
      </c>
      <c r="AL41" s="1125"/>
      <c r="AM41" s="1125"/>
      <c r="AN41" s="1126"/>
      <c r="AO41" s="291">
        <v>68323</v>
      </c>
      <c r="AP41" s="291">
        <v>110914</v>
      </c>
      <c r="AQ41" s="292">
        <v>54333</v>
      </c>
      <c r="AR41" s="293">
        <v>104.1</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511</v>
      </c>
    </row>
    <row r="48" spans="1:46" ht="13.2" x14ac:dyDescent="0.2">
      <c r="A48" s="247"/>
      <c r="AK48" s="301" t="s">
        <v>512</v>
      </c>
      <c r="AL48" s="301"/>
      <c r="AM48" s="301"/>
      <c r="AN48" s="301"/>
      <c r="AO48" s="301"/>
      <c r="AP48" s="301"/>
      <c r="AQ48" s="302"/>
      <c r="AR48" s="301"/>
    </row>
    <row r="49" spans="1:44" ht="13.5" customHeight="1" x14ac:dyDescent="0.2">
      <c r="A49" s="247"/>
      <c r="AK49" s="303"/>
      <c r="AL49" s="304"/>
      <c r="AM49" s="1113" t="s">
        <v>480</v>
      </c>
      <c r="AN49" s="1115" t="s">
        <v>513</v>
      </c>
      <c r="AO49" s="1116"/>
      <c r="AP49" s="1116"/>
      <c r="AQ49" s="1116"/>
      <c r="AR49" s="1117"/>
    </row>
    <row r="50" spans="1:44" ht="13.2" x14ac:dyDescent="0.2">
      <c r="A50" s="247"/>
      <c r="AK50" s="305"/>
      <c r="AL50" s="306"/>
      <c r="AM50" s="1114"/>
      <c r="AN50" s="307" t="s">
        <v>514</v>
      </c>
      <c r="AO50" s="308" t="s">
        <v>515</v>
      </c>
      <c r="AP50" s="309" t="s">
        <v>516</v>
      </c>
      <c r="AQ50" s="310" t="s">
        <v>517</v>
      </c>
      <c r="AR50" s="311" t="s">
        <v>518</v>
      </c>
    </row>
    <row r="51" spans="1:44" ht="13.2" x14ac:dyDescent="0.2">
      <c r="A51" s="247"/>
      <c r="AK51" s="303" t="s">
        <v>519</v>
      </c>
      <c r="AL51" s="304"/>
      <c r="AM51" s="312">
        <v>310430</v>
      </c>
      <c r="AN51" s="313">
        <v>439703</v>
      </c>
      <c r="AO51" s="314">
        <v>137.80000000000001</v>
      </c>
      <c r="AP51" s="315">
        <v>332350</v>
      </c>
      <c r="AQ51" s="316">
        <v>4.9000000000000004</v>
      </c>
      <c r="AR51" s="317">
        <v>132.9</v>
      </c>
    </row>
    <row r="52" spans="1:44" ht="13.2" x14ac:dyDescent="0.2">
      <c r="A52" s="247"/>
      <c r="AK52" s="318"/>
      <c r="AL52" s="319" t="s">
        <v>520</v>
      </c>
      <c r="AM52" s="320">
        <v>272710</v>
      </c>
      <c r="AN52" s="321">
        <v>386275</v>
      </c>
      <c r="AO52" s="322">
        <v>174.7</v>
      </c>
      <c r="AP52" s="323">
        <v>200453</v>
      </c>
      <c r="AQ52" s="324">
        <v>0.7</v>
      </c>
      <c r="AR52" s="325">
        <v>174</v>
      </c>
    </row>
    <row r="53" spans="1:44" ht="13.2" x14ac:dyDescent="0.2">
      <c r="A53" s="247"/>
      <c r="AK53" s="303" t="s">
        <v>521</v>
      </c>
      <c r="AL53" s="304"/>
      <c r="AM53" s="312">
        <v>230872</v>
      </c>
      <c r="AN53" s="313">
        <v>340018</v>
      </c>
      <c r="AO53" s="314">
        <v>-22.7</v>
      </c>
      <c r="AP53" s="315">
        <v>362690</v>
      </c>
      <c r="AQ53" s="316">
        <v>9.1</v>
      </c>
      <c r="AR53" s="317">
        <v>-31.8</v>
      </c>
    </row>
    <row r="54" spans="1:44" ht="13.2" x14ac:dyDescent="0.2">
      <c r="A54" s="247"/>
      <c r="AK54" s="318"/>
      <c r="AL54" s="319" t="s">
        <v>520</v>
      </c>
      <c r="AM54" s="320">
        <v>114153</v>
      </c>
      <c r="AN54" s="321">
        <v>168119</v>
      </c>
      <c r="AO54" s="322">
        <v>-56.5</v>
      </c>
      <c r="AP54" s="323">
        <v>172580</v>
      </c>
      <c r="AQ54" s="324">
        <v>-13.9</v>
      </c>
      <c r="AR54" s="325">
        <v>-42.6</v>
      </c>
    </row>
    <row r="55" spans="1:44" ht="13.2" x14ac:dyDescent="0.2">
      <c r="A55" s="247"/>
      <c r="AK55" s="303" t="s">
        <v>522</v>
      </c>
      <c r="AL55" s="304"/>
      <c r="AM55" s="312">
        <v>281599</v>
      </c>
      <c r="AN55" s="313">
        <v>428613</v>
      </c>
      <c r="AO55" s="314">
        <v>26.1</v>
      </c>
      <c r="AP55" s="315">
        <v>296093</v>
      </c>
      <c r="AQ55" s="316">
        <v>-18.399999999999999</v>
      </c>
      <c r="AR55" s="317">
        <v>44.5</v>
      </c>
    </row>
    <row r="56" spans="1:44" ht="13.2" x14ac:dyDescent="0.2">
      <c r="A56" s="247"/>
      <c r="AK56" s="318"/>
      <c r="AL56" s="319" t="s">
        <v>520</v>
      </c>
      <c r="AM56" s="320">
        <v>246367</v>
      </c>
      <c r="AN56" s="321">
        <v>374988</v>
      </c>
      <c r="AO56" s="322">
        <v>123</v>
      </c>
      <c r="AP56" s="323">
        <v>140545</v>
      </c>
      <c r="AQ56" s="324">
        <v>-18.600000000000001</v>
      </c>
      <c r="AR56" s="325">
        <v>141.6</v>
      </c>
    </row>
    <row r="57" spans="1:44" ht="13.2" x14ac:dyDescent="0.2">
      <c r="A57" s="247"/>
      <c r="AK57" s="303" t="s">
        <v>523</v>
      </c>
      <c r="AL57" s="304"/>
      <c r="AM57" s="312">
        <v>186209</v>
      </c>
      <c r="AN57" s="313">
        <v>291407</v>
      </c>
      <c r="AO57" s="314">
        <v>-32</v>
      </c>
      <c r="AP57" s="315">
        <v>308655</v>
      </c>
      <c r="AQ57" s="316">
        <v>4.2</v>
      </c>
      <c r="AR57" s="317">
        <v>-36.200000000000003</v>
      </c>
    </row>
    <row r="58" spans="1:44" ht="13.2" x14ac:dyDescent="0.2">
      <c r="A58" s="247"/>
      <c r="AK58" s="318"/>
      <c r="AL58" s="319" t="s">
        <v>520</v>
      </c>
      <c r="AM58" s="320">
        <v>143887</v>
      </c>
      <c r="AN58" s="321">
        <v>225175</v>
      </c>
      <c r="AO58" s="322">
        <v>-40</v>
      </c>
      <c r="AP58" s="323">
        <v>169887</v>
      </c>
      <c r="AQ58" s="324">
        <v>20.9</v>
      </c>
      <c r="AR58" s="325">
        <v>-60.9</v>
      </c>
    </row>
    <row r="59" spans="1:44" ht="13.2" x14ac:dyDescent="0.2">
      <c r="A59" s="247"/>
      <c r="AK59" s="303" t="s">
        <v>524</v>
      </c>
      <c r="AL59" s="304"/>
      <c r="AM59" s="312">
        <v>219933</v>
      </c>
      <c r="AN59" s="313">
        <v>357034</v>
      </c>
      <c r="AO59" s="314">
        <v>22.5</v>
      </c>
      <c r="AP59" s="315">
        <v>325476</v>
      </c>
      <c r="AQ59" s="316">
        <v>5.4</v>
      </c>
      <c r="AR59" s="317">
        <v>17.100000000000001</v>
      </c>
    </row>
    <row r="60" spans="1:44" ht="13.2" x14ac:dyDescent="0.2">
      <c r="A60" s="247"/>
      <c r="AK60" s="318"/>
      <c r="AL60" s="319" t="s">
        <v>520</v>
      </c>
      <c r="AM60" s="320">
        <v>206742</v>
      </c>
      <c r="AN60" s="321">
        <v>335620</v>
      </c>
      <c r="AO60" s="322">
        <v>49</v>
      </c>
      <c r="AP60" s="323">
        <v>190204</v>
      </c>
      <c r="AQ60" s="324">
        <v>12</v>
      </c>
      <c r="AR60" s="325">
        <v>37</v>
      </c>
    </row>
    <row r="61" spans="1:44" ht="13.2" x14ac:dyDescent="0.2">
      <c r="A61" s="247"/>
      <c r="AK61" s="303" t="s">
        <v>525</v>
      </c>
      <c r="AL61" s="326"/>
      <c r="AM61" s="312">
        <v>245809</v>
      </c>
      <c r="AN61" s="313">
        <v>371355</v>
      </c>
      <c r="AO61" s="314">
        <v>26.3</v>
      </c>
      <c r="AP61" s="315">
        <v>325053</v>
      </c>
      <c r="AQ61" s="327">
        <v>1</v>
      </c>
      <c r="AR61" s="317">
        <v>25.3</v>
      </c>
    </row>
    <row r="62" spans="1:44" ht="13.2" x14ac:dyDescent="0.2">
      <c r="A62" s="247"/>
      <c r="AK62" s="318"/>
      <c r="AL62" s="319" t="s">
        <v>520</v>
      </c>
      <c r="AM62" s="320">
        <v>196772</v>
      </c>
      <c r="AN62" s="321">
        <v>298035</v>
      </c>
      <c r="AO62" s="322">
        <v>50</v>
      </c>
      <c r="AP62" s="323">
        <v>174734</v>
      </c>
      <c r="AQ62" s="324">
        <v>0.2</v>
      </c>
      <c r="AR62" s="325">
        <v>49.8</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so0zLLaVjQoKJ/YKPTXpmAgIepvIMyRl0+F24G4AAh5/cC3FblxPK0yAVTPl5lgoaiRo3FOqusBqbco15mLUAg==" saltValue="OGXJkuvSn7W8BOjQ608x7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52" zoomScale="70" zoomScaleNormal="7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477</v>
      </c>
    </row>
    <row r="121" spans="125:125" ht="13.5" hidden="1" customHeight="1" x14ac:dyDescent="0.2">
      <c r="DU121" s="241"/>
    </row>
  </sheetData>
  <sheetProtection algorithmName="SHA-512" hashValue="StRXHwGQ9JVXG645tSbLnOCrO0JunG8ZjYUG9oyalLKRpREE6e6Lj+VWB+6fsAaEx97kL2MpTkioMlTA4iaKxw==" saltValue="foJyrbiFRMLQddWnxLfeF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477</v>
      </c>
    </row>
  </sheetData>
  <sheetProtection algorithmName="SHA-512" hashValue="zhlbkJHy2MV8/h6K52EkOg3oFyr+OPZuUf8Q1vo/9k5KnkQYCXSBH57XRCU/C+Zqc9KlYWPLNJhzPmEgTef04w==" saltValue="GTTywiBwWiR61RJWDq3kL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2">
      <c r="B47" s="10"/>
      <c r="C47" s="1127" t="s">
        <v>3</v>
      </c>
      <c r="D47" s="1127"/>
      <c r="E47" s="1128"/>
      <c r="F47" s="11">
        <v>54.23</v>
      </c>
      <c r="G47" s="12">
        <v>49</v>
      </c>
      <c r="H47" s="12">
        <v>55.85</v>
      </c>
      <c r="I47" s="12">
        <v>56.94</v>
      </c>
      <c r="J47" s="13">
        <v>55.85</v>
      </c>
    </row>
    <row r="48" spans="2:10" ht="57.75" customHeight="1" x14ac:dyDescent="0.2">
      <c r="B48" s="14"/>
      <c r="C48" s="1129" t="s">
        <v>4</v>
      </c>
      <c r="D48" s="1129"/>
      <c r="E48" s="1130"/>
      <c r="F48" s="15">
        <v>25.17</v>
      </c>
      <c r="G48" s="16">
        <v>30.47</v>
      </c>
      <c r="H48" s="16">
        <v>32.5</v>
      </c>
      <c r="I48" s="16">
        <v>34.07</v>
      </c>
      <c r="J48" s="17">
        <v>19.91</v>
      </c>
    </row>
    <row r="49" spans="2:10" ht="57.75" customHeight="1" thickBot="1" x14ac:dyDescent="0.25">
      <c r="B49" s="18"/>
      <c r="C49" s="1131" t="s">
        <v>5</v>
      </c>
      <c r="D49" s="1131"/>
      <c r="E49" s="1132"/>
      <c r="F49" s="19">
        <v>17.3</v>
      </c>
      <c r="G49" s="20">
        <v>7.76</v>
      </c>
      <c r="H49" s="20">
        <v>7.62</v>
      </c>
      <c r="I49" s="20">
        <v>0.98</v>
      </c>
      <c r="J49" s="21" t="s">
        <v>532</v>
      </c>
    </row>
    <row r="50" spans="2:10" ht="13.2" x14ac:dyDescent="0.2"/>
  </sheetData>
  <sheetProtection algorithmName="SHA-512" hashValue="y2PY3ow81y8Oy7z/Jo3c2teazP6BAdk+WokHXBO0SgHlLpCj1rosNd5l+V2dv6JN4vD8Gi7MYQ2n0aDfvO6v8w==" saltValue="7GSZRsqaS/raqJJNm4kLC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山梨県</cp:lastModifiedBy>
  <cp:lastPrinted>2026-03-10T02:32:08Z</cp:lastPrinted>
  <dcterms:created xsi:type="dcterms:W3CDTF">2026-02-26T09:44:50Z</dcterms:created>
  <dcterms:modified xsi:type="dcterms:W3CDTF">2026-03-30T13:41:42Z</dcterms:modified>
  <cp:category/>
</cp:coreProperties>
</file>