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<sst xmlns="http://schemas.openxmlformats.org/spreadsheetml/2006/main" count="96" uniqueCount="95">
  <si>
    <t>病院</t>
  </si>
  <si>
    <t>総数</t>
  </si>
  <si>
    <t>精神</t>
  </si>
  <si>
    <t>結核</t>
  </si>
  <si>
    <t>感染症</t>
  </si>
  <si>
    <t>療　養</t>
  </si>
  <si>
    <t>一　般</t>
  </si>
  <si>
    <t>旧その他</t>
  </si>
  <si>
    <t>中巨摩郡</t>
  </si>
  <si>
    <t>竜王町</t>
  </si>
  <si>
    <t>市部計</t>
  </si>
  <si>
    <t>敷島町</t>
  </si>
  <si>
    <t>郡部計</t>
  </si>
  <si>
    <t>玉穂町</t>
  </si>
  <si>
    <t>昭和町</t>
  </si>
  <si>
    <t>甲府市</t>
  </si>
  <si>
    <t>田富町</t>
  </si>
  <si>
    <t>富士吉田市</t>
  </si>
  <si>
    <t>八田村</t>
  </si>
  <si>
    <t>塩山市</t>
  </si>
  <si>
    <t>白根町</t>
  </si>
  <si>
    <t>都留市</t>
  </si>
  <si>
    <t>芦安村</t>
  </si>
  <si>
    <t>山梨市</t>
  </si>
  <si>
    <t>若草町</t>
  </si>
  <si>
    <t>大月市</t>
  </si>
  <si>
    <t>櫛形町</t>
  </si>
  <si>
    <t>韮崎市</t>
  </si>
  <si>
    <t>甲西町</t>
  </si>
  <si>
    <t>東山梨郡</t>
  </si>
  <si>
    <t>北巨摩郡</t>
  </si>
  <si>
    <t>春日居町</t>
  </si>
  <si>
    <t>双葉町</t>
  </si>
  <si>
    <t>牧丘町</t>
  </si>
  <si>
    <t>明野村</t>
  </si>
  <si>
    <t>三富村</t>
  </si>
  <si>
    <t>須玉町</t>
  </si>
  <si>
    <t>勝沼町</t>
  </si>
  <si>
    <t>高根町</t>
  </si>
  <si>
    <t>大和村</t>
  </si>
  <si>
    <t>長坂町</t>
  </si>
  <si>
    <t>大泉村</t>
  </si>
  <si>
    <t>東八代郡</t>
  </si>
  <si>
    <t>小淵沢町</t>
  </si>
  <si>
    <t>石和町</t>
  </si>
  <si>
    <t>白州町</t>
  </si>
  <si>
    <t>御坂町</t>
  </si>
  <si>
    <t>武川村</t>
  </si>
  <si>
    <t>一宮町</t>
  </si>
  <si>
    <t>八代町</t>
  </si>
  <si>
    <t>南都留郡</t>
  </si>
  <si>
    <t>境川村</t>
  </si>
  <si>
    <t>秋山村</t>
  </si>
  <si>
    <t>中道町</t>
  </si>
  <si>
    <t>道志村</t>
  </si>
  <si>
    <t>芦川村</t>
  </si>
  <si>
    <t>西桂町</t>
  </si>
  <si>
    <t>豊富村</t>
  </si>
  <si>
    <t>忍野村</t>
  </si>
  <si>
    <t>山中湖村</t>
  </si>
  <si>
    <t>西八代郡</t>
  </si>
  <si>
    <t>河口湖町</t>
  </si>
  <si>
    <t>上九一色村</t>
  </si>
  <si>
    <t>勝山村</t>
  </si>
  <si>
    <t>三珠町</t>
  </si>
  <si>
    <t>足和田村</t>
  </si>
  <si>
    <t>市川大門町</t>
  </si>
  <si>
    <t>鳴沢村</t>
  </si>
  <si>
    <t>六郷町</t>
  </si>
  <si>
    <t>下部町</t>
  </si>
  <si>
    <t>北都留郡</t>
  </si>
  <si>
    <t>上野原町</t>
  </si>
  <si>
    <t>南巨摩郡</t>
  </si>
  <si>
    <t>小菅村</t>
  </si>
  <si>
    <t>増穂町</t>
  </si>
  <si>
    <t>丹波山村</t>
  </si>
  <si>
    <t>鰍沢町</t>
  </si>
  <si>
    <t>中富町</t>
  </si>
  <si>
    <t>甲府保健所</t>
  </si>
  <si>
    <t>早川町</t>
  </si>
  <si>
    <t>日下部保健所</t>
  </si>
  <si>
    <t>身延町</t>
  </si>
  <si>
    <t>石和保健所</t>
  </si>
  <si>
    <t>南部町</t>
  </si>
  <si>
    <t>身延保健所</t>
  </si>
  <si>
    <t>富沢町</t>
  </si>
  <si>
    <t>小笠原保健所</t>
  </si>
  <si>
    <t>韮崎保健所</t>
  </si>
  <si>
    <t>吉田保健所</t>
  </si>
  <si>
    <t>大月保健所</t>
  </si>
  <si>
    <t>資料：医療施設調査</t>
  </si>
  <si>
    <t>－　市町村、保健所別　－　　（平成１4年１０月１日現在）</t>
  </si>
  <si>
    <t>歯    科
診療所</t>
  </si>
  <si>
    <t>一    般
診療所</t>
  </si>
  <si>
    <t>第５７表　　　　病床数、施設の種類別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</si>
</sst>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>
      <alignment vertical="center" wrapText="1"/>
      <protection/>
    </xf>
  </cellStyleXfs>
  <cellXfs count="32">
    <xf numFmtId="0" fontId="0" fillId="0" borderId="0" xfId="0" applyAlignment="1">
      <alignment vertical="center"/>
    </xf>
    <xf numFmtId="41" fontId="1" fillId="0" borderId="0" xfId="20" applyNumberFormat="1" applyFont="1" applyAlignment="1">
      <alignment horizontal="left" vertical="center"/>
      <protection/>
    </xf>
    <xf numFmtId="41" fontId="2" fillId="0" borderId="0" xfId="20" applyNumberFormat="1">
      <alignment vertical="center" wrapText="1"/>
      <protection/>
    </xf>
    <xf numFmtId="41" fontId="2" fillId="0" borderId="0" xfId="20" applyNumberFormat="1" applyBorder="1" applyAlignment="1">
      <alignment horizontal="distributed" vertical="center" wrapText="1"/>
      <protection/>
    </xf>
    <xf numFmtId="41" fontId="2" fillId="0" borderId="1" xfId="20" applyNumberFormat="1" applyBorder="1" applyAlignment="1">
      <alignment horizontal="distributed" vertical="center" wrapText="1"/>
      <protection/>
    </xf>
    <xf numFmtId="41" fontId="2" fillId="0" borderId="2" xfId="20" applyNumberFormat="1" applyBorder="1" applyAlignment="1">
      <alignment horizontal="centerContinuous" vertical="center" wrapText="1"/>
      <protection/>
    </xf>
    <xf numFmtId="41" fontId="2" fillId="0" borderId="3" xfId="20" applyNumberFormat="1" applyBorder="1" applyAlignment="1">
      <alignment horizontal="centerContinuous" vertical="center" wrapText="1"/>
      <protection/>
    </xf>
    <xf numFmtId="41" fontId="2" fillId="0" borderId="0" xfId="20" applyNumberFormat="1" applyBorder="1">
      <alignment vertical="center" wrapText="1"/>
      <protection/>
    </xf>
    <xf numFmtId="41" fontId="2" fillId="0" borderId="4" xfId="20" applyNumberFormat="1" applyBorder="1" applyAlignment="1">
      <alignment horizontal="distributed" vertical="center" wrapText="1"/>
      <protection/>
    </xf>
    <xf numFmtId="41" fontId="2" fillId="0" borderId="2" xfId="20" applyNumberFormat="1" applyBorder="1" applyAlignment="1">
      <alignment horizontal="center" vertical="center" wrapText="1"/>
      <protection/>
    </xf>
    <xf numFmtId="41" fontId="2" fillId="0" borderId="3" xfId="20" applyNumberFormat="1" applyBorder="1" applyAlignment="1">
      <alignment horizontal="center" vertical="center" wrapText="1"/>
      <protection/>
    </xf>
    <xf numFmtId="41" fontId="2" fillId="0" borderId="3" xfId="20" applyNumberFormat="1" applyFont="1" applyBorder="1" applyAlignment="1">
      <alignment horizontal="center" vertical="center" wrapText="1"/>
      <protection/>
    </xf>
    <xf numFmtId="41" fontId="2" fillId="0" borderId="0" xfId="20" applyNumberFormat="1" applyBorder="1" applyAlignment="1" quotePrefix="1">
      <alignment horizontal="right" vertical="center" wrapText="1"/>
      <protection/>
    </xf>
    <xf numFmtId="41" fontId="2" fillId="0" borderId="0" xfId="20" applyNumberFormat="1" applyAlignment="1">
      <alignment horizontal="distributed" vertical="center" wrapText="1"/>
      <protection/>
    </xf>
    <xf numFmtId="41" fontId="2" fillId="0" borderId="5" xfId="20" applyNumberFormat="1" applyBorder="1" applyAlignment="1">
      <alignment horizontal="distributed" vertical="center" wrapText="1"/>
      <protection/>
    </xf>
    <xf numFmtId="41" fontId="2" fillId="0" borderId="5" xfId="20" applyNumberFormat="1" applyBorder="1" applyAlignment="1">
      <alignment vertical="center"/>
      <protection/>
    </xf>
    <xf numFmtId="41" fontId="2" fillId="0" borderId="5" xfId="20" applyNumberFormat="1" applyFont="1" applyBorder="1" applyAlignment="1" quotePrefix="1">
      <alignment vertical="center"/>
      <protection/>
    </xf>
    <xf numFmtId="41" fontId="2" fillId="0" borderId="6" xfId="20" applyNumberFormat="1" applyBorder="1" applyAlignment="1">
      <alignment vertical="center"/>
      <protection/>
    </xf>
    <xf numFmtId="41" fontId="2" fillId="0" borderId="0" xfId="20" applyNumberFormat="1" applyAlignment="1">
      <alignment vertical="center"/>
      <protection/>
    </xf>
    <xf numFmtId="41" fontId="2" fillId="0" borderId="0" xfId="20" applyNumberFormat="1" applyBorder="1" applyAlignment="1">
      <alignment vertical="center"/>
      <protection/>
    </xf>
    <xf numFmtId="41" fontId="2" fillId="0" borderId="7" xfId="20" applyNumberFormat="1" applyBorder="1" applyAlignment="1">
      <alignment horizontal="distributed" vertical="center" wrapText="1"/>
      <protection/>
    </xf>
    <xf numFmtId="41" fontId="2" fillId="0" borderId="0" xfId="20" applyNumberFormat="1" applyBorder="1" applyAlignment="1">
      <alignment horizontal="distributed" vertical="center"/>
      <protection/>
    </xf>
    <xf numFmtId="41" fontId="2" fillId="0" borderId="8" xfId="20" applyNumberFormat="1" applyBorder="1" applyAlignment="1">
      <alignment horizontal="right" vertical="center" wrapText="1"/>
      <protection/>
    </xf>
    <xf numFmtId="41" fontId="2" fillId="0" borderId="7" xfId="20" applyNumberFormat="1" applyBorder="1" applyAlignment="1">
      <alignment horizontal="right" vertical="center" wrapText="1"/>
      <protection/>
    </xf>
    <xf numFmtId="41" fontId="2" fillId="0" borderId="9" xfId="20" applyNumberFormat="1" applyBorder="1" applyAlignment="1">
      <alignment horizontal="right" vertical="center" wrapText="1"/>
      <protection/>
    </xf>
    <xf numFmtId="41" fontId="2" fillId="0" borderId="0" xfId="20" applyNumberFormat="1" applyBorder="1" applyAlignment="1">
      <alignment horizontal="right" vertical="center" wrapText="1"/>
      <protection/>
    </xf>
    <xf numFmtId="41" fontId="2" fillId="0" borderId="10" xfId="20" applyNumberFormat="1" applyBorder="1" applyAlignment="1">
      <alignment horizontal="right" vertical="center" wrapText="1"/>
      <protection/>
    </xf>
    <xf numFmtId="41" fontId="2" fillId="0" borderId="5" xfId="20" applyNumberFormat="1" applyBorder="1" applyAlignment="1">
      <alignment horizontal="right" vertical="center" wrapText="1"/>
      <protection/>
    </xf>
    <xf numFmtId="41" fontId="2" fillId="0" borderId="11" xfId="20" applyNumberFormat="1" applyFont="1" applyBorder="1" applyAlignment="1">
      <alignment horizontal="center" vertical="center" wrapText="1"/>
      <protection/>
    </xf>
    <xf numFmtId="41" fontId="2" fillId="0" borderId="12" xfId="20" applyNumberFormat="1" applyBorder="1" applyAlignment="1">
      <alignment vertical="center" wrapText="1"/>
      <protection/>
    </xf>
    <xf numFmtId="41" fontId="2" fillId="0" borderId="8" xfId="20" applyNumberFormat="1" applyFont="1" applyBorder="1" applyAlignment="1">
      <alignment horizontal="center" vertical="center" wrapText="1"/>
      <protection/>
    </xf>
    <xf numFmtId="41" fontId="2" fillId="0" borderId="10" xfId="20" applyNumberForma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workbookViewId="0" topLeftCell="A1">
      <selection activeCell="B2" sqref="B2"/>
    </sheetView>
  </sheetViews>
  <sheetFormatPr defaultColWidth="9.00390625" defaultRowHeight="13.5"/>
  <cols>
    <col min="1" max="1" width="1.4921875" style="13" customWidth="1"/>
    <col min="2" max="2" width="10.75390625" style="13" customWidth="1"/>
    <col min="3" max="11" width="8.25390625" style="2" customWidth="1"/>
    <col min="12" max="12" width="9.00390625" style="2" customWidth="1"/>
    <col min="13" max="13" width="7.125" style="2" customWidth="1"/>
    <col min="14" max="16384" width="9.00390625" style="2" customWidth="1"/>
  </cols>
  <sheetData>
    <row r="1" spans="1:13" ht="14.25">
      <c r="A1" s="1" t="s">
        <v>94</v>
      </c>
      <c r="B1" s="1"/>
      <c r="F1" s="16" t="s">
        <v>91</v>
      </c>
      <c r="H1" s="15"/>
      <c r="I1" s="15"/>
      <c r="J1" s="15"/>
      <c r="K1" s="15"/>
      <c r="L1" s="19"/>
      <c r="M1" s="3"/>
    </row>
    <row r="2" spans="1:13" ht="15.75" customHeight="1">
      <c r="A2" s="20"/>
      <c r="B2" s="4"/>
      <c r="C2" s="5" t="s">
        <v>0</v>
      </c>
      <c r="D2" s="6"/>
      <c r="E2" s="6"/>
      <c r="F2" s="6"/>
      <c r="G2" s="6"/>
      <c r="H2" s="6"/>
      <c r="I2" s="6"/>
      <c r="J2" s="28" t="s">
        <v>93</v>
      </c>
      <c r="K2" s="30" t="s">
        <v>92</v>
      </c>
      <c r="L2" s="7"/>
      <c r="M2" s="7"/>
    </row>
    <row r="3" spans="1:13" ht="15.75" customHeight="1">
      <c r="A3" s="14"/>
      <c r="B3" s="8"/>
      <c r="C3" s="9" t="s">
        <v>1</v>
      </c>
      <c r="D3" s="10" t="s">
        <v>2</v>
      </c>
      <c r="E3" s="10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29"/>
      <c r="K3" s="31"/>
      <c r="M3" s="7"/>
    </row>
    <row r="4" spans="1:11" ht="13.5" customHeight="1">
      <c r="A4" s="19" t="s">
        <v>1</v>
      </c>
      <c r="B4" s="17"/>
      <c r="C4" s="22">
        <f aca="true" t="shared" si="0" ref="C4:K4">SUM(C6:C7)</f>
        <v>11754</v>
      </c>
      <c r="D4" s="23">
        <f t="shared" si="0"/>
        <v>2607</v>
      </c>
      <c r="E4" s="23">
        <f t="shared" si="0"/>
        <v>110</v>
      </c>
      <c r="F4" s="23">
        <f t="shared" si="0"/>
        <v>26</v>
      </c>
      <c r="G4" s="23">
        <f t="shared" si="0"/>
        <v>552</v>
      </c>
      <c r="H4" s="23">
        <f t="shared" si="0"/>
        <v>2038</v>
      </c>
      <c r="I4" s="23">
        <f t="shared" si="0"/>
        <v>6421</v>
      </c>
      <c r="J4" s="23">
        <f t="shared" si="0"/>
        <v>1224</v>
      </c>
      <c r="K4" s="23">
        <f t="shared" si="0"/>
        <v>0</v>
      </c>
    </row>
    <row r="5" spans="1:11" ht="13.5" customHeight="1">
      <c r="A5" s="19"/>
      <c r="B5" s="17"/>
      <c r="C5" s="24"/>
      <c r="D5" s="25"/>
      <c r="E5" s="25"/>
      <c r="F5" s="25"/>
      <c r="G5" s="25"/>
      <c r="H5" s="25"/>
      <c r="I5" s="25"/>
      <c r="J5" s="25"/>
      <c r="K5" s="12"/>
    </row>
    <row r="6" spans="1:11" ht="13.5" customHeight="1">
      <c r="A6" s="19" t="s">
        <v>10</v>
      </c>
      <c r="B6" s="17"/>
      <c r="C6" s="24">
        <f aca="true" t="shared" si="1" ref="C6:J6">SUM(C9:C15)</f>
        <v>7172</v>
      </c>
      <c r="D6" s="25">
        <f t="shared" si="1"/>
        <v>2036</v>
      </c>
      <c r="E6" s="25">
        <f t="shared" si="1"/>
        <v>104</v>
      </c>
      <c r="F6" s="25">
        <f t="shared" si="1"/>
        <v>18</v>
      </c>
      <c r="G6" s="25">
        <f>SUM(G9:G15)</f>
        <v>274</v>
      </c>
      <c r="H6" s="25">
        <f>SUM(H9:H15)</f>
        <v>857</v>
      </c>
      <c r="I6" s="25">
        <f t="shared" si="1"/>
        <v>3883</v>
      </c>
      <c r="J6" s="25">
        <f t="shared" si="1"/>
        <v>710</v>
      </c>
      <c r="K6" s="25">
        <f>SUM(K9:K15)</f>
        <v>0</v>
      </c>
    </row>
    <row r="7" spans="1:11" ht="13.5" customHeight="1">
      <c r="A7" s="19" t="s">
        <v>12</v>
      </c>
      <c r="B7" s="17"/>
      <c r="C7" s="24">
        <f aca="true" t="shared" si="2" ref="C7:K7">SUM(C17:C48,C50:C88)/2</f>
        <v>4582</v>
      </c>
      <c r="D7" s="25">
        <f t="shared" si="2"/>
        <v>571</v>
      </c>
      <c r="E7" s="25">
        <f t="shared" si="2"/>
        <v>6</v>
      </c>
      <c r="F7" s="25">
        <f t="shared" si="2"/>
        <v>8</v>
      </c>
      <c r="G7" s="25">
        <f t="shared" si="2"/>
        <v>278</v>
      </c>
      <c r="H7" s="25">
        <f t="shared" si="2"/>
        <v>1181</v>
      </c>
      <c r="I7" s="25">
        <f t="shared" si="2"/>
        <v>2538</v>
      </c>
      <c r="J7" s="25">
        <f t="shared" si="2"/>
        <v>514</v>
      </c>
      <c r="K7" s="25">
        <f t="shared" si="2"/>
        <v>0</v>
      </c>
    </row>
    <row r="8" spans="1:11" ht="13.5" customHeight="1">
      <c r="A8" s="19"/>
      <c r="B8" s="17"/>
      <c r="C8" s="24"/>
      <c r="D8" s="25"/>
      <c r="E8" s="25"/>
      <c r="F8" s="25"/>
      <c r="G8" s="25"/>
      <c r="H8" s="25"/>
      <c r="I8" s="25"/>
      <c r="J8" s="25"/>
      <c r="K8" s="12"/>
    </row>
    <row r="9" spans="1:11" ht="13.5" customHeight="1">
      <c r="A9" s="19" t="s">
        <v>15</v>
      </c>
      <c r="B9" s="17"/>
      <c r="C9" s="24">
        <f aca="true" t="shared" si="3" ref="C9:C15">SUM(D9:I9)</f>
        <v>3963</v>
      </c>
      <c r="D9" s="25">
        <v>809</v>
      </c>
      <c r="E9" s="25">
        <v>86</v>
      </c>
      <c r="F9" s="25">
        <v>6</v>
      </c>
      <c r="G9" s="25">
        <v>150</v>
      </c>
      <c r="H9" s="25">
        <v>563</v>
      </c>
      <c r="I9" s="25">
        <v>2349</v>
      </c>
      <c r="J9" s="25">
        <v>442</v>
      </c>
      <c r="K9" s="12">
        <f>SUM(K10:K15)</f>
        <v>0</v>
      </c>
    </row>
    <row r="10" spans="1:11" ht="13.5" customHeight="1">
      <c r="A10" s="19" t="s">
        <v>17</v>
      </c>
      <c r="B10" s="17"/>
      <c r="C10" s="24">
        <f t="shared" si="3"/>
        <v>304</v>
      </c>
      <c r="D10" s="12">
        <v>0</v>
      </c>
      <c r="E10" s="12">
        <v>0</v>
      </c>
      <c r="F10" s="25">
        <v>4</v>
      </c>
      <c r="G10" s="25">
        <v>50</v>
      </c>
      <c r="H10" s="25">
        <v>250</v>
      </c>
      <c r="I10" s="25">
        <v>0</v>
      </c>
      <c r="J10" s="25">
        <v>91</v>
      </c>
      <c r="K10" s="12">
        <v>0</v>
      </c>
    </row>
    <row r="11" spans="1:11" ht="13.5" customHeight="1">
      <c r="A11" s="19" t="s">
        <v>19</v>
      </c>
      <c r="B11" s="17"/>
      <c r="C11" s="24">
        <f t="shared" si="3"/>
        <v>180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25">
        <v>180</v>
      </c>
      <c r="J11" s="25">
        <v>25</v>
      </c>
      <c r="K11" s="12">
        <v>0</v>
      </c>
    </row>
    <row r="12" spans="1:11" ht="13.5" customHeight="1">
      <c r="A12" s="19" t="s">
        <v>21</v>
      </c>
      <c r="B12" s="17"/>
      <c r="C12" s="24">
        <f t="shared" si="3"/>
        <v>490</v>
      </c>
      <c r="D12" s="25">
        <v>276</v>
      </c>
      <c r="E12" s="12">
        <v>0</v>
      </c>
      <c r="F12" s="12">
        <v>0</v>
      </c>
      <c r="G12" s="12">
        <v>0</v>
      </c>
      <c r="H12" s="12">
        <v>0</v>
      </c>
      <c r="I12" s="25">
        <v>214</v>
      </c>
      <c r="J12" s="25">
        <v>19</v>
      </c>
      <c r="K12" s="12">
        <v>0</v>
      </c>
    </row>
    <row r="13" spans="1:11" ht="13.5" customHeight="1">
      <c r="A13" s="19" t="s">
        <v>23</v>
      </c>
      <c r="B13" s="17"/>
      <c r="C13" s="24">
        <f t="shared" si="3"/>
        <v>1092</v>
      </c>
      <c r="D13" s="25">
        <v>541</v>
      </c>
      <c r="E13" s="25">
        <v>18</v>
      </c>
      <c r="F13" s="12">
        <v>4</v>
      </c>
      <c r="G13" s="12">
        <v>0</v>
      </c>
      <c r="H13" s="12">
        <v>0</v>
      </c>
      <c r="I13" s="25">
        <v>529</v>
      </c>
      <c r="J13" s="25">
        <v>28</v>
      </c>
      <c r="K13" s="12">
        <v>0</v>
      </c>
    </row>
    <row r="14" spans="1:11" ht="13.5" customHeight="1">
      <c r="A14" s="19" t="s">
        <v>25</v>
      </c>
      <c r="B14" s="17"/>
      <c r="C14" s="24">
        <f t="shared" si="3"/>
        <v>243</v>
      </c>
      <c r="D14" s="12">
        <v>0</v>
      </c>
      <c r="E14" s="12">
        <v>0</v>
      </c>
      <c r="F14" s="25">
        <v>4</v>
      </c>
      <c r="G14" s="12">
        <v>0</v>
      </c>
      <c r="H14" s="12">
        <v>0</v>
      </c>
      <c r="I14" s="25">
        <v>239</v>
      </c>
      <c r="J14" s="25">
        <v>45</v>
      </c>
      <c r="K14" s="12">
        <v>0</v>
      </c>
    </row>
    <row r="15" spans="1:11" ht="13.5" customHeight="1">
      <c r="A15" s="19" t="s">
        <v>27</v>
      </c>
      <c r="B15" s="17"/>
      <c r="C15" s="24">
        <f t="shared" si="3"/>
        <v>900</v>
      </c>
      <c r="D15" s="25">
        <v>410</v>
      </c>
      <c r="E15" s="12">
        <v>0</v>
      </c>
      <c r="F15" s="12">
        <v>0</v>
      </c>
      <c r="G15" s="12">
        <v>74</v>
      </c>
      <c r="H15" s="12">
        <v>44</v>
      </c>
      <c r="I15" s="25">
        <v>372</v>
      </c>
      <c r="J15" s="25">
        <v>60</v>
      </c>
      <c r="K15" s="12">
        <v>0</v>
      </c>
    </row>
    <row r="16" spans="1:11" ht="13.5" customHeight="1">
      <c r="A16" s="19"/>
      <c r="B16" s="17"/>
      <c r="C16" s="24"/>
      <c r="D16" s="25"/>
      <c r="E16" s="25"/>
      <c r="F16" s="25"/>
      <c r="G16" s="25"/>
      <c r="H16" s="25"/>
      <c r="I16" s="25"/>
      <c r="J16" s="25"/>
      <c r="K16" s="12"/>
    </row>
    <row r="17" spans="1:11" ht="13.5" customHeight="1">
      <c r="A17" s="19" t="s">
        <v>29</v>
      </c>
      <c r="B17" s="17"/>
      <c r="C17" s="24">
        <f aca="true" t="shared" si="4" ref="C17:K17">SUM(C18:C22)</f>
        <v>608</v>
      </c>
      <c r="D17" s="12">
        <f t="shared" si="4"/>
        <v>0</v>
      </c>
      <c r="E17" s="12">
        <f t="shared" si="4"/>
        <v>0</v>
      </c>
      <c r="F17" s="12">
        <f t="shared" si="4"/>
        <v>0</v>
      </c>
      <c r="G17" s="12">
        <f t="shared" si="4"/>
        <v>0</v>
      </c>
      <c r="H17" s="12">
        <f t="shared" si="4"/>
        <v>192</v>
      </c>
      <c r="I17" s="25">
        <f t="shared" si="4"/>
        <v>416</v>
      </c>
      <c r="J17" s="25">
        <f t="shared" si="4"/>
        <v>8</v>
      </c>
      <c r="K17" s="12">
        <f t="shared" si="4"/>
        <v>0</v>
      </c>
    </row>
    <row r="18" spans="1:11" ht="13.5" customHeight="1">
      <c r="A18" s="2"/>
      <c r="B18" s="19" t="s">
        <v>31</v>
      </c>
      <c r="C18" s="24">
        <f>SUM(D18:I18)</f>
        <v>527</v>
      </c>
      <c r="D18" s="12">
        <v>0</v>
      </c>
      <c r="E18" s="12">
        <v>0</v>
      </c>
      <c r="F18" s="12">
        <v>0</v>
      </c>
      <c r="G18" s="12">
        <v>0</v>
      </c>
      <c r="H18" s="12">
        <v>192</v>
      </c>
      <c r="I18" s="25">
        <v>335</v>
      </c>
      <c r="J18" s="25">
        <v>8</v>
      </c>
      <c r="K18" s="12">
        <v>0</v>
      </c>
    </row>
    <row r="19" spans="1:11" ht="13.5" customHeight="1">
      <c r="A19" s="2"/>
      <c r="B19" s="19" t="s">
        <v>33</v>
      </c>
      <c r="C19" s="24">
        <f>SUM(D19:I19)</f>
        <v>30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25">
        <v>30</v>
      </c>
      <c r="J19" s="12">
        <v>0</v>
      </c>
      <c r="K19" s="12">
        <v>0</v>
      </c>
    </row>
    <row r="20" spans="1:11" ht="13.5" customHeight="1">
      <c r="A20" s="2"/>
      <c r="B20" s="19" t="s">
        <v>35</v>
      </c>
      <c r="C20" s="24">
        <f>SUM(D20:I20)</f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ht="13.5" customHeight="1">
      <c r="A21" s="2"/>
      <c r="B21" s="19" t="s">
        <v>37</v>
      </c>
      <c r="C21" s="24">
        <f>SUM(D21:I21)</f>
        <v>51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25">
        <v>51</v>
      </c>
      <c r="J21" s="25">
        <v>0</v>
      </c>
      <c r="K21" s="12">
        <v>0</v>
      </c>
    </row>
    <row r="22" spans="1:11" ht="13.5" customHeight="1">
      <c r="A22" s="2"/>
      <c r="B22" s="19" t="s">
        <v>39</v>
      </c>
      <c r="C22" s="24">
        <f>SUM(D22:I22)</f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ht="13.5" customHeight="1">
      <c r="A23" s="19"/>
      <c r="B23" s="17"/>
      <c r="C23" s="24"/>
      <c r="D23" s="25"/>
      <c r="E23" s="25"/>
      <c r="F23" s="25"/>
      <c r="G23" s="25"/>
      <c r="H23" s="25"/>
      <c r="I23" s="25"/>
      <c r="J23" s="25"/>
      <c r="K23" s="12"/>
    </row>
    <row r="24" spans="1:11" ht="13.5" customHeight="1">
      <c r="A24" s="19" t="s">
        <v>42</v>
      </c>
      <c r="B24" s="17"/>
      <c r="C24" s="24">
        <f aca="true" t="shared" si="5" ref="C24:K24">SUM(C25:C32)</f>
        <v>708</v>
      </c>
      <c r="D24" s="12">
        <f t="shared" si="5"/>
        <v>0</v>
      </c>
      <c r="E24" s="12">
        <f t="shared" si="5"/>
        <v>0</v>
      </c>
      <c r="F24" s="12">
        <f t="shared" si="5"/>
        <v>0</v>
      </c>
      <c r="G24" s="12">
        <f t="shared" si="5"/>
        <v>0</v>
      </c>
      <c r="H24" s="12">
        <f t="shared" si="5"/>
        <v>0</v>
      </c>
      <c r="I24" s="25">
        <f t="shared" si="5"/>
        <v>708</v>
      </c>
      <c r="J24" s="25">
        <f t="shared" si="5"/>
        <v>80</v>
      </c>
      <c r="K24" s="12">
        <f t="shared" si="5"/>
        <v>0</v>
      </c>
    </row>
    <row r="25" spans="1:11" ht="13.5" customHeight="1">
      <c r="A25" s="2"/>
      <c r="B25" s="19" t="s">
        <v>44</v>
      </c>
      <c r="C25" s="24">
        <f aca="true" t="shared" si="6" ref="C25:C32">SUM(D25:I25)</f>
        <v>562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25">
        <v>562</v>
      </c>
      <c r="J25" s="25">
        <v>60</v>
      </c>
      <c r="K25" s="12">
        <v>0</v>
      </c>
    </row>
    <row r="26" spans="1:11" ht="13.5" customHeight="1">
      <c r="A26" s="2"/>
      <c r="B26" s="19" t="s">
        <v>46</v>
      </c>
      <c r="C26" s="24">
        <f t="shared" si="6"/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25">
        <v>18</v>
      </c>
      <c r="K26" s="12">
        <v>0</v>
      </c>
    </row>
    <row r="27" spans="1:11" ht="13.5" customHeight="1">
      <c r="A27" s="2"/>
      <c r="B27" s="19" t="s">
        <v>48</v>
      </c>
      <c r="C27" s="24">
        <f t="shared" si="6"/>
        <v>146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25">
        <v>146</v>
      </c>
      <c r="J27" s="12">
        <v>0</v>
      </c>
      <c r="K27" s="12">
        <v>0</v>
      </c>
    </row>
    <row r="28" spans="1:11" ht="13.5" customHeight="1">
      <c r="A28" s="2"/>
      <c r="B28" s="19" t="s">
        <v>49</v>
      </c>
      <c r="C28" s="24">
        <f t="shared" si="6"/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25">
        <v>0</v>
      </c>
      <c r="K28" s="12">
        <v>0</v>
      </c>
    </row>
    <row r="29" spans="1:11" ht="13.5" customHeight="1">
      <c r="A29" s="2"/>
      <c r="B29" s="19" t="s">
        <v>51</v>
      </c>
      <c r="C29" s="24">
        <f t="shared" si="6"/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25">
        <v>2</v>
      </c>
      <c r="K29" s="12">
        <v>0</v>
      </c>
    </row>
    <row r="30" spans="1:11" ht="13.5" customHeight="1">
      <c r="A30" s="2"/>
      <c r="B30" s="19" t="s">
        <v>53</v>
      </c>
      <c r="C30" s="24">
        <f t="shared" si="6"/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</row>
    <row r="31" spans="1:11" ht="13.5" customHeight="1">
      <c r="A31" s="2"/>
      <c r="B31" s="19" t="s">
        <v>55</v>
      </c>
      <c r="C31" s="24">
        <f t="shared" si="6"/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</row>
    <row r="32" spans="1:11" ht="13.5" customHeight="1">
      <c r="A32" s="2"/>
      <c r="B32" s="19" t="s">
        <v>57</v>
      </c>
      <c r="C32" s="24">
        <f t="shared" si="6"/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</row>
    <row r="33" spans="1:11" ht="13.5" customHeight="1">
      <c r="A33" s="19"/>
      <c r="B33" s="17"/>
      <c r="C33" s="24"/>
      <c r="D33" s="25"/>
      <c r="E33" s="25"/>
      <c r="F33" s="25"/>
      <c r="G33" s="25"/>
      <c r="H33" s="25"/>
      <c r="I33" s="25"/>
      <c r="J33" s="25"/>
      <c r="K33" s="12"/>
    </row>
    <row r="34" spans="1:11" ht="13.5" customHeight="1">
      <c r="A34" s="19" t="s">
        <v>60</v>
      </c>
      <c r="B34" s="17"/>
      <c r="C34" s="24">
        <f aca="true" t="shared" si="7" ref="C34:K34">SUM(C35:C39)</f>
        <v>194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25">
        <f t="shared" si="7"/>
        <v>194</v>
      </c>
      <c r="J34" s="25">
        <f t="shared" si="7"/>
        <v>6</v>
      </c>
      <c r="K34" s="12">
        <f t="shared" si="7"/>
        <v>0</v>
      </c>
    </row>
    <row r="35" spans="1:11" ht="13.5" customHeight="1">
      <c r="A35" s="2"/>
      <c r="B35" s="19" t="s">
        <v>62</v>
      </c>
      <c r="C35" s="24">
        <f>SUM(D35:I35)</f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</row>
    <row r="36" spans="1:11" ht="13.5" customHeight="1">
      <c r="A36" s="2"/>
      <c r="B36" s="19" t="s">
        <v>64</v>
      </c>
      <c r="C36" s="24">
        <f>SUM(D36:I36)</f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</row>
    <row r="37" spans="1:11" ht="13.5" customHeight="1">
      <c r="A37" s="2"/>
      <c r="B37" s="19" t="s">
        <v>66</v>
      </c>
      <c r="C37" s="24">
        <f>SUM(D37:I37)</f>
        <v>100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25">
        <v>100</v>
      </c>
      <c r="J37" s="25">
        <v>6</v>
      </c>
      <c r="K37" s="12">
        <v>0</v>
      </c>
    </row>
    <row r="38" spans="1:11" ht="13.5" customHeight="1">
      <c r="A38" s="2"/>
      <c r="B38" s="19" t="s">
        <v>68</v>
      </c>
      <c r="C38" s="24">
        <f>SUM(D38:I38)</f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</row>
    <row r="39" spans="1:11" ht="13.5" customHeight="1">
      <c r="A39" s="2"/>
      <c r="B39" s="19" t="s">
        <v>69</v>
      </c>
      <c r="C39" s="24">
        <f>SUM(D39:I39)</f>
        <v>94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25">
        <v>94</v>
      </c>
      <c r="J39" s="12">
        <v>0</v>
      </c>
      <c r="K39" s="12">
        <v>0</v>
      </c>
    </row>
    <row r="40" spans="1:11" ht="13.5" customHeight="1">
      <c r="A40" s="19"/>
      <c r="B40" s="17"/>
      <c r="C40" s="24"/>
      <c r="D40" s="25"/>
      <c r="E40" s="25"/>
      <c r="F40" s="25"/>
      <c r="G40" s="25"/>
      <c r="H40" s="25"/>
      <c r="I40" s="25"/>
      <c r="J40" s="25"/>
      <c r="K40" s="12"/>
    </row>
    <row r="41" spans="1:11" ht="13.5" customHeight="1">
      <c r="A41" s="19" t="s">
        <v>72</v>
      </c>
      <c r="B41" s="17"/>
      <c r="C41" s="24">
        <f aca="true" t="shared" si="8" ref="C41:K41">SUM(C42:C48)</f>
        <v>378</v>
      </c>
      <c r="D41" s="12">
        <f t="shared" si="8"/>
        <v>0</v>
      </c>
      <c r="E41" s="12">
        <f t="shared" si="8"/>
        <v>0</v>
      </c>
      <c r="F41" s="25">
        <f t="shared" si="8"/>
        <v>4</v>
      </c>
      <c r="G41" s="25">
        <f t="shared" si="8"/>
        <v>30</v>
      </c>
      <c r="H41" s="25">
        <f t="shared" si="8"/>
        <v>50</v>
      </c>
      <c r="I41" s="25">
        <f t="shared" si="8"/>
        <v>294</v>
      </c>
      <c r="J41" s="25">
        <f t="shared" si="8"/>
        <v>37</v>
      </c>
      <c r="K41" s="12">
        <f t="shared" si="8"/>
        <v>0</v>
      </c>
    </row>
    <row r="42" spans="1:11" ht="13.5" customHeight="1">
      <c r="A42" s="2"/>
      <c r="B42" s="19" t="s">
        <v>74</v>
      </c>
      <c r="C42" s="24">
        <f aca="true" t="shared" si="9" ref="C42:C48">SUM(D42:I42)</f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25">
        <v>15</v>
      </c>
      <c r="K42" s="12">
        <v>0</v>
      </c>
    </row>
    <row r="43" spans="1:11" ht="13.5" customHeight="1">
      <c r="A43" s="2"/>
      <c r="B43" s="19" t="s">
        <v>76</v>
      </c>
      <c r="C43" s="24">
        <f t="shared" si="9"/>
        <v>211</v>
      </c>
      <c r="D43" s="12">
        <v>0</v>
      </c>
      <c r="E43" s="12">
        <v>0</v>
      </c>
      <c r="F43" s="12">
        <v>4</v>
      </c>
      <c r="G43" s="12">
        <v>0</v>
      </c>
      <c r="H43" s="12">
        <v>0</v>
      </c>
      <c r="I43" s="25">
        <v>207</v>
      </c>
      <c r="J43" s="25">
        <v>7</v>
      </c>
      <c r="K43" s="12">
        <v>0</v>
      </c>
    </row>
    <row r="44" spans="1:14" ht="13.5" customHeight="1">
      <c r="A44" s="2"/>
      <c r="B44" s="19" t="s">
        <v>77</v>
      </c>
      <c r="C44" s="24">
        <f t="shared" si="9"/>
        <v>87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25">
        <v>87</v>
      </c>
      <c r="J44" s="12">
        <v>0</v>
      </c>
      <c r="K44" s="12">
        <v>0</v>
      </c>
      <c r="M44" s="7"/>
      <c r="N44" s="7"/>
    </row>
    <row r="45" spans="1:14" ht="13.5" customHeight="1">
      <c r="A45" s="2"/>
      <c r="B45" s="19" t="s">
        <v>79</v>
      </c>
      <c r="C45" s="24">
        <f t="shared" si="9"/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M45" s="7"/>
      <c r="N45" s="7"/>
    </row>
    <row r="46" spans="1:14" ht="13.5" customHeight="1">
      <c r="A46" s="2"/>
      <c r="B46" s="19" t="s">
        <v>81</v>
      </c>
      <c r="C46" s="24">
        <f t="shared" si="9"/>
        <v>80</v>
      </c>
      <c r="D46" s="12">
        <v>0</v>
      </c>
      <c r="E46" s="12">
        <v>0</v>
      </c>
      <c r="F46" s="12">
        <v>0</v>
      </c>
      <c r="G46" s="12">
        <v>30</v>
      </c>
      <c r="H46" s="12">
        <v>50</v>
      </c>
      <c r="I46" s="25">
        <v>0</v>
      </c>
      <c r="J46" s="25">
        <v>7</v>
      </c>
      <c r="K46" s="12">
        <v>0</v>
      </c>
      <c r="M46" s="7"/>
      <c r="N46" s="7"/>
    </row>
    <row r="47" spans="1:14" ht="13.5" customHeight="1">
      <c r="A47" s="2"/>
      <c r="B47" s="19" t="s">
        <v>83</v>
      </c>
      <c r="C47" s="24">
        <f t="shared" si="9"/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25">
        <v>8</v>
      </c>
      <c r="K47" s="12">
        <v>0</v>
      </c>
      <c r="M47" s="7"/>
      <c r="N47" s="7"/>
    </row>
    <row r="48" spans="1:14" ht="13.5" customHeight="1">
      <c r="A48" s="2"/>
      <c r="B48" s="19" t="s">
        <v>85</v>
      </c>
      <c r="C48" s="24">
        <f t="shared" si="9"/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M48" s="7"/>
      <c r="N48" s="7"/>
    </row>
    <row r="49" spans="1:14" ht="13.5" customHeight="1">
      <c r="A49" s="18"/>
      <c r="B49" s="18"/>
      <c r="C49" s="24"/>
      <c r="D49" s="25"/>
      <c r="E49" s="25"/>
      <c r="F49" s="25"/>
      <c r="G49" s="25"/>
      <c r="H49" s="25"/>
      <c r="I49" s="25"/>
      <c r="J49" s="25"/>
      <c r="K49" s="25"/>
      <c r="M49" s="7"/>
      <c r="N49" s="7"/>
    </row>
    <row r="50" spans="1:14" ht="13.5" customHeight="1">
      <c r="A50" s="19" t="s">
        <v>8</v>
      </c>
      <c r="B50" s="19"/>
      <c r="C50" s="24">
        <f aca="true" t="shared" si="10" ref="C50:K50">SUM(C51:C61)</f>
        <v>1693</v>
      </c>
      <c r="D50" s="25">
        <f t="shared" si="10"/>
        <v>311</v>
      </c>
      <c r="E50" s="25">
        <f t="shared" si="10"/>
        <v>0</v>
      </c>
      <c r="F50" s="25">
        <f t="shared" si="10"/>
        <v>0</v>
      </c>
      <c r="G50" s="25">
        <f t="shared" si="10"/>
        <v>212</v>
      </c>
      <c r="H50" s="25">
        <f t="shared" si="10"/>
        <v>853</v>
      </c>
      <c r="I50" s="25">
        <f t="shared" si="10"/>
        <v>317</v>
      </c>
      <c r="J50" s="25">
        <f t="shared" si="10"/>
        <v>249</v>
      </c>
      <c r="K50" s="25">
        <f t="shared" si="10"/>
        <v>0</v>
      </c>
      <c r="M50" s="7"/>
      <c r="N50" s="7"/>
    </row>
    <row r="51" spans="1:11" ht="13.5" customHeight="1">
      <c r="A51" s="2"/>
      <c r="B51" s="19" t="s">
        <v>9</v>
      </c>
      <c r="C51" s="24">
        <f>SUM(D51:I51)</f>
        <v>334</v>
      </c>
      <c r="D51" s="12">
        <v>0</v>
      </c>
      <c r="E51" s="12">
        <v>0</v>
      </c>
      <c r="F51" s="12">
        <v>0</v>
      </c>
      <c r="G51" s="12">
        <v>170</v>
      </c>
      <c r="H51" s="12">
        <v>48</v>
      </c>
      <c r="I51" s="25">
        <v>116</v>
      </c>
      <c r="J51" s="25">
        <v>64</v>
      </c>
      <c r="K51" s="12">
        <v>0</v>
      </c>
    </row>
    <row r="52" spans="1:11" ht="14.25" customHeight="1">
      <c r="A52" s="2"/>
      <c r="B52" s="19" t="s">
        <v>11</v>
      </c>
      <c r="C52" s="24">
        <f aca="true" t="shared" si="11" ref="C52:C61">SUM(D52:I52)</f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25">
        <v>7</v>
      </c>
      <c r="K52" s="12">
        <v>0</v>
      </c>
    </row>
    <row r="53" spans="2:11" ht="12">
      <c r="B53" s="19" t="s">
        <v>13</v>
      </c>
      <c r="C53" s="24">
        <f t="shared" si="11"/>
        <v>600</v>
      </c>
      <c r="D53" s="25">
        <v>40</v>
      </c>
      <c r="E53" s="12">
        <v>0</v>
      </c>
      <c r="F53" s="12">
        <v>0</v>
      </c>
      <c r="G53" s="12">
        <v>0</v>
      </c>
      <c r="H53" s="12">
        <v>560</v>
      </c>
      <c r="I53" s="25">
        <v>0</v>
      </c>
      <c r="J53" s="12">
        <v>0</v>
      </c>
      <c r="K53" s="12">
        <v>0</v>
      </c>
    </row>
    <row r="54" spans="2:11" ht="12">
      <c r="B54" s="19" t="s">
        <v>14</v>
      </c>
      <c r="C54" s="24">
        <f t="shared" si="11"/>
        <v>48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25">
        <v>48</v>
      </c>
      <c r="J54" s="25">
        <v>71</v>
      </c>
      <c r="K54" s="12">
        <v>0</v>
      </c>
    </row>
    <row r="55" spans="2:11" ht="12">
      <c r="B55" s="19" t="s">
        <v>16</v>
      </c>
      <c r="C55" s="24">
        <f t="shared" si="11"/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25">
        <v>19</v>
      </c>
      <c r="K55" s="12">
        <v>0</v>
      </c>
    </row>
    <row r="56" spans="2:11" ht="12">
      <c r="B56" s="19" t="s">
        <v>18</v>
      </c>
      <c r="C56" s="24">
        <f t="shared" si="11"/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25">
        <v>0</v>
      </c>
      <c r="K56" s="12">
        <v>0</v>
      </c>
    </row>
    <row r="57" spans="2:11" ht="12">
      <c r="B57" s="19" t="s">
        <v>20</v>
      </c>
      <c r="C57" s="24">
        <f t="shared" si="11"/>
        <v>245</v>
      </c>
      <c r="D57" s="12">
        <v>0</v>
      </c>
      <c r="E57" s="12">
        <v>0</v>
      </c>
      <c r="F57" s="12">
        <v>0</v>
      </c>
      <c r="G57" s="12">
        <v>0</v>
      </c>
      <c r="H57" s="12">
        <v>245</v>
      </c>
      <c r="I57" s="12">
        <v>0</v>
      </c>
      <c r="J57" s="25">
        <v>26</v>
      </c>
      <c r="K57" s="12">
        <v>0</v>
      </c>
    </row>
    <row r="58" spans="2:11" ht="12">
      <c r="B58" s="19" t="s">
        <v>22</v>
      </c>
      <c r="C58" s="24">
        <f t="shared" si="11"/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</row>
    <row r="59" spans="2:11" ht="12">
      <c r="B59" s="19" t="s">
        <v>24</v>
      </c>
      <c r="C59" s="24">
        <f t="shared" si="11"/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25">
        <v>14</v>
      </c>
      <c r="K59" s="12">
        <v>0</v>
      </c>
    </row>
    <row r="60" spans="2:11" ht="12">
      <c r="B60" s="19" t="s">
        <v>26</v>
      </c>
      <c r="C60" s="24">
        <f t="shared" si="11"/>
        <v>424</v>
      </c>
      <c r="D60" s="25">
        <v>271</v>
      </c>
      <c r="E60" s="12">
        <v>0</v>
      </c>
      <c r="F60" s="12">
        <v>0</v>
      </c>
      <c r="G60" s="12">
        <v>0</v>
      </c>
      <c r="H60" s="12">
        <v>0</v>
      </c>
      <c r="I60" s="25">
        <v>153</v>
      </c>
      <c r="J60" s="25">
        <v>45</v>
      </c>
      <c r="K60" s="12">
        <v>0</v>
      </c>
    </row>
    <row r="61" spans="2:11" ht="12">
      <c r="B61" s="19" t="s">
        <v>28</v>
      </c>
      <c r="C61" s="24">
        <f t="shared" si="11"/>
        <v>42</v>
      </c>
      <c r="D61" s="12">
        <v>0</v>
      </c>
      <c r="E61" s="12">
        <v>0</v>
      </c>
      <c r="F61" s="12">
        <v>0</v>
      </c>
      <c r="G61" s="12">
        <v>42</v>
      </c>
      <c r="H61" s="12">
        <v>0</v>
      </c>
      <c r="I61" s="25">
        <v>0</v>
      </c>
      <c r="J61" s="25">
        <v>3</v>
      </c>
      <c r="K61" s="12">
        <v>0</v>
      </c>
    </row>
    <row r="62" spans="1:11" ht="12">
      <c r="A62" s="19"/>
      <c r="B62" s="19"/>
      <c r="C62" s="24"/>
      <c r="D62" s="25"/>
      <c r="E62" s="25"/>
      <c r="F62" s="25"/>
      <c r="G62" s="25"/>
      <c r="H62" s="25"/>
      <c r="I62" s="25"/>
      <c r="J62" s="25"/>
      <c r="K62" s="25"/>
    </row>
    <row r="63" spans="1:11" ht="12">
      <c r="A63" s="19" t="s">
        <v>30</v>
      </c>
      <c r="B63" s="19"/>
      <c r="C63" s="24">
        <f aca="true" t="shared" si="12" ref="C63:K63">SUM(C64:C72)</f>
        <v>326</v>
      </c>
      <c r="D63" s="25">
        <f t="shared" si="12"/>
        <v>0</v>
      </c>
      <c r="E63" s="25">
        <f t="shared" si="12"/>
        <v>0</v>
      </c>
      <c r="F63" s="25">
        <f t="shared" si="12"/>
        <v>4</v>
      </c>
      <c r="G63" s="25">
        <f t="shared" si="12"/>
        <v>36</v>
      </c>
      <c r="H63" s="25">
        <f t="shared" si="12"/>
        <v>86</v>
      </c>
      <c r="I63" s="25">
        <f t="shared" si="12"/>
        <v>200</v>
      </c>
      <c r="J63" s="25">
        <f t="shared" si="12"/>
        <v>52</v>
      </c>
      <c r="K63" s="25">
        <f t="shared" si="12"/>
        <v>0</v>
      </c>
    </row>
    <row r="64" spans="2:11" ht="12">
      <c r="B64" s="19" t="s">
        <v>32</v>
      </c>
      <c r="C64" s="24">
        <f aca="true" t="shared" si="13" ref="C64:C72">SUM(D64:I64)</f>
        <v>92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92</v>
      </c>
      <c r="J64" s="25">
        <v>19</v>
      </c>
      <c r="K64" s="12">
        <v>0</v>
      </c>
    </row>
    <row r="65" spans="2:11" ht="12">
      <c r="B65" s="19" t="s">
        <v>34</v>
      </c>
      <c r="C65" s="24">
        <f t="shared" si="13"/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25">
        <v>8</v>
      </c>
      <c r="K65" s="12">
        <v>0</v>
      </c>
    </row>
    <row r="66" spans="2:11" ht="12">
      <c r="B66" s="19" t="s">
        <v>36</v>
      </c>
      <c r="C66" s="24">
        <f t="shared" si="13"/>
        <v>108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25">
        <v>108</v>
      </c>
      <c r="J66" s="12">
        <v>0</v>
      </c>
      <c r="K66" s="12">
        <v>0</v>
      </c>
    </row>
    <row r="67" spans="2:11" ht="12">
      <c r="B67" s="19" t="s">
        <v>38</v>
      </c>
      <c r="C67" s="24">
        <f t="shared" si="13"/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</row>
    <row r="68" spans="2:11" ht="12">
      <c r="B68" s="19" t="s">
        <v>40</v>
      </c>
      <c r="C68" s="24">
        <f t="shared" si="13"/>
        <v>126</v>
      </c>
      <c r="D68" s="12">
        <v>0</v>
      </c>
      <c r="E68" s="12">
        <v>0</v>
      </c>
      <c r="F68" s="12">
        <v>4</v>
      </c>
      <c r="G68" s="12">
        <v>36</v>
      </c>
      <c r="H68" s="12">
        <v>86</v>
      </c>
      <c r="I68" s="12">
        <v>0</v>
      </c>
      <c r="J68" s="12">
        <v>0</v>
      </c>
      <c r="K68" s="12">
        <v>0</v>
      </c>
    </row>
    <row r="69" spans="2:11" ht="12">
      <c r="B69" s="19" t="s">
        <v>41</v>
      </c>
      <c r="C69" s="24">
        <f t="shared" si="13"/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25">
        <v>19</v>
      </c>
      <c r="K69" s="12">
        <v>0</v>
      </c>
    </row>
    <row r="70" spans="2:11" ht="12">
      <c r="B70" s="19" t="s">
        <v>43</v>
      </c>
      <c r="C70" s="24">
        <f t="shared" si="13"/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25">
        <v>1</v>
      </c>
      <c r="K70" s="12">
        <v>0</v>
      </c>
    </row>
    <row r="71" spans="2:11" ht="12">
      <c r="B71" s="19" t="s">
        <v>45</v>
      </c>
      <c r="C71" s="24">
        <f t="shared" si="13"/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</row>
    <row r="72" spans="2:11" ht="12">
      <c r="B72" s="19" t="s">
        <v>47</v>
      </c>
      <c r="C72" s="24">
        <f t="shared" si="13"/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25">
        <v>5</v>
      </c>
      <c r="K72" s="12">
        <v>0</v>
      </c>
    </row>
    <row r="73" spans="1:11" ht="12">
      <c r="A73" s="19"/>
      <c r="B73" s="19"/>
      <c r="C73" s="24"/>
      <c r="D73" s="25"/>
      <c r="E73" s="25"/>
      <c r="F73" s="25"/>
      <c r="G73" s="25"/>
      <c r="H73" s="25"/>
      <c r="I73" s="25"/>
      <c r="J73" s="25"/>
      <c r="K73" s="25"/>
    </row>
    <row r="74" spans="1:11" ht="12">
      <c r="A74" s="19" t="s">
        <v>50</v>
      </c>
      <c r="B74" s="19"/>
      <c r="C74" s="24">
        <f aca="true" t="shared" si="14" ref="C74:K74">SUM(C75:C83)</f>
        <v>265</v>
      </c>
      <c r="D74" s="25">
        <f t="shared" si="14"/>
        <v>0</v>
      </c>
      <c r="E74" s="25">
        <f t="shared" si="14"/>
        <v>6</v>
      </c>
      <c r="F74" s="25">
        <f t="shared" si="14"/>
        <v>0</v>
      </c>
      <c r="G74" s="25">
        <f t="shared" si="14"/>
        <v>0</v>
      </c>
      <c r="H74" s="25">
        <f t="shared" si="14"/>
        <v>0</v>
      </c>
      <c r="I74" s="25">
        <f t="shared" si="14"/>
        <v>259</v>
      </c>
      <c r="J74" s="25">
        <f t="shared" si="14"/>
        <v>57</v>
      </c>
      <c r="K74" s="25">
        <f t="shared" si="14"/>
        <v>0</v>
      </c>
    </row>
    <row r="75" spans="2:11" ht="12">
      <c r="B75" s="19" t="s">
        <v>52</v>
      </c>
      <c r="C75" s="24">
        <f aca="true" t="shared" si="15" ref="C75:C83">SUM(D75:I75)</f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25">
        <v>6</v>
      </c>
      <c r="K75" s="12">
        <v>0</v>
      </c>
    </row>
    <row r="76" spans="2:11" ht="12">
      <c r="B76" s="19" t="s">
        <v>54</v>
      </c>
      <c r="C76" s="24">
        <f t="shared" si="15"/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</row>
    <row r="77" spans="2:11" ht="12">
      <c r="B77" s="19" t="s">
        <v>56</v>
      </c>
      <c r="C77" s="24">
        <f t="shared" si="15"/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</row>
    <row r="78" spans="2:11" ht="12">
      <c r="B78" s="19" t="s">
        <v>58</v>
      </c>
      <c r="C78" s="24">
        <f t="shared" si="15"/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25">
        <v>3</v>
      </c>
      <c r="K78" s="12">
        <v>0</v>
      </c>
    </row>
    <row r="79" spans="2:11" ht="12">
      <c r="B79" s="19" t="s">
        <v>59</v>
      </c>
      <c r="C79" s="24">
        <f t="shared" si="15"/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25">
        <v>6</v>
      </c>
      <c r="K79" s="12">
        <v>0</v>
      </c>
    </row>
    <row r="80" spans="2:11" ht="12">
      <c r="B80" s="19" t="s">
        <v>61</v>
      </c>
      <c r="C80" s="24">
        <f t="shared" si="15"/>
        <v>265</v>
      </c>
      <c r="D80" s="12">
        <v>0</v>
      </c>
      <c r="E80" s="25">
        <v>6</v>
      </c>
      <c r="F80" s="12">
        <v>0</v>
      </c>
      <c r="G80" s="12">
        <v>0</v>
      </c>
      <c r="H80" s="12">
        <v>0</v>
      </c>
      <c r="I80" s="25">
        <v>259</v>
      </c>
      <c r="J80" s="25">
        <v>42</v>
      </c>
      <c r="K80" s="12">
        <v>0</v>
      </c>
    </row>
    <row r="81" spans="2:11" ht="12">
      <c r="B81" s="19" t="s">
        <v>63</v>
      </c>
      <c r="C81" s="24">
        <f t="shared" si="15"/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</row>
    <row r="82" spans="2:11" ht="12">
      <c r="B82" s="19" t="s">
        <v>65</v>
      </c>
      <c r="C82" s="24">
        <f t="shared" si="15"/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</row>
    <row r="83" spans="2:11" ht="12">
      <c r="B83" s="19" t="s">
        <v>67</v>
      </c>
      <c r="C83" s="24">
        <f t="shared" si="15"/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</row>
    <row r="84" spans="1:11" ht="12">
      <c r="A84" s="19"/>
      <c r="B84" s="19"/>
      <c r="C84" s="24"/>
      <c r="D84" s="25"/>
      <c r="E84" s="25"/>
      <c r="F84" s="25"/>
      <c r="G84" s="25"/>
      <c r="H84" s="25"/>
      <c r="I84" s="25"/>
      <c r="J84" s="25"/>
      <c r="K84" s="25"/>
    </row>
    <row r="85" spans="1:11" ht="12">
      <c r="A85" s="19" t="s">
        <v>70</v>
      </c>
      <c r="B85" s="19"/>
      <c r="C85" s="24">
        <f aca="true" t="shared" si="16" ref="C85:K85">SUM(C86:C88)</f>
        <v>410</v>
      </c>
      <c r="D85" s="25">
        <f t="shared" si="16"/>
        <v>260</v>
      </c>
      <c r="E85" s="25">
        <f t="shared" si="16"/>
        <v>0</v>
      </c>
      <c r="F85" s="25">
        <f t="shared" si="16"/>
        <v>0</v>
      </c>
      <c r="G85" s="25">
        <f t="shared" si="16"/>
        <v>0</v>
      </c>
      <c r="H85" s="25">
        <f t="shared" si="16"/>
        <v>0</v>
      </c>
      <c r="I85" s="25">
        <f t="shared" si="16"/>
        <v>150</v>
      </c>
      <c r="J85" s="25">
        <f t="shared" si="16"/>
        <v>25</v>
      </c>
      <c r="K85" s="25">
        <f t="shared" si="16"/>
        <v>0</v>
      </c>
    </row>
    <row r="86" spans="2:11" ht="12">
      <c r="B86" s="19" t="s">
        <v>71</v>
      </c>
      <c r="C86" s="24">
        <f>SUM(D86:I86)</f>
        <v>410</v>
      </c>
      <c r="D86" s="25">
        <v>260</v>
      </c>
      <c r="E86" s="12">
        <v>0</v>
      </c>
      <c r="F86" s="12">
        <v>0</v>
      </c>
      <c r="G86" s="12">
        <v>0</v>
      </c>
      <c r="H86" s="12">
        <v>0</v>
      </c>
      <c r="I86" s="25">
        <v>150</v>
      </c>
      <c r="J86" s="25">
        <v>16</v>
      </c>
      <c r="K86" s="12">
        <v>0</v>
      </c>
    </row>
    <row r="87" spans="2:11" ht="12">
      <c r="B87" s="19" t="s">
        <v>73</v>
      </c>
      <c r="C87" s="24">
        <f>SUM(D87:I87)</f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25">
        <v>3</v>
      </c>
      <c r="K87" s="12">
        <v>0</v>
      </c>
    </row>
    <row r="88" spans="2:11" ht="12">
      <c r="B88" s="19" t="s">
        <v>75</v>
      </c>
      <c r="C88" s="24">
        <f>SUM(D88:I88)</f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25">
        <v>6</v>
      </c>
      <c r="K88" s="12">
        <v>0</v>
      </c>
    </row>
    <row r="89" spans="1:11" ht="12">
      <c r="A89" s="19"/>
      <c r="B89" s="19"/>
      <c r="C89" s="24"/>
      <c r="D89" s="25"/>
      <c r="E89" s="25"/>
      <c r="F89" s="25"/>
      <c r="G89" s="25"/>
      <c r="H89" s="25"/>
      <c r="I89" s="25"/>
      <c r="J89" s="25"/>
      <c r="K89" s="25"/>
    </row>
    <row r="90" spans="1:11" ht="12">
      <c r="A90" s="19" t="s">
        <v>78</v>
      </c>
      <c r="B90" s="19"/>
      <c r="C90" s="24">
        <f aca="true" t="shared" si="17" ref="C90:K90">C9+C35+C51+C52+C53+C54+C55</f>
        <v>4945</v>
      </c>
      <c r="D90" s="25">
        <f t="shared" si="17"/>
        <v>849</v>
      </c>
      <c r="E90" s="25">
        <f t="shared" si="17"/>
        <v>86</v>
      </c>
      <c r="F90" s="25">
        <f t="shared" si="17"/>
        <v>6</v>
      </c>
      <c r="G90" s="25">
        <f t="shared" si="17"/>
        <v>320</v>
      </c>
      <c r="H90" s="25">
        <f t="shared" si="17"/>
        <v>1171</v>
      </c>
      <c r="I90" s="25">
        <f t="shared" si="17"/>
        <v>2513</v>
      </c>
      <c r="J90" s="25">
        <f t="shared" si="17"/>
        <v>603</v>
      </c>
      <c r="K90" s="25">
        <f t="shared" si="17"/>
        <v>0</v>
      </c>
    </row>
    <row r="91" spans="1:11" ht="12">
      <c r="A91" s="19" t="s">
        <v>80</v>
      </c>
      <c r="B91" s="19"/>
      <c r="C91" s="24">
        <f aca="true" t="shared" si="18" ref="C91:K91">C11+C13+C17</f>
        <v>1880</v>
      </c>
      <c r="D91" s="25">
        <f t="shared" si="18"/>
        <v>541</v>
      </c>
      <c r="E91" s="25">
        <f t="shared" si="18"/>
        <v>18</v>
      </c>
      <c r="F91" s="25">
        <f t="shared" si="18"/>
        <v>4</v>
      </c>
      <c r="G91" s="25">
        <f t="shared" si="18"/>
        <v>0</v>
      </c>
      <c r="H91" s="25">
        <f t="shared" si="18"/>
        <v>192</v>
      </c>
      <c r="I91" s="25">
        <f t="shared" si="18"/>
        <v>1125</v>
      </c>
      <c r="J91" s="25">
        <f t="shared" si="18"/>
        <v>61</v>
      </c>
      <c r="K91" s="25">
        <f t="shared" si="18"/>
        <v>0</v>
      </c>
    </row>
    <row r="92" spans="1:11" ht="12">
      <c r="A92" s="19" t="s">
        <v>82</v>
      </c>
      <c r="B92" s="19"/>
      <c r="C92" s="24">
        <f aca="true" t="shared" si="19" ref="C92:K92">C24</f>
        <v>708</v>
      </c>
      <c r="D92" s="25">
        <f t="shared" si="19"/>
        <v>0</v>
      </c>
      <c r="E92" s="25">
        <f t="shared" si="19"/>
        <v>0</v>
      </c>
      <c r="F92" s="25">
        <f t="shared" si="19"/>
        <v>0</v>
      </c>
      <c r="G92" s="25">
        <f t="shared" si="19"/>
        <v>0</v>
      </c>
      <c r="H92" s="25">
        <f t="shared" si="19"/>
        <v>0</v>
      </c>
      <c r="I92" s="25">
        <f t="shared" si="19"/>
        <v>708</v>
      </c>
      <c r="J92" s="25">
        <f t="shared" si="19"/>
        <v>80</v>
      </c>
      <c r="K92" s="25">
        <f t="shared" si="19"/>
        <v>0</v>
      </c>
    </row>
    <row r="93" spans="1:11" ht="12">
      <c r="A93" s="19" t="s">
        <v>84</v>
      </c>
      <c r="B93" s="19"/>
      <c r="C93" s="24">
        <f aca="true" t="shared" si="20" ref="C93:K93">C41+C36+C37+C38+C39</f>
        <v>572</v>
      </c>
      <c r="D93" s="25">
        <f t="shared" si="20"/>
        <v>0</v>
      </c>
      <c r="E93" s="25">
        <f t="shared" si="20"/>
        <v>0</v>
      </c>
      <c r="F93" s="25">
        <f t="shared" si="20"/>
        <v>4</v>
      </c>
      <c r="G93" s="25">
        <f t="shared" si="20"/>
        <v>30</v>
      </c>
      <c r="H93" s="25">
        <f t="shared" si="20"/>
        <v>50</v>
      </c>
      <c r="I93" s="25">
        <f t="shared" si="20"/>
        <v>488</v>
      </c>
      <c r="J93" s="25">
        <f t="shared" si="20"/>
        <v>43</v>
      </c>
      <c r="K93" s="25">
        <f t="shared" si="20"/>
        <v>0</v>
      </c>
    </row>
    <row r="94" spans="1:11" ht="12">
      <c r="A94" s="19" t="s">
        <v>86</v>
      </c>
      <c r="B94" s="19"/>
      <c r="C94" s="24">
        <f>C56+C57+C58+C59+C60+C61</f>
        <v>711</v>
      </c>
      <c r="D94" s="25">
        <f aca="true" t="shared" si="21" ref="D94:K94">D56+D57+D58+D59+D60+D61</f>
        <v>271</v>
      </c>
      <c r="E94" s="25">
        <f t="shared" si="21"/>
        <v>0</v>
      </c>
      <c r="F94" s="25">
        <f t="shared" si="21"/>
        <v>0</v>
      </c>
      <c r="G94" s="25">
        <f>G56+G57+G58+G59+G60+G61</f>
        <v>42</v>
      </c>
      <c r="H94" s="25">
        <f>H56+H57+H58+H59+H60+H61</f>
        <v>245</v>
      </c>
      <c r="I94" s="25">
        <f t="shared" si="21"/>
        <v>153</v>
      </c>
      <c r="J94" s="25">
        <f t="shared" si="21"/>
        <v>88</v>
      </c>
      <c r="K94" s="25">
        <f t="shared" si="21"/>
        <v>0</v>
      </c>
    </row>
    <row r="95" spans="1:11" ht="12">
      <c r="A95" s="19" t="s">
        <v>87</v>
      </c>
      <c r="B95" s="19"/>
      <c r="C95" s="24">
        <f aca="true" t="shared" si="22" ref="C95:K95">C15+C63</f>
        <v>1226</v>
      </c>
      <c r="D95" s="25">
        <f t="shared" si="22"/>
        <v>410</v>
      </c>
      <c r="E95" s="25">
        <f t="shared" si="22"/>
        <v>0</v>
      </c>
      <c r="F95" s="25">
        <f t="shared" si="22"/>
        <v>4</v>
      </c>
      <c r="G95" s="25">
        <f t="shared" si="22"/>
        <v>110</v>
      </c>
      <c r="H95" s="25">
        <f t="shared" si="22"/>
        <v>130</v>
      </c>
      <c r="I95" s="25">
        <f t="shared" si="22"/>
        <v>572</v>
      </c>
      <c r="J95" s="25">
        <f t="shared" si="22"/>
        <v>112</v>
      </c>
      <c r="K95" s="25">
        <f t="shared" si="22"/>
        <v>0</v>
      </c>
    </row>
    <row r="96" spans="1:11" ht="12">
      <c r="A96" s="19" t="s">
        <v>88</v>
      </c>
      <c r="B96" s="19"/>
      <c r="C96" s="24">
        <f aca="true" t="shared" si="23" ref="C96:K96">C74-C75+C10</f>
        <v>569</v>
      </c>
      <c r="D96" s="25">
        <f t="shared" si="23"/>
        <v>0</v>
      </c>
      <c r="E96" s="25">
        <f t="shared" si="23"/>
        <v>6</v>
      </c>
      <c r="F96" s="25">
        <f t="shared" si="23"/>
        <v>4</v>
      </c>
      <c r="G96" s="25">
        <f t="shared" si="23"/>
        <v>50</v>
      </c>
      <c r="H96" s="25">
        <f t="shared" si="23"/>
        <v>250</v>
      </c>
      <c r="I96" s="25">
        <f t="shared" si="23"/>
        <v>259</v>
      </c>
      <c r="J96" s="25">
        <f t="shared" si="23"/>
        <v>142</v>
      </c>
      <c r="K96" s="25">
        <f t="shared" si="23"/>
        <v>0</v>
      </c>
    </row>
    <row r="97" spans="1:11" ht="12">
      <c r="A97" s="15" t="s">
        <v>89</v>
      </c>
      <c r="B97" s="15"/>
      <c r="C97" s="26">
        <f aca="true" t="shared" si="24" ref="C97:K97">C85+C75+C12+C14</f>
        <v>1143</v>
      </c>
      <c r="D97" s="27">
        <f t="shared" si="24"/>
        <v>536</v>
      </c>
      <c r="E97" s="27">
        <f t="shared" si="24"/>
        <v>0</v>
      </c>
      <c r="F97" s="27">
        <f t="shared" si="24"/>
        <v>4</v>
      </c>
      <c r="G97" s="27">
        <f t="shared" si="24"/>
        <v>0</v>
      </c>
      <c r="H97" s="27">
        <f t="shared" si="24"/>
        <v>0</v>
      </c>
      <c r="I97" s="27">
        <f t="shared" si="24"/>
        <v>603</v>
      </c>
      <c r="J97" s="27">
        <f t="shared" si="24"/>
        <v>95</v>
      </c>
      <c r="K97" s="27">
        <f t="shared" si="24"/>
        <v>0</v>
      </c>
    </row>
    <row r="98" spans="1:11" ht="12">
      <c r="A98" s="3"/>
      <c r="B98" s="3"/>
      <c r="C98" s="7"/>
      <c r="D98" s="7"/>
      <c r="E98" s="7"/>
      <c r="G98" s="21"/>
      <c r="I98" s="19" t="s">
        <v>90</v>
      </c>
      <c r="K98" s="19"/>
    </row>
  </sheetData>
  <mergeCells count="2">
    <mergeCell ref="J2:J3"/>
    <mergeCell ref="K2:K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2004-12-21T02:03:12Z</cp:lastPrinted>
  <dcterms:created xsi:type="dcterms:W3CDTF">2004-11-10T10:36:46Z</dcterms:created>
  <dcterms:modified xsi:type="dcterms:W3CDTF">2004-12-21T02:03:14Z</dcterms:modified>
  <cp:category/>
  <cp:version/>
  <cp:contentType/>
  <cp:contentStatus/>
</cp:coreProperties>
</file>