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filterPrivacy="1" codeName="ThisWorkbook"/>
  <xr:revisionPtr revIDLastSave="0" documentId="8_{5E97AAFD-2CD0-4A9A-B19A-560885A155DA}" xr6:coauthVersionLast="47" xr6:coauthVersionMax="47" xr10:uidLastSave="{00000000-0000-0000-0000-000000000000}"/>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<sst xmlns="http://schemas.openxmlformats.org/spreadsheetml/2006/main" count="7667" uniqueCount="2489">
  <si>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</si>
  <si>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</si>
  <si>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</si>
  <si>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</si>
  <si>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</si>
  <si>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</si>
  <si>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</si>
  <si>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</si>
  <si>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</si>
  <si>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</si>
  <si>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</si>
  <si>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</si>
  <si>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</si>
  <si>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</si>
  <si>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</si>
  <si>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</si>
  <si>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</si>
  <si>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</si>
  <si>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</si>
  <si>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</si>
  <si>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</si>
  <si>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</si>
  <si>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</si>
  <si>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</si>
  <si>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</si>
  <si>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</si>
  <si>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</si>
  <si>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</si>
  <si>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</si>
  <si>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</si>
  <si>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</si>
  <si>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</si>
  <si>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</si>
  <si>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</si>
  <si>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</si>
  <si>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</si>
  <si>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</si>
  <si>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</si>
  <si>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</si>
  <si>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</si>
  <si>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</si>
  <si>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</si>
  <si>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</si>
  <si>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</si>
  <si>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</si>
  <si>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</si>
  <si>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</si>
  <si>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</si>
  <si>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</si>
  <si>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</si>
  <si>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</si>
  <si>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</si>
  <si>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</si>
  <si>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</si>
  <si>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</si>
  <si>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</si>
  <si>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</si>
  <si>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</si>
  <si>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</si>
  <si>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</si>
  <si>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</si>
  <si>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</si>
  <si>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</si>
  <si>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</si>
  <si>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</si>
  <si>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</si>
  <si>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</si>
  <si>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</si>
  <si>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</si>
  <si>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</si>
  <si>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</si>
  <si>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</si>
  <si>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</si>
  <si>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</si>
  <si>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</si>
  <si>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</si>
  <si>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</si>
  <si>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</si>
  <si>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</si>
  <si>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</si>
  <si>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</si>
  <si>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</si>
  <si>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</si>
  <si>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</si>
  <si>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</si>
  <si>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</si>
  <si>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</si>
  <si>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</si>
  <si>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</si>
  <si>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</si>
  <si>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</si>
  <si>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</si>
  <si>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</si>
  <si>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</si>
  <si>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</si>
  <si>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</si>
  <si>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</si>
  <si>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</si>
  <si>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</si>
  <si>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</si>
  <si>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</si>
  <si>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</si>
  <si>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</si>
  <si>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</si>
  <si>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</si>
  <si>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</si>
  <si>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</si>
  <si>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</si>
  <si>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</si>
  <si>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</si>
  <si>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</si>
  <si>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</si>
  <si>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</si>
  <si>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</si>
  <si>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</si>
  <si>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</si>
  <si>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</si>
  <si>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</si>
  <si>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</si>
  <si>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</si>
  <si>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</si>
  <si>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</si>
  <si>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</si>
  <si>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</si>
  <si>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</si>
  <si>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</si>
  <si>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</si>
  <si>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</si>
  <si>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</si>
  <si>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</si>
  <si>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</si>
  <si>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</si>
  <si>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</si>
  <si>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</si>
  <si>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</si>
  <si>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</si>
  <si>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</si>
  <si>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</si>
  <si>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</si>
  <si>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</si>
  <si>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</si>
  <si>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</si>
  <si>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</si>
  <si>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</si>
  <si>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</si>
  <si>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</si>
  <si>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</si>
  <si>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</si>
  <si>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</si>
  <si>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</si>
  <si>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</si>
  <si>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</si>
  <si>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</si>
  <si>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</si>
  <si>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</si>
  <si>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</si>
  <si>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</si>
  <si>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</si>
  <si>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</si>
  <si>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</si>
  <si>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</si>
  <si>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</si>
  <si>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</si>
  <si>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</si>
  <si>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</si>
  <si>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</si>
  <si>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</si>
  <si>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</si>
  <si>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</si>
  <si>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</si>
  <si>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</si>
  <si>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</si>
  <si>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</si>
  <si>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</si>
  <si>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</si>
  <si>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</si>
  <si>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</si>
  <si>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</si>
  <si>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</si>
  <si>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</si>
  <si>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</si>
  <si>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</si>
  <si>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</si>
  <si>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</si>
  <si>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</si>
  <si>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</si>
  <si>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</si>
  <si>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</si>
  <si>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</si>
  <si>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</si>
  <si>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</si>
  <si>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</si>
  <si>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</si>
  <si>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</si>
  <si>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</si>
  <si>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</si>
  <si>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</si>
  <si>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</si>
  <si>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</si>
  <si>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</si>
  <si>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</si>
  <si>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</si>
  <si>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</si>
  <si>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</si>
  <si>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</si>
  <si>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</si>
  <si>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</si>
  <si>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</si>
  <si>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</si>
  <si>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</si>
  <si>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</si>
  <si>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</si>
  <si>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</si>
  <si>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</si>
  <si>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</si>
  <si>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</si>
  <si>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</si>
  <si>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</si>
  <si>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</si>
  <si>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</si>
  <si>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</si>
  <si>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</si>
  <si>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</si>
  <si>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</si>
  <si>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</si>
  <si>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</si>
  <si>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</si>
  <si>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</si>
  <si>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</si>
  <si>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</si>
  <si>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</si>
  <si>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</si>
  <si>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</si>
  <si>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</si>
  <si>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</si>
  <si>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</si>
  <si>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</si>
  <si>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</si>
  <si>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</si>
  <si>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</si>
  <si>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</si>
  <si>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</si>
  <si>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</si>
  <si>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</si>
  <si>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</si>
  <si>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</si>
  <si>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</si>
  <si>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</si>
  <si>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</si>
  <si>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</si>
  <si>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</si>
  <si>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</si>
  <si>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</si>
  <si>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</si>
  <si>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</si>
  <si>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</si>
  <si>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</si>
  <si>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</si>
  <si>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t>
    <rPh sb="2" eb="4">
      <t>ヒツヨウ</t>
    </rPh>
    <rPh sb="4" eb="5">
      <t>スウ</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</si>
  <si>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</si>
  <si>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</si>
  <si>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</si>
  <si>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</si>
  <si>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</si>
  <si>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</si>
  <si>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</si>
  <si>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</si>
  <si>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</si>
  <si>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</si>
  <si>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</si>
  <si>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</si>
  <si>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分類</t>
    <rPh sb="0" eb="2">
      <t>ブンルイ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</si>
  <si>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</si>
  <si>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</si>
  <si>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</si>
  <si>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</si>
  <si>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</si>
  <si>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</si>
  <si>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</si>
  <si>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</si>
  <si>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</si>
  <si>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</si>
  <si>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</si>
  <si>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</si>
  <si>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</si>
  <si>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</si>
  <si>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⑤の必要数チェック（併設の場合０）</t>
    <rPh sb="2" eb="4">
      <t>ヒツヨウ</t>
    </rPh>
    <rPh sb="4" eb="5">
      <t>スウ</t>
    </rPh>
    <rPh sb="10" eb="12">
      <t>ヘイセツ</t>
    </rPh>
    <rPh sb="13" eb="15">
      <t>バアイ</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</si>
  <si>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</si>
  <si>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</si>
  <si>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</si>
  <si>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</si>
  <si>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</si>
  <si>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</si>
  <si>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</si>
  <si>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</si>
  <si>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</si>
  <si>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</si>
  <si>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</si>
  <si>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</si>
  <si>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</si>
  <si>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</si>
  <si>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</si>
  <si>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</si>
  <si>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</si>
  <si>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</si>
  <si>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</si>
  <si>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</si>
  <si>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</si>
  <si>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</si>
  <si>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</si>
  <si>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</si>
  <si>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</si>
  <si>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</si>
  <si>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</si>
  <si>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</si>
  <si>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</si>
  <si>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</si>
  <si>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</si>
  <si>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</si>
  <si>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</si>
  <si>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</si>
  <si>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</si>
  <si>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</si>
  <si>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</si>
  <si>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</si>
  <si>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</si>
  <si>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</si>
  <si>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</si>
  <si>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</si>
  <si>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</si>
  <si>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</si>
  <si>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</si>
  <si>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</si>
  <si>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</si>
  <si>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</si>
  <si>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</si>
  <si>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</si>
  <si>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</si>
  <si>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</si>
  <si>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</si>
  <si>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</si>
  <si>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</si>
  <si>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</si>
  <si>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</si>
  <si>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</si>
  <si>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</si>
  <si>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</si>
  <si>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</si>
  <si>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</si>
  <si>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</si>
  <si>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</si>
  <si>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</si>
  <si>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</si>
  <si>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</si>
  <si>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</si>
  <si>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</si>
  <si>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</si>
  <si>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</si>
  <si>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</si>
  <si>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</si>
  <si>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</si>
  <si>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</si>
  <si>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</si>
  <si>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</si>
  <si>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</si>
  <si>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</si>
  <si>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</si>
  <si>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</si>
  <si>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</si>
  <si>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</si>
  <si>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</si>
  <si>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</si>
  <si>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</si>
  <si>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</si>
  <si>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</si>
  <si>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</si>
  <si>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</si>
  <si>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</si>
  <si>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</si>
  <si>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</si>
  <si>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</si>
  <si>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</si>
  <si>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</si>
  <si>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</si>
  <si>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</si>
  <si>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</si>
  <si>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</si>
  <si>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</si>
  <si>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</si>
  <si>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</si>
  <si>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</si>
  <si>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</si>
  <si>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</si>
  <si>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</si>
  <si>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</si>
  <si>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</si>
  <si>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</si>
  <si>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</si>
  <si>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</si>
  <si>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</si>
  <si>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</si>
  <si>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</si>
  <si>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</si>
  <si>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</si>
  <si>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</si>
  <si>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</si>
  <si>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</si>
  <si>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</si>
  <si>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</si>
  <si>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</si>
  <si>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</si>
  <si>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</si>
  <si>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</si>
  <si>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</si>
  <si>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</si>
  <si>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</si>
  <si>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</si>
  <si>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</si>
  <si>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</si>
  <si>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</si>
  <si>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</si>
  <si>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</si>
  <si>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</si>
  <si>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</si>
  <si>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</si>
  <si>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</si>
  <si>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</si>
  <si>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</si>
  <si>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</si>
  <si>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</si>
  <si>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</si>
  <si>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</si>
  <si>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</si>
  <si>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</si>
  <si>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</si>
  <si>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</si>
  <si>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</si>
  <si>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</si>
  <si>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</si>
  <si>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</si>
  <si>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</si>
  <si>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</si>
  <si>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</si>
  <si>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</si>
  <si>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</si>
  <si>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</si>
  <si>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</si>
  <si>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</si>
  <si>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</si>
  <si>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</si>
  <si>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</si>
  <si>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</si>
  <si>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</si>
  <si>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</si>
  <si>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</si>
  <si>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</si>
  <si>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</si>
  <si>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</si>
  <si>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</si>
  <si>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</si>
  <si>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</si>
  <si>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</si>
  <si>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</si>
  <si>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</si>
  <si>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</si>
  <si>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</si>
  <si>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</si>
  <si>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</si>
  <si>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</si>
  <si>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</si>
  <si>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</si>
  <si>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</si>
  <si>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</si>
  <si>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</si>
  <si>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</si>
  <si>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</si>
  <si>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</si>
  <si>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</si>
  <si>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</si>
  <si>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</si>
  <si>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</si>
  <si>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</si>
  <si>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</si>
  <si>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</si>
  <si>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</si>
  <si>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</si>
  <si>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</si>
  <si>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</si>
  <si>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</si>
  <si>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</si>
  <si>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</si>
  <si>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</si>
  <si>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</si>
  <si>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</si>
  <si>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</si>
  <si>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</si>
  <si>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地域密着型特定施設入居者生活介護_Ⅴ</t>
    <phoneticPr fontId="12"/>
  </si>
  <si>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</si>
  <si>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</si>
  <si>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</si>
  <si>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</si>
  <si>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</si>
  <si>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</si>
  <si>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</si>
  <si>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</si>
  <si>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</si>
  <si>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地域密着型特定施設入居者生活介護_短期利用型_Ⅴ</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</si>
  <si>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</si>
  <si>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</si>
  <si>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</si>
  <si>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</si>
  <si>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</si>
  <si>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</si>
  <si>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</si>
  <si>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</si>
  <si>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</si>
  <si>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</si>
  <si>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</si>
  <si>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</si>
  <si>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</si>
  <si>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</si>
  <si>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</si>
  <si>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</si>
  <si>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</si>
  <si>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</si>
  <si>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</si>
  <si>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</si>
  <si>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</si>
  <si>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</si>
  <si>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</si>
  <si>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</si>
  <si>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</si>
  <si>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</si>
  <si>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</si>
  <si>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</si>
  <si>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</si>
  <si>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</si>
  <si>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</si>
  <si>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</si>
  <si>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</si>
  <si>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</si>
  <si>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</si>
  <si>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</si>
  <si>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</si>
  <si>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</si>
  <si>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</si>
  <si>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</si>
  <si>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</si>
  <si>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</si>
  <si>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</si>
  <si>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</si>
  <si>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</si>
  <si>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</si>
  <si>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</si>
  <si>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</si>
  <si>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</si>
  <si>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</si>
  <si>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</si>
  <si>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</si>
  <si>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</si>
  <si>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</si>
  <si>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</si>
  <si>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</si>
  <si>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</si>
  <si>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</si>
  <si>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</si>
  <si>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</si>
  <si>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</si>
  <si>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</si>
  <si>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</si>
  <si>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</si>
  <si>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</si>
  <si>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</si>
  <si>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</si>
  <si>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</si>
  <si>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</si>
  <si>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</si>
  <si>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</si>
  <si>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</si>
  <si>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</si>
  <si>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</si>
  <si>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</si>
  <si>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</si>
  <si>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</si>
  <si>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</si>
  <si>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</si>
  <si>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</si>
  <si>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</si>
  <si>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</si>
  <si>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</si>
  <si>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</si>
  <si>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</si>
  <si>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</si>
  <si>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</si>
  <si>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</si>
  <si>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</si>
  <si>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</si>
  <si>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</si>
  <si>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</si>
  <si>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</si>
  <si>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</si>
  <si>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</si>
  <si>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</si>
  <si>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</si>
  <si>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</si>
  <si>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</si>
  <si>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</si>
  <si>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</si>
  <si>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</si>
  <si>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</si>
  <si>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</si>
  <si>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</si>
  <si>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</si>
  <si>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</si>
  <si>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</si>
  <si>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</si>
  <si>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</si>
  <si>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</si>
  <si>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</si>
  <si>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</si>
  <si>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</si>
  <si>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</si>
  <si>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</si>
  <si>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</si>
  <si>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</si>
  <si>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</si>
  <si>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</si>
  <si>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</si>
  <si>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</si>
  <si>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</si>
  <si>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</si>
  <si>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</si>
  <si>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</si>
  <si>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</si>
  <si>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</si>
  <si>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</si>
  <si>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</si>
  <si>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</si>
  <si>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</si>
  <si>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</si>
  <si>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</si>
  <si>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</si>
  <si>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</si>
  <si>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</si>
  <si>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</si>
  <si>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</si>
  <si>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</si>
  <si>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</si>
  <si>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</si>
  <si>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</si>
  <si>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</si>
  <si>
    <t>介護老人保健施設サービスⅤ</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</si>
  <si>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</si>
  <si>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</si>
  <si>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</si>
  <si>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</si>
  <si>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</si>
  <si>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</si>
  <si>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</si>
  <si>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</si>
  <si>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</si>
  <si>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</si>
  <si>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</si>
  <si>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</si>
  <si>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</si>
  <si>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</si>
  <si>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</si>
  <si>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</si>
  <si>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</si>
  <si>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介護予防短期入所療養介護_介護老人保健施設_Ⅴ</t>
    <phoneticPr fontId="12"/>
  </si>
  <si>
    <t>介護予防短期入所療養介護_介護老人保健施設_R8</t>
  </si>
  <si>
    <t>25</t>
    <phoneticPr fontId="90"/>
  </si>
  <si>
    <t>広島県</t>
  </si>
  <si>
    <t>石狩市</t>
  </si>
  <si>
    <t>八王子市</t>
  </si>
  <si>
    <t>短期入所療養介護 （病院等)</t>
    <phoneticPr fontId="12"/>
  </si>
  <si>
    <t>短期入所療養介護_病院等_老健以外__Ⅴ</t>
    <phoneticPr fontId="12"/>
  </si>
  <si>
    <t>短期入所療養介護_病院等_老健以外__R8</t>
    <phoneticPr fontId="12"/>
  </si>
  <si>
    <t>23</t>
    <phoneticPr fontId="90"/>
  </si>
  <si>
    <t>山口県</t>
  </si>
  <si>
    <t>北斗市</t>
  </si>
  <si>
    <t>武蔵野市</t>
  </si>
  <si>
    <t>介護予防短期入所療養介護 （病院等)</t>
    <phoneticPr fontId="12"/>
  </si>
  <si>
    <t>介護予防短期入所療養介護_病院等_老健以外__Ⅴ</t>
    <phoneticPr fontId="12"/>
  </si>
  <si>
    <t>介護予防短期入所療養介護_病院等_老健以外__R8</t>
    <phoneticPr fontId="12"/>
  </si>
  <si>
    <t>26</t>
    <phoneticPr fontId="90"/>
  </si>
  <si>
    <t>徳島県</t>
  </si>
  <si>
    <t>当別町</t>
  </si>
  <si>
    <t>三鷹市</t>
  </si>
  <si>
    <t>介護医療院</t>
    <rPh sb="2" eb="4">
      <t>イリョウ</t>
    </rPh>
    <rPh sb="4" eb="5">
      <t>イン</t>
    </rPh>
    <phoneticPr fontId="12"/>
  </si>
  <si>
    <t>介護医療院</t>
  </si>
  <si>
    <t>介護医療院サービスⅤ</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</si>
  <si>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</si>
  <si>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</si>
  <si>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</si>
  <si>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</si>
  <si>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</si>
  <si>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</si>
  <si>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</si>
  <si>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短期入所療養介護_介護医療院_R8</t>
    <phoneticPr fontId="12"/>
  </si>
  <si>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</si>
  <si>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</si>
  <si>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</si>
  <si>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</si>
  <si>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</si>
  <si>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</si>
  <si>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</si>
  <si>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</si>
  <si>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</si>
  <si>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</si>
  <si>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</si>
  <si>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</si>
  <si>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</si>
  <si>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</si>
  <si>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</si>
  <si>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</si>
  <si>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</si>
  <si>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</si>
  <si>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</si>
  <si>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</si>
  <si>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</si>
  <si>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</si>
  <si>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訪問型サービス_独自_定率_Ⅴ</t>
    <phoneticPr fontId="12"/>
  </si>
  <si>
    <t>訪問型サービス_独自_定率_R8</t>
  </si>
  <si>
    <t>A3</t>
    <phoneticPr fontId="90"/>
  </si>
  <si>
    <t>佐賀県</t>
  </si>
  <si>
    <t>木古内町</t>
  </si>
  <si>
    <t>日野市</t>
  </si>
  <si>
    <t>訪問型サービス（独自／定額）</t>
    <rPh sb="0" eb="2">
      <t>ホウモン</t>
    </rPh>
    <rPh sb="2" eb="3">
      <t>ガタ</t>
    </rPh>
    <rPh sb="8" eb="10">
      <t>ドクジ</t>
    </rPh>
    <rPh sb="11" eb="13">
      <t>テイガク</t>
    </rPh>
    <phoneticPr fontId="90"/>
  </si>
  <si>
    <t>訪問型サービス_独自_定額_Ⅴ</t>
    <phoneticPr fontId="12"/>
  </si>
  <si>
    <t>訪問型サービス_独自_定額_R8</t>
    <phoneticPr fontId="12"/>
  </si>
  <si>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</si>
  <si>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</si>
  <si>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</si>
  <si>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</si>
  <si>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</si>
  <si>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通所型サービス_独自_19人以上_Ⅴ</t>
    <phoneticPr fontId="12"/>
  </si>
  <si>
    <t>サービス提供体制強化加算Ⅰ</t>
  </si>
  <si>
    <t>サービス提供体制強化加算Ⅱ</t>
  </si>
  <si>
    <t>サービス提供体制強化加算Ⅰ又はⅡに準じる市町村独自の加算</t>
  </si>
  <si>
    <t>通所型サービス_独自__19人以上_R8</t>
    <phoneticPr fontId="12"/>
  </si>
  <si>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</si>
  <si>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</si>
  <si>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</si>
  <si>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</si>
  <si>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</si>
  <si>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通所型サービス_独自_定率_19人以上_Ⅴ</t>
    <phoneticPr fontId="12"/>
  </si>
  <si>
    <t>通所型サービス_独自_定率__19人以上_R8</t>
    <phoneticPr fontId="12"/>
  </si>
  <si>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</si>
  <si>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</si>
  <si>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</si>
  <si>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</si>
  <si>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</si>
  <si>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通所型サービス_独自_定額_19人以上_Ⅴ</t>
    <phoneticPr fontId="12"/>
  </si>
  <si>
    <t>サービス提供体制強化加算Ⅰ又はⅡに準じる市町村独自の加算</t>
    <phoneticPr fontId="12"/>
  </si>
  <si>
    <t>通所型サービス_独自_定額__19人以上_R8</t>
    <phoneticPr fontId="12"/>
  </si>
  <si>
    <t>A8</t>
    <phoneticPr fontId="90"/>
  </si>
  <si>
    <t>宮崎県</t>
  </si>
  <si>
    <t>八雲町</t>
  </si>
  <si>
    <t>清瀬市</t>
    <rPh sb="0" eb="3">
      <t>キヨセシ</t>
    </rPh>
    <phoneticPr fontId="3"/>
  </si>
  <si>
    <t>通所型サービス（独自）（19人未満）</t>
    <rPh sb="0" eb="2">
      <t>ツウショ</t>
    </rPh>
    <rPh sb="2" eb="3">
      <t>ガタ</t>
    </rPh>
    <rPh sb="8" eb="10">
      <t>ドクジ</t>
    </rPh>
    <rPh sb="15" eb="17">
      <t>ミマン</t>
    </rPh>
    <phoneticPr fontId="90"/>
  </si>
  <si>
    <t>通所型サービス_独自_19人未満_Ⅴ</t>
    <phoneticPr fontId="12"/>
  </si>
  <si>
    <t>通所型サービス_独自__19人未満_R8</t>
    <phoneticPr fontId="12"/>
  </si>
  <si>
    <t>鹿児島県</t>
  </si>
  <si>
    <t>長万部町</t>
  </si>
  <si>
    <t>東久留米市</t>
  </si>
  <si>
    <t>通所型サービス（独自／定率）（19人未満）</t>
    <rPh sb="0" eb="2">
      <t>ツウショ</t>
    </rPh>
    <rPh sb="2" eb="3">
      <t>ガタ</t>
    </rPh>
    <rPh sb="8" eb="10">
      <t>ドクジ</t>
    </rPh>
    <rPh sb="11" eb="13">
      <t>テイリツ</t>
    </rPh>
    <phoneticPr fontId="90"/>
  </si>
  <si>
    <t>通所型サービス_独自_定率_19人未満</t>
    <phoneticPr fontId="12"/>
  </si>
  <si>
    <t>通所型サービス_独自_定率__19人未満_R8</t>
    <rPh sb="12" eb="13">
      <t>リツ</t>
    </rPh>
    <phoneticPr fontId="12"/>
  </si>
  <si>
    <t>沖縄県</t>
  </si>
  <si>
    <t>江差町</t>
  </si>
  <si>
    <t>稲城市</t>
  </si>
  <si>
    <t>通所型サービス（独自／定額）（19人未満）</t>
    <rPh sb="0" eb="2">
      <t>ツウショ</t>
    </rPh>
    <rPh sb="2" eb="3">
      <t>ガタ</t>
    </rPh>
    <rPh sb="8" eb="10">
      <t>ドクジ</t>
    </rPh>
    <rPh sb="11" eb="13">
      <t>テイガク</t>
    </rPh>
    <phoneticPr fontId="90"/>
  </si>
  <si>
    <t>通所型サービス_独自_定額_19人未満_Ⅴ</t>
    <phoneticPr fontId="12"/>
  </si>
  <si>
    <t>通所型サービス_独自_定額__19人未満__R8</t>
    <phoneticPr fontId="12"/>
  </si>
  <si>
    <t>上ノ国町</t>
  </si>
  <si>
    <t>西東京市</t>
  </si>
  <si>
    <t>介護予防ケアマネジメント</t>
    <rPh sb="0" eb="2">
      <t>カイゴ</t>
    </rPh>
    <rPh sb="2" eb="4">
      <t>ヨボウ</t>
    </rPh>
    <phoneticPr fontId="12"/>
  </si>
  <si>
    <t>社会福祉連携推進法人に所属</t>
    <phoneticPr fontId="12"/>
  </si>
  <si>
    <t>AF</t>
    <phoneticPr fontId="12"/>
  </si>
  <si>
    <t>加算対象外</t>
    <rPh sb="0" eb="5">
      <t>カサンタイショウガイ</t>
    </rPh>
    <phoneticPr fontId="12"/>
  </si>
  <si>
    <t>厚沢部町</t>
  </si>
  <si>
    <t>鎌倉市</t>
  </si>
  <si>
    <t>訪問看護</t>
  </si>
  <si>
    <t>注１　地域密着型通所介護のサービス提供体制強化加算Ⅲイ又はロは療養通所介護費を算定する場合のみ</t>
    <rPh sb="0" eb="1">
      <t>チュウ</t>
    </rPh>
    <phoneticPr fontId="2"/>
  </si>
  <si>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</si>
  <si>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</si>
  <si>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</si>
  <si>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</si>
  <si>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</si>
  <si>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</si>
  <si>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</si>
  <si>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訪問リハビリテーション</t>
  </si>
  <si>
    <t>今金町</t>
  </si>
  <si>
    <t>刈谷市</t>
  </si>
  <si>
    <t>介護予防訪問リハビリテーション</t>
  </si>
  <si>
    <t>せたな町</t>
  </si>
  <si>
    <t>豊田市</t>
  </si>
  <si>
    <t>居宅介護支援</t>
    <phoneticPr fontId="12"/>
  </si>
  <si>
    <t>島牧村</t>
  </si>
  <si>
    <t>守口市</t>
  </si>
  <si>
    <t>介護予防支援</t>
    <phoneticPr fontId="12"/>
  </si>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</sst>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0" xfId="0" applyFont="1" applyBorder="1" applyAlignment="1">
      <alignment vertical="center"/>
    </xf>
    <xf numFmtId="0" fontId="41" fillId="27" borderId="43" xfId="0" applyFont="1" applyFill="1" applyBorder="1" applyAlignment="1" applyProtection="1">
      <alignment vertical="center"/>
      <protection locked="0"/>
    </xf>
    <xf numFmtId="0" fontId="41" fillId="27" borderId="10" xfId="0" applyFont="1" applyFill="1" applyBorder="1" applyAlignment="1" applyProtection="1">
      <alignment vertical="center"/>
      <protection locked="0"/>
    </xf>
    <xf numFmtId="49" fontId="37" fillId="24" borderId="0" xfId="0" applyNumberFormat="1" applyFont="1" applyFill="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4400" y="25069800"/>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4400" y="11487150"/>
              <a:ext cx="13906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4400" y="4552950"/>
              <a:ext cx="139065"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4400" y="23880462"/>
              <a:ext cx="139065"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4400" y="11410950"/>
              <a:ext cx="1390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4400" y="25069800"/>
              <a:ext cx="13906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632400"/>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632400"/>
              <a:ext cx="18669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4400" y="18870930"/>
              <a:ext cx="13906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4400" y="23612475"/>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4400" y="18867120"/>
              <a:ext cx="14287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4400" y="23612475"/>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4400" y="18867120"/>
              <a:ext cx="14287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4400" y="23802975"/>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4400" y="18870930"/>
              <a:ext cx="13906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4400" y="23802975"/>
              <a:ext cx="1390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4400" y="20564475"/>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4400" y="20564475"/>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4400" y="23421975"/>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4400" y="23421975"/>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029325" y="22574250"/>
              <a:ext cx="13906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029325" y="22574250"/>
              <a:ext cx="142875"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382853" y="27056"/>
          <a:ext cx="6150025" cy="320005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4400" y="11487150"/>
              <a:ext cx="139065"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727246" y="78468"/>
          <a:ext cx="10578193" cy="907727"/>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721326" y="75213"/>
          <a:ext cx="10553700" cy="89865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15225" y="2190750"/>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15225" y="5400675"/>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15225" y="6029325"/>
              <a:ext cx="2809875"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42578125" style="16" customWidth="1"/>
    <col min="2" max="11" width="0.85546875" style="16" customWidth="1"/>
    <col min="12" max="17" width="1.42578125" style="16" customWidth="1"/>
    <col min="18" max="18" width="2.42578125" style="16" customWidth="1"/>
    <col min="19" max="19" width="1.42578125" style="16" customWidth="1"/>
    <col min="20" max="20" width="3.42578125" style="16" customWidth="1"/>
    <col min="21" max="21" width="1.7109375" style="16" customWidth="1"/>
    <col min="22" max="22" width="7.42578125" style="16" customWidth="1"/>
    <col min="23" max="23" width="14.42578125" style="16" customWidth="1"/>
    <col min="24" max="24" width="10.42578125" style="16" customWidth="1"/>
    <col min="25" max="25" width="4.85546875" style="16" customWidth="1"/>
    <col min="26" max="26" width="10.28515625" style="16" customWidth="1"/>
    <col min="27" max="27" width="10.42578125" style="16" customWidth="1"/>
    <col min="28" max="28" width="10.85546875" style="283" customWidth="1"/>
    <col min="29" max="29" width="2.7109375" style="283" customWidth="1"/>
    <col min="30" max="30" width="12.42578125" style="283" customWidth="1"/>
    <col min="31" max="31" width="10.85546875" style="16" customWidth="1"/>
    <col min="32" max="32" width="9.42578125" style="16" customWidth="1"/>
    <col min="33" max="33" width="9.42578125" customWidth="1"/>
    <col min="34" max="34" width="6.42578125" customWidth="1"/>
    <col min="35" max="35" width="18.85546875" customWidth="1"/>
    <col min="36" max="36" width="16.85546875" customWidth="1"/>
    <col min="37" max="37" width="8.85546875" customWidth="1"/>
    <col min="38" max="38" width="17.42578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3"/>
      <c r="D11" s="674"/>
      <c r="E11" s="674"/>
      <c r="F11" s="674"/>
      <c r="G11" s="674"/>
      <c r="H11" s="674"/>
      <c r="I11" s="674"/>
      <c r="J11" s="674"/>
      <c r="K11" s="674"/>
      <c r="L11" s="674"/>
      <c r="M11" s="674"/>
      <c r="N11" s="674"/>
      <c r="O11" s="674"/>
      <c r="P11" s="674"/>
      <c r="Q11" s="674"/>
      <c r="R11" s="67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60" t="s">
        <v>11</v>
      </c>
      <c r="C15" s="660"/>
      <c r="D15" s="660"/>
      <c r="E15" s="660"/>
      <c r="F15" s="660"/>
      <c r="G15" s="660"/>
      <c r="H15" s="660"/>
      <c r="I15" s="660"/>
      <c r="J15" s="660"/>
      <c r="K15" s="660"/>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60" t="s">
        <v>12</v>
      </c>
      <c r="C16" s="660"/>
      <c r="D16" s="660"/>
      <c r="E16" s="660"/>
      <c r="F16" s="660"/>
      <c r="G16" s="660"/>
      <c r="H16" s="660"/>
      <c r="I16" s="660"/>
      <c r="J16" s="660"/>
      <c r="K16" s="660"/>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4" t="s">
        <v>13</v>
      </c>
      <c r="B17" s="660" t="s">
        <v>14</v>
      </c>
      <c r="C17" s="660"/>
      <c r="D17" s="660"/>
      <c r="E17" s="660"/>
      <c r="F17" s="660"/>
      <c r="G17" s="660"/>
      <c r="H17" s="660"/>
      <c r="I17" s="660"/>
      <c r="J17" s="660"/>
      <c r="K17" s="660"/>
      <c r="L17" s="696"/>
      <c r="M17" s="697"/>
      <c r="N17" s="697"/>
      <c r="O17" s="698"/>
      <c r="P17" s="492" t="s">
        <v>15</v>
      </c>
      <c r="Q17" s="699"/>
      <c r="R17" s="700"/>
      <c r="S17" s="700"/>
      <c r="T17" s="700"/>
      <c r="U17" s="701"/>
      <c r="V17" s="489"/>
      <c r="W17" s="489"/>
      <c r="X17" s="489"/>
      <c r="Y17" s="489"/>
      <c r="Z17" s="489"/>
      <c r="AB17" s="16"/>
      <c r="AC17" s="16"/>
      <c r="AD17" s="16"/>
      <c r="AO17" s="282" t="s">
        <v>16</v>
      </c>
    </row>
    <row r="18" spans="1:41" ht="44.1" customHeight="1">
      <c r="A18" s="694"/>
      <c r="B18" s="695" t="s">
        <v>17</v>
      </c>
      <c r="C18" s="695"/>
      <c r="D18" s="695"/>
      <c r="E18" s="695"/>
      <c r="F18" s="695"/>
      <c r="G18" s="695"/>
      <c r="H18" s="695"/>
      <c r="I18" s="695"/>
      <c r="J18" s="695"/>
      <c r="K18" s="69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55"/>
      <c r="B19" s="695" t="s">
        <v>18</v>
      </c>
      <c r="C19" s="695"/>
      <c r="D19" s="695"/>
      <c r="E19" s="695"/>
      <c r="F19" s="695"/>
      <c r="G19" s="695"/>
      <c r="H19" s="695"/>
      <c r="I19" s="695"/>
      <c r="J19" s="695"/>
      <c r="K19" s="695"/>
      <c r="L19" s="679"/>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8" t="s">
        <v>22</v>
      </c>
      <c r="B22" s="669"/>
      <c r="C22" s="669"/>
      <c r="D22" s="669"/>
      <c r="E22" s="669"/>
      <c r="F22" s="669"/>
      <c r="G22" s="669"/>
      <c r="H22" s="669"/>
      <c r="I22" s="669"/>
      <c r="J22" s="669"/>
      <c r="K22" s="670"/>
      <c r="L22" s="683"/>
      <c r="M22" s="684"/>
      <c r="N22" s="684"/>
      <c r="O22" s="684"/>
      <c r="P22" s="684"/>
      <c r="Q22" s="684"/>
      <c r="R22" s="684"/>
      <c r="S22" s="684"/>
      <c r="T22" s="684"/>
      <c r="U22" s="684"/>
      <c r="V22" s="685"/>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1012" t="s">
        <v>21</v>
      </c>
      <c r="C24" s="1012"/>
      <c r="D24" s="1012"/>
      <c r="E24" s="1012"/>
      <c r="F24" s="1012"/>
      <c r="G24" s="1012"/>
      <c r="H24" s="1012"/>
      <c r="I24" s="1012"/>
      <c r="J24" s="1012"/>
      <c r="K24" s="1012"/>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0</v>
      </c>
      <c r="U33" s="688"/>
      <c r="V33" s="478" t="s">
        <v>33</v>
      </c>
      <c r="W33" s="231"/>
      <c r="Y33" s="238"/>
      <c r="Z33" s="238"/>
      <c r="AA33" s="238"/>
      <c r="AB33" s="238"/>
      <c r="AC33" s="238"/>
      <c r="AD33" s="238"/>
      <c r="AE33" s="238"/>
      <c r="AF33" s="238"/>
      <c r="AG33" s="238"/>
    </row>
    <row r="34" spans="1:43" s="239"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0</v>
      </c>
      <c r="U34" s="688"/>
      <c r="V34" s="478" t="s">
        <v>33</v>
      </c>
      <c r="W34" s="232"/>
      <c r="Y34" s="238"/>
      <c r="Z34" s="238"/>
      <c r="AA34" s="238"/>
      <c r="AB34" s="238"/>
      <c r="AC34" s="238"/>
      <c r="AD34" s="238"/>
      <c r="AE34" s="238"/>
      <c r="AF34" s="238"/>
      <c r="AG34" s="238"/>
    </row>
    <row r="35" spans="1:43" s="239"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0</v>
      </c>
      <c r="U35" s="688"/>
      <c r="V35" s="478" t="s">
        <v>33</v>
      </c>
      <c r="W35" s="232"/>
      <c r="Y35" s="238"/>
      <c r="Z35" s="238"/>
      <c r="AA35" s="238"/>
      <c r="AB35" s="238"/>
      <c r="AC35" s="238"/>
      <c r="AD35" s="238"/>
      <c r="AE35" s="238"/>
      <c r="AF35" s="238"/>
      <c r="AG35" s="238"/>
    </row>
    <row r="36" spans="1:43" s="239"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0</v>
      </c>
      <c r="U36" s="688"/>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2" t="s">
        <v>37</v>
      </c>
      <c r="B38" s="702" t="s">
        <v>38</v>
      </c>
      <c r="C38" s="703"/>
      <c r="D38" s="703"/>
      <c r="E38" s="703"/>
      <c r="F38" s="703"/>
      <c r="G38" s="703"/>
      <c r="H38" s="703"/>
      <c r="I38" s="703"/>
      <c r="J38" s="703"/>
      <c r="K38" s="704"/>
      <c r="L38" s="702" t="s">
        <v>39</v>
      </c>
      <c r="M38" s="703"/>
      <c r="N38" s="703"/>
      <c r="O38" s="703"/>
      <c r="P38" s="704"/>
      <c r="Q38" s="711" t="s">
        <v>40</v>
      </c>
      <c r="R38" s="712"/>
      <c r="S38" s="712"/>
      <c r="T38" s="712"/>
      <c r="U38" s="712"/>
      <c r="V38" s="713"/>
      <c r="W38" s="643" t="s">
        <v>41</v>
      </c>
      <c r="X38" s="643"/>
      <c r="Y38" s="643"/>
      <c r="Z38" s="643" t="s">
        <v>42</v>
      </c>
      <c r="AA38" s="643"/>
      <c r="AB38" s="643"/>
      <c r="AC38" s="686" t="s">
        <v>43</v>
      </c>
      <c r="AD38" s="636" t="s">
        <v>44</v>
      </c>
      <c r="AE38" s="714" t="s">
        <v>45</v>
      </c>
      <c r="AF38" s="639" t="s">
        <v>46</v>
      </c>
      <c r="AG38" s="704" t="s">
        <v>47</v>
      </c>
      <c r="AH38"/>
      <c r="AI38"/>
      <c r="AJ38"/>
      <c r="AK38"/>
      <c r="AL38"/>
      <c r="AM38"/>
      <c r="AN38"/>
    </row>
    <row r="39" spans="1:43" s="239" customFormat="1" ht="47.45" customHeight="1" thickBot="1">
      <c r="A39" s="693"/>
      <c r="B39" s="705"/>
      <c r="C39" s="706"/>
      <c r="D39" s="706"/>
      <c r="E39" s="706"/>
      <c r="F39" s="706"/>
      <c r="G39" s="706"/>
      <c r="H39" s="706"/>
      <c r="I39" s="706"/>
      <c r="J39" s="706"/>
      <c r="K39" s="707"/>
      <c r="L39" s="705"/>
      <c r="M39" s="706"/>
      <c r="N39" s="706"/>
      <c r="O39" s="706"/>
      <c r="P39" s="707"/>
      <c r="Q39" s="636" t="s">
        <v>48</v>
      </c>
      <c r="R39" s="654"/>
      <c r="S39" s="654"/>
      <c r="T39" s="654"/>
      <c r="U39" s="654"/>
      <c r="V39" s="479" t="s">
        <v>49</v>
      </c>
      <c r="W39" s="636"/>
      <c r="X39" s="636"/>
      <c r="Y39" s="636"/>
      <c r="Z39" s="636"/>
      <c r="AA39" s="636"/>
      <c r="AB39" s="636"/>
      <c r="AC39" s="687"/>
      <c r="AD39" s="637"/>
      <c r="AE39" s="715"/>
      <c r="AF39" s="640"/>
      <c r="AG39" s="707"/>
      <c r="AH39"/>
      <c r="AI39"/>
      <c r="AJ39"/>
      <c r="AK39"/>
      <c r="AL39"/>
      <c r="AM39"/>
      <c r="AN39"/>
    </row>
    <row r="40" spans="1:43" ht="45" customHeight="1">
      <c r="A40" s="634">
        <v>1</v>
      </c>
      <c r="B40" s="708"/>
      <c r="C40" s="709"/>
      <c r="D40" s="709"/>
      <c r="E40" s="709"/>
      <c r="F40" s="709"/>
      <c r="G40" s="709"/>
      <c r="H40" s="709"/>
      <c r="I40" s="709"/>
      <c r="J40" s="709"/>
      <c r="K40" s="709"/>
      <c r="L40" s="710"/>
      <c r="M40" s="710"/>
      <c r="N40" s="710"/>
      <c r="O40" s="710"/>
      <c r="P40" s="710"/>
      <c r="Q40" s="1013"/>
      <c r="R40" s="1013"/>
      <c r="S40" s="1013"/>
      <c r="T40" s="1013"/>
      <c r="U40" s="1013"/>
      <c r="V40" s="477"/>
      <c r="W40" s="716"/>
      <c r="X40" s="716"/>
      <c r="Y40" s="716"/>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1014"/>
      <c r="R41" s="1014"/>
      <c r="S41" s="1014"/>
      <c r="T41" s="1014"/>
      <c r="U41" s="1014"/>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1014"/>
      <c r="R42" s="1014"/>
      <c r="S42" s="1014"/>
      <c r="T42" s="1014"/>
      <c r="U42" s="1014"/>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1014"/>
      <c r="R43" s="1014"/>
      <c r="S43" s="1014"/>
      <c r="T43" s="1014"/>
      <c r="U43" s="1014"/>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1014"/>
      <c r="R44" s="1014"/>
      <c r="S44" s="1014"/>
      <c r="T44" s="1014"/>
      <c r="U44" s="1014"/>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1014"/>
      <c r="R45" s="1014"/>
      <c r="S45" s="1014"/>
      <c r="T45" s="1014"/>
      <c r="U45" s="1014"/>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1014"/>
      <c r="R46" s="1014"/>
      <c r="S46" s="1014"/>
      <c r="T46" s="1014"/>
      <c r="U46" s="1014"/>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1014"/>
      <c r="R47" s="1014"/>
      <c r="S47" s="1014"/>
      <c r="T47" s="1014"/>
      <c r="U47" s="1014"/>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1014"/>
      <c r="R48" s="1014"/>
      <c r="S48" s="1014"/>
      <c r="T48" s="1014"/>
      <c r="U48" s="1014"/>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1014"/>
      <c r="R49" s="1014"/>
      <c r="S49" s="1014"/>
      <c r="T49" s="1014"/>
      <c r="U49" s="1014"/>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1014"/>
      <c r="R50" s="1014"/>
      <c r="S50" s="1014"/>
      <c r="T50" s="1014"/>
      <c r="U50" s="1014"/>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1014"/>
      <c r="R51" s="1014"/>
      <c r="S51" s="1014"/>
      <c r="T51" s="1014"/>
      <c r="U51" s="1014"/>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1014"/>
      <c r="R52" s="1014"/>
      <c r="S52" s="1014"/>
      <c r="T52" s="1014"/>
      <c r="U52" s="1014"/>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1014"/>
      <c r="R53" s="1014"/>
      <c r="S53" s="1014"/>
      <c r="T53" s="1014"/>
      <c r="U53" s="1014"/>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1014"/>
      <c r="R54" s="1014"/>
      <c r="S54" s="1014"/>
      <c r="T54" s="1014"/>
      <c r="U54" s="1014"/>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1014"/>
      <c r="R55" s="1014"/>
      <c r="S55" s="1014"/>
      <c r="T55" s="1014"/>
      <c r="U55" s="1014"/>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1014"/>
      <c r="R56" s="1014"/>
      <c r="S56" s="1014"/>
      <c r="T56" s="1014"/>
      <c r="U56" s="1014"/>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1014"/>
      <c r="R57" s="1014"/>
      <c r="S57" s="1014"/>
      <c r="T57" s="1014"/>
      <c r="U57" s="1014"/>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1014"/>
      <c r="R58" s="1014"/>
      <c r="S58" s="1014"/>
      <c r="T58" s="1014"/>
      <c r="U58" s="1014"/>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1014"/>
      <c r="R59" s="1014"/>
      <c r="S59" s="1014"/>
      <c r="T59" s="1014"/>
      <c r="U59" s="1014"/>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1014"/>
      <c r="R60" s="1014"/>
      <c r="S60" s="1014"/>
      <c r="T60" s="1014"/>
      <c r="U60" s="1014"/>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1014"/>
      <c r="R61" s="1014"/>
      <c r="S61" s="1014"/>
      <c r="T61" s="1014"/>
      <c r="U61" s="1014"/>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1014"/>
      <c r="R62" s="1014"/>
      <c r="S62" s="1014"/>
      <c r="T62" s="1014"/>
      <c r="U62" s="1014"/>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1014"/>
      <c r="R63" s="1014"/>
      <c r="S63" s="1014"/>
      <c r="T63" s="1014"/>
      <c r="U63" s="1014"/>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1014"/>
      <c r="R64" s="1014"/>
      <c r="S64" s="1014"/>
      <c r="T64" s="1014"/>
      <c r="U64" s="1014"/>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1014"/>
      <c r="R65" s="1014"/>
      <c r="S65" s="1014"/>
      <c r="T65" s="1014"/>
      <c r="U65" s="1014"/>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1014"/>
      <c r="R66" s="1014"/>
      <c r="S66" s="1014"/>
      <c r="T66" s="1014"/>
      <c r="U66" s="1014"/>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1014"/>
      <c r="R67" s="1014"/>
      <c r="S67" s="1014"/>
      <c r="T67" s="1014"/>
      <c r="U67" s="1014"/>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1014"/>
      <c r="R68" s="1014"/>
      <c r="S68" s="1014"/>
      <c r="T68" s="1014"/>
      <c r="U68" s="1014"/>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1014"/>
      <c r="R69" s="1014"/>
      <c r="S69" s="1014"/>
      <c r="T69" s="1014"/>
      <c r="U69" s="1014"/>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1014"/>
      <c r="R70" s="1014"/>
      <c r="S70" s="1014"/>
      <c r="T70" s="1014"/>
      <c r="U70" s="1014"/>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1014"/>
      <c r="R71" s="1014"/>
      <c r="S71" s="1014"/>
      <c r="T71" s="1014"/>
      <c r="U71" s="1014"/>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1014"/>
      <c r="R72" s="1014"/>
      <c r="S72" s="1014"/>
      <c r="T72" s="1014"/>
      <c r="U72" s="1014"/>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1014"/>
      <c r="R73" s="1014"/>
      <c r="S73" s="1014"/>
      <c r="T73" s="1014"/>
      <c r="U73" s="1014"/>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1014"/>
      <c r="R74" s="1014"/>
      <c r="S74" s="1014"/>
      <c r="T74" s="1014"/>
      <c r="U74" s="1014"/>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1014"/>
      <c r="R75" s="1014"/>
      <c r="S75" s="1014"/>
      <c r="T75" s="1014"/>
      <c r="U75" s="1014"/>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1014"/>
      <c r="R76" s="1014"/>
      <c r="S76" s="1014"/>
      <c r="T76" s="1014"/>
      <c r="U76" s="1014"/>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1014"/>
      <c r="R77" s="1014"/>
      <c r="S77" s="1014"/>
      <c r="T77" s="1014"/>
      <c r="U77" s="1014"/>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1014"/>
      <c r="R78" s="1014"/>
      <c r="S78" s="1014"/>
      <c r="T78" s="1014"/>
      <c r="U78" s="1014"/>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1014"/>
      <c r="R79" s="1014"/>
      <c r="S79" s="1014"/>
      <c r="T79" s="1014"/>
      <c r="U79" s="1014"/>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1014"/>
      <c r="R80" s="1014"/>
      <c r="S80" s="1014"/>
      <c r="T80" s="1014"/>
      <c r="U80" s="1014"/>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1014"/>
      <c r="R81" s="1014"/>
      <c r="S81" s="1014"/>
      <c r="T81" s="1014"/>
      <c r="U81" s="1014"/>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1014"/>
      <c r="R82" s="1014"/>
      <c r="S82" s="1014"/>
      <c r="T82" s="1014"/>
      <c r="U82" s="1014"/>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1014"/>
      <c r="R83" s="1014"/>
      <c r="S83" s="1014"/>
      <c r="T83" s="1014"/>
      <c r="U83" s="1014"/>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1014"/>
      <c r="R84" s="1014"/>
      <c r="S84" s="1014"/>
      <c r="T84" s="1014"/>
      <c r="U84" s="1014"/>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1014"/>
      <c r="R85" s="1014"/>
      <c r="S85" s="1014"/>
      <c r="T85" s="1014"/>
      <c r="U85" s="1014"/>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1014"/>
      <c r="R86" s="1014"/>
      <c r="S86" s="1014"/>
      <c r="T86" s="1014"/>
      <c r="U86" s="1014"/>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1014"/>
      <c r="R87" s="1014"/>
      <c r="S87" s="1014"/>
      <c r="T87" s="1014"/>
      <c r="U87" s="1014"/>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1014"/>
      <c r="R88" s="1014"/>
      <c r="S88" s="1014"/>
      <c r="T88" s="1014"/>
      <c r="U88" s="1014"/>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1014"/>
      <c r="R89" s="1014"/>
      <c r="S89" s="1014"/>
      <c r="T89" s="1014"/>
      <c r="U89" s="1014"/>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1014"/>
      <c r="R90" s="1014"/>
      <c r="S90" s="1014"/>
      <c r="T90" s="1014"/>
      <c r="U90" s="1014"/>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1014"/>
      <c r="R91" s="1014"/>
      <c r="S91" s="1014"/>
      <c r="T91" s="1014"/>
      <c r="U91" s="1014"/>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1014"/>
      <c r="R92" s="1014"/>
      <c r="S92" s="1014"/>
      <c r="T92" s="1014"/>
      <c r="U92" s="1014"/>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1014"/>
      <c r="R93" s="1014"/>
      <c r="S93" s="1014"/>
      <c r="T93" s="1014"/>
      <c r="U93" s="1014"/>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1014"/>
      <c r="R94" s="1014"/>
      <c r="S94" s="1014"/>
      <c r="T94" s="1014"/>
      <c r="U94" s="1014"/>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1014"/>
      <c r="R95" s="1014"/>
      <c r="S95" s="1014"/>
      <c r="T95" s="1014"/>
      <c r="U95" s="1014"/>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1014"/>
      <c r="R96" s="1014"/>
      <c r="S96" s="1014"/>
      <c r="T96" s="1014"/>
      <c r="U96" s="1014"/>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1014"/>
      <c r="R97" s="1014"/>
      <c r="S97" s="1014"/>
      <c r="T97" s="1014"/>
      <c r="U97" s="1014"/>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1014"/>
      <c r="R98" s="1014"/>
      <c r="S98" s="1014"/>
      <c r="T98" s="1014"/>
      <c r="U98" s="1014"/>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1014"/>
      <c r="R99" s="1014"/>
      <c r="S99" s="1014"/>
      <c r="T99" s="1014"/>
      <c r="U99" s="1014"/>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1014"/>
      <c r="R100" s="1014"/>
      <c r="S100" s="1014"/>
      <c r="T100" s="1014"/>
      <c r="U100" s="1014"/>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1014"/>
      <c r="R101" s="1014"/>
      <c r="S101" s="1014"/>
      <c r="T101" s="1014"/>
      <c r="U101" s="1014"/>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1014"/>
      <c r="R102" s="1014"/>
      <c r="S102" s="1014"/>
      <c r="T102" s="1014"/>
      <c r="U102" s="1014"/>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1014"/>
      <c r="R103" s="1014"/>
      <c r="S103" s="1014"/>
      <c r="T103" s="1014"/>
      <c r="U103" s="1014"/>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1014"/>
      <c r="R104" s="1014"/>
      <c r="S104" s="1014"/>
      <c r="T104" s="1014"/>
      <c r="U104" s="1014"/>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1014"/>
      <c r="R105" s="1014"/>
      <c r="S105" s="1014"/>
      <c r="T105" s="1014"/>
      <c r="U105" s="1014"/>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1014"/>
      <c r="R106" s="1014"/>
      <c r="S106" s="1014"/>
      <c r="T106" s="1014"/>
      <c r="U106" s="1014"/>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1014"/>
      <c r="R107" s="1014"/>
      <c r="S107" s="1014"/>
      <c r="T107" s="1014"/>
      <c r="U107" s="1014"/>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1014"/>
      <c r="R108" s="1014"/>
      <c r="S108" s="1014"/>
      <c r="T108" s="1014"/>
      <c r="U108" s="1014"/>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1014"/>
      <c r="R109" s="1014"/>
      <c r="S109" s="1014"/>
      <c r="T109" s="1014"/>
      <c r="U109" s="1014"/>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1014"/>
      <c r="R110" s="1014"/>
      <c r="S110" s="1014"/>
      <c r="T110" s="1014"/>
      <c r="U110" s="1014"/>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1014"/>
      <c r="R111" s="1014"/>
      <c r="S111" s="1014"/>
      <c r="T111" s="1014"/>
      <c r="U111" s="1014"/>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1014"/>
      <c r="R112" s="1014"/>
      <c r="S112" s="1014"/>
      <c r="T112" s="1014"/>
      <c r="U112" s="1014"/>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1014"/>
      <c r="R113" s="1014"/>
      <c r="S113" s="1014"/>
      <c r="T113" s="1014"/>
      <c r="U113" s="1014"/>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1014"/>
      <c r="R114" s="1014"/>
      <c r="S114" s="1014"/>
      <c r="T114" s="1014"/>
      <c r="U114" s="1014"/>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1014"/>
      <c r="R115" s="1014"/>
      <c r="S115" s="1014"/>
      <c r="T115" s="1014"/>
      <c r="U115" s="1014"/>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1014"/>
      <c r="R116" s="1014"/>
      <c r="S116" s="1014"/>
      <c r="T116" s="1014"/>
      <c r="U116" s="1014"/>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1014"/>
      <c r="R117" s="1014"/>
      <c r="S117" s="1014"/>
      <c r="T117" s="1014"/>
      <c r="U117" s="1014"/>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1014"/>
      <c r="R118" s="1014"/>
      <c r="S118" s="1014"/>
      <c r="T118" s="1014"/>
      <c r="U118" s="1014"/>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1014"/>
      <c r="R119" s="1014"/>
      <c r="S119" s="1014"/>
      <c r="T119" s="1014"/>
      <c r="U119" s="1014"/>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1014"/>
      <c r="R120" s="1014"/>
      <c r="S120" s="1014"/>
      <c r="T120" s="1014"/>
      <c r="U120" s="1014"/>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1014"/>
      <c r="R121" s="1014"/>
      <c r="S121" s="1014"/>
      <c r="T121" s="1014"/>
      <c r="U121" s="1014"/>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1014"/>
      <c r="R122" s="1014"/>
      <c r="S122" s="1014"/>
      <c r="T122" s="1014"/>
      <c r="U122" s="1014"/>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1014"/>
      <c r="R123" s="1014"/>
      <c r="S123" s="1014"/>
      <c r="T123" s="1014"/>
      <c r="U123" s="1014"/>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1014"/>
      <c r="R124" s="1014"/>
      <c r="S124" s="1014"/>
      <c r="T124" s="1014"/>
      <c r="U124" s="1014"/>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1014"/>
      <c r="R125" s="1014"/>
      <c r="S125" s="1014"/>
      <c r="T125" s="1014"/>
      <c r="U125" s="1014"/>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1014"/>
      <c r="R126" s="1014"/>
      <c r="S126" s="1014"/>
      <c r="T126" s="1014"/>
      <c r="U126" s="1014"/>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1014"/>
      <c r="R127" s="1014"/>
      <c r="S127" s="1014"/>
      <c r="T127" s="1014"/>
      <c r="U127" s="1014"/>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1014"/>
      <c r="R128" s="1014"/>
      <c r="S128" s="1014"/>
      <c r="T128" s="1014"/>
      <c r="U128" s="1014"/>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1014"/>
      <c r="R129" s="1014"/>
      <c r="S129" s="1014"/>
      <c r="T129" s="1014"/>
      <c r="U129" s="1014"/>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1014"/>
      <c r="R130" s="1014"/>
      <c r="S130" s="1014"/>
      <c r="T130" s="1014"/>
      <c r="U130" s="1014"/>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1014"/>
      <c r="R131" s="1014"/>
      <c r="S131" s="1014"/>
      <c r="T131" s="1014"/>
      <c r="U131" s="1014"/>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1014"/>
      <c r="R132" s="1014"/>
      <c r="S132" s="1014"/>
      <c r="T132" s="1014"/>
      <c r="U132" s="1014"/>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1014"/>
      <c r="R133" s="1014"/>
      <c r="S133" s="1014"/>
      <c r="T133" s="1014"/>
      <c r="U133" s="1014"/>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1014"/>
      <c r="R134" s="1014"/>
      <c r="S134" s="1014"/>
      <c r="T134" s="1014"/>
      <c r="U134" s="1014"/>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1014"/>
      <c r="R135" s="1014"/>
      <c r="S135" s="1014"/>
      <c r="T135" s="1014"/>
      <c r="U135" s="1014"/>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1014"/>
      <c r="R136" s="1014"/>
      <c r="S136" s="1014"/>
      <c r="T136" s="1014"/>
      <c r="U136" s="1014"/>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1014"/>
      <c r="R137" s="1014"/>
      <c r="S137" s="1014"/>
      <c r="T137" s="1014"/>
      <c r="U137" s="1014"/>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1014"/>
      <c r="R138" s="1014"/>
      <c r="S138" s="1014"/>
      <c r="T138" s="1014"/>
      <c r="U138" s="1014"/>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1014"/>
      <c r="R139" s="1014"/>
      <c r="S139" s="1014"/>
      <c r="T139" s="1014"/>
      <c r="U139" s="1014"/>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2578125" defaultRowHeight="13.5"/>
  <cols>
    <col min="1" max="1" width="2.140625" customWidth="1"/>
    <col min="2" max="2" width="3.140625" customWidth="1"/>
    <col min="3" max="4" width="2.42578125" customWidth="1"/>
    <col min="5" max="5" width="3" customWidth="1"/>
    <col min="6" max="14" width="2.42578125" customWidth="1"/>
    <col min="15" max="15" width="1.42578125" customWidth="1"/>
    <col min="16" max="16" width="8.140625" customWidth="1"/>
    <col min="17" max="18" width="2.42578125" customWidth="1"/>
    <col min="19" max="19" width="3.42578125" customWidth="1"/>
    <col min="20" max="28" width="2.42578125" customWidth="1"/>
    <col min="29" max="29" width="3.42578125" customWidth="1"/>
    <col min="30" max="30" width="4.42578125" customWidth="1"/>
    <col min="31" max="35" width="2.42578125" customWidth="1"/>
    <col min="36" max="36" width="4.42578125" customWidth="1"/>
    <col min="37" max="37" width="7.42578125" customWidth="1"/>
    <col min="38" max="38" width="2.42578125" customWidth="1"/>
    <col min="39" max="39" width="7.42578125" customWidth="1"/>
    <col min="40" max="40" width="8.140625" customWidth="1"/>
    <col min="41" max="41" width="5.42578125" customWidth="1"/>
    <col min="42" max="42" width="6" customWidth="1"/>
    <col min="43" max="43" width="7.42578125" customWidth="1"/>
    <col min="44" max="44" width="9.42578125" customWidth="1"/>
    <col min="45" max="45" width="5.42578125" customWidth="1"/>
    <col min="46" max="46" width="8.42578125" customWidth="1"/>
    <col min="47" max="47" width="8" customWidth="1"/>
    <col min="48" max="48" width="6" customWidth="1"/>
    <col min="49" max="49" width="7.42578125" customWidth="1"/>
    <col min="50" max="50" width="4.85546875" customWidth="1"/>
    <col min="51" max="52" width="6.42578125" customWidth="1"/>
    <col min="53" max="53" width="9.42578125" customWidth="1"/>
    <col min="54" max="54" width="13.28515625" customWidth="1"/>
    <col min="55" max="58" width="4.140625" customWidth="1"/>
    <col min="59" max="59" width="9.85546875" customWidth="1"/>
    <col min="60" max="60" width="9.42578125" customWidth="1"/>
    <col min="61" max="63" width="4.1406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0" t="s">
        <v>7</v>
      </c>
      <c r="AD1" s="760"/>
      <c r="AE1" s="760"/>
      <c r="AF1" s="760" t="str">
        <f>IF(基本情報入力シート!C11="","",基本情報入力シート!C11)</f>
        <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5" t="s">
        <v>51</v>
      </c>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76" t="s">
        <v>11</v>
      </c>
      <c r="C5" s="776"/>
      <c r="D5" s="776"/>
      <c r="E5" s="776"/>
      <c r="F5" s="776"/>
      <c r="G5" s="776"/>
      <c r="H5" s="737" t="str">
        <f>IF(基本情報入力シート!L15="","",基本情報入力シート!L15)</f>
        <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7"/>
      <c r="AM5" s="247"/>
      <c r="AN5" s="247"/>
      <c r="AO5" s="247"/>
      <c r="AP5" s="247"/>
      <c r="AQ5" s="247"/>
      <c r="AR5" s="247"/>
      <c r="AS5" s="247"/>
      <c r="AT5" s="247"/>
      <c r="AU5" s="247"/>
      <c r="AV5" s="247"/>
      <c r="AW5" s="247"/>
      <c r="AX5" s="247"/>
      <c r="AY5" s="247"/>
    </row>
    <row r="6" spans="1:51" s="12" customFormat="1" ht="25.5" customHeight="1">
      <c r="A6" s="247"/>
      <c r="B6" s="746" t="s">
        <v>53</v>
      </c>
      <c r="C6" s="746"/>
      <c r="D6" s="746"/>
      <c r="E6" s="746"/>
      <c r="F6" s="746"/>
      <c r="G6" s="746"/>
      <c r="H6" s="747" t="str">
        <f>IF(基本情報入力シート!L16="","",基本情報入力シート!L16)</f>
        <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7"/>
      <c r="AM6" s="247"/>
      <c r="AN6" s="247"/>
      <c r="AO6" s="247"/>
      <c r="AP6" s="247"/>
      <c r="AQ6" s="247"/>
      <c r="AR6" s="247"/>
      <c r="AS6" s="247"/>
      <c r="AT6" s="247"/>
      <c r="AU6" s="247"/>
      <c r="AV6" s="247"/>
      <c r="AW6" s="247"/>
      <c r="AX6" s="247"/>
      <c r="AY6" s="247"/>
    </row>
    <row r="7" spans="1:51" s="12" customFormat="1" ht="12.75" customHeight="1">
      <c r="A7" s="247"/>
      <c r="B7" s="749" t="s">
        <v>54</v>
      </c>
      <c r="C7" s="749"/>
      <c r="D7" s="749"/>
      <c r="E7" s="749"/>
      <c r="F7" s="749"/>
      <c r="G7" s="749"/>
      <c r="H7" s="248" t="s">
        <v>14</v>
      </c>
      <c r="I7" s="750" t="str">
        <f>IF(基本情報入力シート!AO18="－","",基本情報入力シート!AO18)</f>
        <v>-</v>
      </c>
      <c r="J7" s="750"/>
      <c r="K7" s="750"/>
      <c r="L7" s="75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7"/>
      <c r="AM8" s="247"/>
      <c r="AN8" s="247"/>
      <c r="AO8" s="247"/>
      <c r="AP8" s="247"/>
      <c r="AQ8" s="247"/>
      <c r="AR8" s="247"/>
      <c r="AS8" s="247"/>
      <c r="AT8" s="247"/>
      <c r="AU8" s="247"/>
      <c r="AV8" s="247"/>
      <c r="AW8" s="247"/>
      <c r="AX8" s="247"/>
      <c r="AY8" s="247" t="b">
        <v>1</v>
      </c>
    </row>
    <row r="9" spans="1:51" s="12" customFormat="1" ht="16.5" customHeight="1">
      <c r="A9" s="247"/>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7"/>
      <c r="AM9" s="247"/>
      <c r="AN9" s="247"/>
      <c r="AO9" s="247"/>
      <c r="AP9" s="247"/>
      <c r="AQ9" s="247"/>
      <c r="AR9" s="247"/>
      <c r="AS9" s="247"/>
      <c r="AT9" s="247"/>
      <c r="AU9" s="247"/>
      <c r="AV9" s="247"/>
      <c r="AW9" s="247"/>
      <c r="AX9" s="247"/>
      <c r="AY9" s="247"/>
    </row>
    <row r="10" spans="1:51" s="12" customFormat="1" ht="13.5" customHeight="1">
      <c r="A10" s="247"/>
      <c r="B10" s="736" t="s">
        <v>11</v>
      </c>
      <c r="C10" s="736"/>
      <c r="D10" s="736"/>
      <c r="E10" s="736"/>
      <c r="F10" s="736"/>
      <c r="G10" s="736"/>
      <c r="H10" s="737" t="str">
        <f>IF(基本情報入力シート!L23="","",基本情報入力シート!L23)</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7"/>
      <c r="AM10" s="247"/>
      <c r="AN10" s="247"/>
      <c r="AO10" s="247"/>
      <c r="AP10" s="247"/>
      <c r="AQ10" s="247"/>
      <c r="AR10" s="247"/>
      <c r="AS10" s="247"/>
      <c r="AT10" s="247"/>
      <c r="AU10" s="247"/>
      <c r="AV10" s="247"/>
      <c r="AW10" s="247"/>
      <c r="AX10" s="247"/>
      <c r="AY10" s="247"/>
    </row>
    <row r="11" spans="1:51" s="12" customFormat="1" ht="22.5" customHeight="1">
      <c r="A11" s="247"/>
      <c r="B11" s="739" t="s">
        <v>55</v>
      </c>
      <c r="C11" s="739"/>
      <c r="D11" s="739"/>
      <c r="E11" s="739"/>
      <c r="F11" s="739"/>
      <c r="G11" s="739"/>
      <c r="H11" s="740" t="str">
        <f>IF(基本情報入力シート!L24="","",基本情報入力シート!L24)</f>
        <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7"/>
      <c r="AM11" s="247"/>
      <c r="AN11" s="247"/>
      <c r="AO11" s="247"/>
      <c r="AP11" s="247"/>
      <c r="AQ11" s="247"/>
      <c r="AR11" s="247"/>
      <c r="AS11" s="247"/>
      <c r="AT11" s="247"/>
      <c r="AU11" s="247"/>
      <c r="AV11" s="247"/>
      <c r="AW11" s="247"/>
      <c r="AX11" s="247"/>
      <c r="AY11" s="247"/>
    </row>
    <row r="12" spans="1:51" s="12" customFormat="1" ht="18.75" customHeight="1">
      <c r="A12" s="247"/>
      <c r="B12" s="742" t="s">
        <v>56</v>
      </c>
      <c r="C12" s="742"/>
      <c r="D12" s="742"/>
      <c r="E12" s="742"/>
      <c r="F12" s="742"/>
      <c r="G12" s="742"/>
      <c r="H12" s="742" t="s">
        <v>25</v>
      </c>
      <c r="I12" s="743"/>
      <c r="J12" s="743"/>
      <c r="K12" s="743"/>
      <c r="L12" s="744" t="str">
        <f>IF(基本情報入力シート!L25="","",基本情報入力シート!L25)</f>
        <v/>
      </c>
      <c r="M12" s="744"/>
      <c r="N12" s="744"/>
      <c r="O12" s="744"/>
      <c r="P12" s="744"/>
      <c r="Q12" s="744"/>
      <c r="R12" s="744"/>
      <c r="S12" s="744"/>
      <c r="T12" s="744"/>
      <c r="U12" s="744"/>
      <c r="V12" s="745" t="s">
        <v>26</v>
      </c>
      <c r="W12" s="745"/>
      <c r="X12" s="745"/>
      <c r="Y12" s="745"/>
      <c r="Z12" s="744" t="str">
        <f>IF(基本情報入力シート!L26="","",基本情報入力シート!L26)</f>
        <v/>
      </c>
      <c r="AA12" s="744"/>
      <c r="AB12" s="744"/>
      <c r="AC12" s="744"/>
      <c r="AD12" s="744"/>
      <c r="AE12" s="744"/>
      <c r="AF12" s="744"/>
      <c r="AG12" s="744"/>
      <c r="AH12" s="744"/>
      <c r="AI12" s="744"/>
      <c r="AJ12" s="744"/>
      <c r="AK12" s="75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4" t="s">
        <v>60</v>
      </c>
      <c r="D16" s="734"/>
      <c r="E16" s="734"/>
      <c r="F16" s="734"/>
      <c r="G16" s="734"/>
      <c r="H16" s="734"/>
      <c r="I16" s="734"/>
      <c r="J16" s="734"/>
      <c r="K16" s="734"/>
      <c r="L16" s="734"/>
      <c r="M16" s="734"/>
      <c r="N16" s="734"/>
      <c r="O16" s="734"/>
      <c r="P16" s="734"/>
      <c r="Q16" s="735">
        <f>SUM('別紙様式2-2（個票（４、５月））'!L5:M5,'別紙様式2-3（個票（６月以降））'!K6)</f>
        <v>0</v>
      </c>
      <c r="R16" s="735"/>
      <c r="S16" s="735"/>
      <c r="T16" s="735"/>
      <c r="U16" s="735"/>
      <c r="V16" s="73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4" t="s">
        <v>63</v>
      </c>
      <c r="D17" s="754"/>
      <c r="E17" s="754"/>
      <c r="F17" s="754"/>
      <c r="G17" s="754"/>
      <c r="H17" s="754"/>
      <c r="I17" s="754"/>
      <c r="J17" s="754"/>
      <c r="K17" s="754"/>
      <c r="L17" s="754"/>
      <c r="M17" s="754"/>
      <c r="N17" s="754"/>
      <c r="O17" s="754"/>
      <c r="P17" s="754"/>
      <c r="Q17" s="755"/>
      <c r="R17" s="755"/>
      <c r="S17" s="755"/>
      <c r="T17" s="755"/>
      <c r="U17" s="755"/>
      <c r="V17" s="755"/>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1015" t="s">
        <v>68</v>
      </c>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5"/>
      <c r="AJ22" s="1015"/>
      <c r="AK22" s="1015"/>
      <c r="AL22" s="15"/>
      <c r="AM22" s="15"/>
      <c r="AN22" s="15"/>
      <c r="AO22" s="15"/>
      <c r="AP22" s="15"/>
      <c r="AQ22" s="15"/>
      <c r="AR22" s="15"/>
      <c r="AS22" s="15"/>
      <c r="AT22" s="15"/>
      <c r="AU22" s="15"/>
      <c r="AV22" s="15"/>
      <c r="AW22" s="15"/>
      <c r="AX22" s="15"/>
      <c r="AY22" s="15"/>
    </row>
    <row r="23" spans="1:60" ht="19.149999999999999" customHeight="1" thickBot="1">
      <c r="A23" s="15"/>
      <c r="B23" s="769" t="s">
        <v>69</v>
      </c>
      <c r="C23" s="769"/>
      <c r="D23" s="769"/>
      <c r="E23" s="769"/>
      <c r="F23" s="769"/>
      <c r="G23" s="769"/>
      <c r="H23" s="769"/>
      <c r="I23" s="769"/>
      <c r="J23" s="769"/>
      <c r="K23" s="769"/>
      <c r="L23" s="769"/>
      <c r="M23" s="769"/>
      <c r="N23" s="769"/>
      <c r="O23" s="769"/>
      <c r="P23" s="769"/>
      <c r="Q23" s="769"/>
      <c r="R23" s="769"/>
      <c r="S23" s="769"/>
      <c r="T23" s="769"/>
      <c r="U23" s="769"/>
      <c r="V23" s="769"/>
      <c r="W23" s="769"/>
      <c r="X23" s="769"/>
      <c r="Y23" s="769"/>
      <c r="Z23" s="769"/>
      <c r="AA23" s="769"/>
      <c r="AB23" s="769"/>
      <c r="AC23" s="769"/>
      <c r="AD23" s="769"/>
      <c r="AE23" s="769"/>
      <c r="AF23" s="769"/>
      <c r="AG23" s="769"/>
      <c r="AH23" s="769"/>
      <c r="AI23" s="769"/>
      <c r="AJ23" s="769"/>
      <c r="AK23" s="769"/>
      <c r="AL23" s="15"/>
      <c r="AM23" s="15"/>
      <c r="AN23" s="15"/>
      <c r="AO23" s="15"/>
      <c r="AP23" s="15"/>
      <c r="AQ23" s="15"/>
      <c r="AR23" s="15"/>
      <c r="AS23" s="268"/>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4" t="s">
        <v>71</v>
      </c>
      <c r="D25" s="734"/>
      <c r="E25" s="734"/>
      <c r="F25" s="734"/>
      <c r="G25" s="734"/>
      <c r="H25" s="734"/>
      <c r="I25" s="734"/>
      <c r="J25" s="734"/>
      <c r="K25" s="734"/>
      <c r="L25" s="734"/>
      <c r="M25" s="734"/>
      <c r="N25" s="734"/>
      <c r="O25" s="734"/>
      <c r="P25" s="734"/>
      <c r="Q25" s="734"/>
      <c r="R25" s="734"/>
      <c r="S25" s="734"/>
      <c r="T25" s="770">
        <f>SUM('別紙様式2-2（個票（４、５月））'!L6:L6,'別紙様式2-3（個票（６月以降））'!K7)</f>
        <v>0</v>
      </c>
      <c r="U25" s="770"/>
      <c r="V25" s="770"/>
      <c r="W25" s="770"/>
      <c r="X25" s="770"/>
      <c r="Y25" s="770"/>
      <c r="Z25" s="273" t="s">
        <v>61</v>
      </c>
      <c r="AA25" s="274" t="s">
        <v>64</v>
      </c>
      <c r="AB25" s="771" t="str">
        <f>IF(H6="", "", IFERROR(IF(T26&gt;=T25,"○","×"),""))</f>
        <v/>
      </c>
      <c r="AC25" s="275"/>
      <c r="AD25" s="276"/>
      <c r="AE25" s="276"/>
      <c r="AF25" s="276"/>
      <c r="AG25" s="276"/>
      <c r="AH25" s="276"/>
      <c r="AI25" s="276"/>
      <c r="AJ25" s="276"/>
      <c r="AK25" s="276"/>
      <c r="AL25" s="15"/>
      <c r="AM25" s="762" t="s">
        <v>72</v>
      </c>
      <c r="AN25" s="763"/>
      <c r="AO25" s="763"/>
      <c r="AP25" s="763"/>
      <c r="AQ25" s="763"/>
      <c r="AR25" s="763"/>
      <c r="AS25" s="763"/>
      <c r="AT25" s="763"/>
      <c r="AU25" s="763"/>
      <c r="AV25" s="763"/>
      <c r="AW25" s="763"/>
      <c r="AX25" s="763"/>
      <c r="AY25" s="764"/>
    </row>
    <row r="26" spans="1:60" ht="28.5" customHeight="1" thickBot="1">
      <c r="A26" s="15"/>
      <c r="B26" s="272" t="s">
        <v>62</v>
      </c>
      <c r="C26" s="757" t="s">
        <v>73</v>
      </c>
      <c r="D26" s="757"/>
      <c r="E26" s="757"/>
      <c r="F26" s="757"/>
      <c r="G26" s="757"/>
      <c r="H26" s="757"/>
      <c r="I26" s="757"/>
      <c r="J26" s="757"/>
      <c r="K26" s="757"/>
      <c r="L26" s="757"/>
      <c r="M26" s="757"/>
      <c r="N26" s="757"/>
      <c r="O26" s="757"/>
      <c r="P26" s="757"/>
      <c r="Q26" s="757"/>
      <c r="R26" s="757"/>
      <c r="S26" s="757"/>
      <c r="T26" s="758">
        <v>0</v>
      </c>
      <c r="U26" s="758"/>
      <c r="V26" s="758"/>
      <c r="W26" s="758"/>
      <c r="X26" s="758"/>
      <c r="Y26" s="759"/>
      <c r="Z26" s="277" t="s">
        <v>61</v>
      </c>
      <c r="AA26" s="274" t="s">
        <v>64</v>
      </c>
      <c r="AB26" s="772"/>
      <c r="AC26" s="275"/>
      <c r="AD26" s="276"/>
      <c r="AE26" s="276"/>
      <c r="AF26" s="276"/>
      <c r="AG26" s="276"/>
      <c r="AH26" s="276"/>
      <c r="AI26" s="276"/>
      <c r="AJ26" s="276"/>
      <c r="AK26" s="276"/>
      <c r="AL26" s="15"/>
      <c r="AM26" s="765"/>
      <c r="AN26" s="766"/>
      <c r="AO26" s="766"/>
      <c r="AP26" s="766"/>
      <c r="AQ26" s="766"/>
      <c r="AR26" s="766"/>
      <c r="AS26" s="766"/>
      <c r="AT26" s="766"/>
      <c r="AU26" s="766"/>
      <c r="AV26" s="766"/>
      <c r="AW26" s="766"/>
      <c r="AX26" s="766"/>
      <c r="AY26" s="76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3"/>
      <c r="AM31" s="284"/>
      <c r="AN31" s="284"/>
      <c r="AO31" s="284"/>
      <c r="AP31" s="284"/>
      <c r="AQ31" s="284"/>
      <c r="AR31" s="284"/>
      <c r="AS31" s="284"/>
      <c r="AT31" s="284"/>
      <c r="AU31" s="284"/>
      <c r="AV31" s="284"/>
      <c r="AW31" s="284"/>
      <c r="AX31" s="284"/>
      <c r="AY31" s="284"/>
      <c r="BA31" s="717" t="s">
        <v>78</v>
      </c>
      <c r="BB31" s="717"/>
      <c r="BC31" s="717"/>
      <c r="BD31" s="717"/>
      <c r="BE31" s="717" t="s">
        <v>79</v>
      </c>
      <c r="BF31" s="717"/>
      <c r="BG31" s="717"/>
      <c r="BH31" s="717"/>
    </row>
    <row r="32" spans="1:60" s="12" customFormat="1" ht="18" customHeight="1" thickBot="1">
      <c r="A32" s="247"/>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18">
        <f>COUNTIF('別紙様式2-2（個票（４、５月））'!N:N,"処遇改善加算Ⅰ")+COUNTIF('別紙様式2-2（個票（４、５月））'!N:N,"処遇改善加算Ⅱ")+COUNTIF('別紙様式2-2（個票（４、５月））'!N:N,"処遇改善加算Ⅲ")+COUNTIF('別紙様式2-2（個票（４、５月））'!N:N,"処遇改善加算Ⅳ")</f>
        <v>0</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8"/>
      <c r="BG32" s="718"/>
      <c r="BH32" s="718"/>
    </row>
    <row r="33" spans="1:60" s="12" customFormat="1" ht="33" customHeight="1" thickBot="1">
      <c r="A33" s="247"/>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3"/>
      <c r="C34" s="773"/>
      <c r="D34" s="773"/>
      <c r="E34" s="773"/>
      <c r="F34" s="773"/>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c r="AD34" s="773"/>
      <c r="AE34" s="773"/>
      <c r="AF34" s="773"/>
      <c r="AG34" s="773"/>
      <c r="AH34" s="773"/>
      <c r="AI34" s="773"/>
      <c r="AJ34" s="773"/>
      <c r="AK34" s="773"/>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2" t="s">
        <v>82</v>
      </c>
      <c r="C35" s="774"/>
      <c r="D35" s="774"/>
      <c r="E35" s="774"/>
      <c r="F35" s="774"/>
      <c r="G35" s="774"/>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247"/>
      <c r="AM35" s="284"/>
      <c r="AN35" s="284"/>
      <c r="AO35" s="284"/>
      <c r="AP35" s="284"/>
      <c r="AQ35" s="284"/>
      <c r="AR35" s="284"/>
      <c r="AS35" s="284"/>
      <c r="AT35" s="284"/>
      <c r="AU35" s="284"/>
      <c r="AV35" s="284"/>
      <c r="AW35" s="284"/>
      <c r="AX35" s="284"/>
      <c r="AY35" s="284"/>
      <c r="BA35" s="717" t="s">
        <v>83</v>
      </c>
      <c r="BB35" s="717"/>
      <c r="BC35" s="717"/>
      <c r="BD35" s="717"/>
      <c r="BE35" s="717" t="s">
        <v>83</v>
      </c>
      <c r="BF35" s="717"/>
      <c r="BG35" s="717"/>
      <c r="BH35" s="717"/>
    </row>
    <row r="36" spans="1:60" s="12" customFormat="1" ht="18" customHeight="1" thickBot="1">
      <c r="A36" s="247"/>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18">
        <f>COUNTIF('別紙様式2-2（個票（４、５月））'!N:N,"処遇改善加算Ⅰ")+COUNTIF('別紙様式2-2（個票（４、５月））'!N:N,"処遇改善加算Ⅱ")+COUNTIF('別紙様式2-2（個票（４、５月））'!N:N,"処遇改善加算Ⅲ")</f>
        <v>0</v>
      </c>
      <c r="BB36" s="718"/>
      <c r="BC36" s="718"/>
      <c r="BD36" s="718"/>
      <c r="BE36" s="718">
        <f>COUNTIF('別紙様式2-3（個票（６月以降））'!N:N,"*処遇改善加算Ⅰ*")+COUNTIF('別紙様式2-3（個票（６月以降））'!N:N,"*処遇改善加算Ⅱ*")+COUNTIF('別紙様式2-3（個票（６月以降））'!N:N,"処遇改善加算Ⅲ")</f>
        <v>0</v>
      </c>
      <c r="BF36" s="718"/>
      <c r="BG36" s="718"/>
      <c r="BH36" s="718"/>
    </row>
    <row r="37" spans="1:60" s="12" customFormat="1" ht="30.6" customHeight="1" thickBot="1">
      <c r="A37" s="247"/>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7"/>
      <c r="AM39" s="247"/>
      <c r="AN39" s="247"/>
      <c r="AO39" s="247"/>
      <c r="AP39" s="247"/>
      <c r="AQ39" s="247"/>
      <c r="AR39" s="247"/>
      <c r="AS39" s="247"/>
      <c r="AT39" s="247"/>
      <c r="AU39" s="247"/>
      <c r="AV39" s="247"/>
      <c r="AW39" s="247"/>
      <c r="AX39" s="247"/>
      <c r="AY39" s="247"/>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17">
        <f>COUNTIF('別紙様式2-2（個票（４、５月））'!N:N,"処遇改善加算Ⅰ")+COUNTIF('別紙様式2-2（個票（４、５月））'!N:N,"処遇改善加算Ⅱ")</f>
        <v>0</v>
      </c>
      <c r="BB40" s="717"/>
      <c r="BC40" s="717"/>
      <c r="BD40" s="717"/>
      <c r="BE40" s="718">
        <f>COUNTIF('別紙様式2-3（個票（６月以降））'!N:N,"*処遇改善加算Ⅰ*")+COUNTIF('別紙様式2-3（個票（６月以降））'!N:N,"*処遇改善加算Ⅱ*")</f>
        <v>0</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29" t="s">
        <v>92</v>
      </c>
      <c r="AN44" s="729"/>
      <c r="AO44" s="729"/>
      <c r="AP44" s="729"/>
      <c r="AQ44" s="729"/>
      <c r="AR44" s="729"/>
      <c r="AS44" s="729"/>
      <c r="AT44" s="729"/>
      <c r="AU44" s="729"/>
      <c r="AV44" s="729"/>
      <c r="AW44" s="729"/>
      <c r="AX44" s="729"/>
      <c r="AY44" s="72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2" t="s">
        <v>97</v>
      </c>
      <c r="AL48" s="247"/>
      <c r="AM48" s="724" t="s">
        <v>98</v>
      </c>
      <c r="AN48" s="724"/>
      <c r="AO48" s="724"/>
      <c r="AP48" s="724"/>
      <c r="AQ48" s="724"/>
      <c r="AR48" s="724"/>
      <c r="AS48" s="724"/>
      <c r="AT48" s="724"/>
      <c r="AU48" s="724"/>
      <c r="AV48" s="724"/>
      <c r="AW48" s="724"/>
      <c r="AX48" s="724"/>
      <c r="AY48" s="72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0">
        <f>COUNTIF('別紙様式2-2（個票（４、５月））'!N:N,"処遇改善加算Ⅰ")</f>
        <v>0</v>
      </c>
      <c r="BB51" s="720"/>
      <c r="BC51" s="720"/>
      <c r="BD51" s="720"/>
      <c r="BE51" s="720">
        <f>COUNTIF('別紙様式2-3（個票（６月以降））'!N:N,"*処遇改善加算Ⅰ*")</f>
        <v>0</v>
      </c>
      <c r="BF51" s="720"/>
      <c r="BG51" s="720"/>
      <c r="BH51" s="72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88" t="s">
        <v>102</v>
      </c>
      <c r="C53" s="788"/>
      <c r="D53" s="788"/>
      <c r="E53" s="788"/>
      <c r="F53" s="788"/>
      <c r="G53" s="788"/>
      <c r="H53" s="788"/>
      <c r="I53" s="788"/>
      <c r="J53" s="788"/>
      <c r="K53" s="788"/>
      <c r="L53" s="788"/>
      <c r="M53" s="788"/>
      <c r="N53" s="788"/>
      <c r="O53" s="788"/>
      <c r="P53" s="788"/>
      <c r="Q53" s="789"/>
      <c r="R53" s="789"/>
      <c r="S53" s="789"/>
      <c r="T53" s="789"/>
      <c r="U53" s="789"/>
      <c r="V53" s="789"/>
      <c r="W53" s="789"/>
      <c r="X53" s="789"/>
      <c r="Y53" s="789"/>
      <c r="Z53" s="789"/>
      <c r="AA53" s="789"/>
      <c r="AB53" s="789"/>
      <c r="AC53" s="789"/>
      <c r="AD53" s="789"/>
      <c r="AE53" s="789"/>
      <c r="AF53" s="789"/>
      <c r="AG53" s="789"/>
      <c r="AH53" s="789"/>
      <c r="AI53" s="789"/>
      <c r="AJ53" s="789"/>
      <c r="AK53" s="789"/>
      <c r="AL53" s="242"/>
      <c r="AM53" s="247"/>
      <c r="AN53" s="319"/>
      <c r="AO53" s="247"/>
      <c r="AP53" s="247"/>
      <c r="AQ53" s="247"/>
      <c r="AR53" s="247"/>
      <c r="AS53" s="247"/>
      <c r="AT53" s="247"/>
      <c r="AU53" s="247"/>
      <c r="AV53" s="247"/>
      <c r="AW53" s="247"/>
      <c r="AX53" s="247"/>
      <c r="AY53" s="247"/>
    </row>
    <row r="54" spans="1:60" s="16" customFormat="1" ht="19.5" customHeight="1" thickBot="1">
      <c r="A54" s="283"/>
      <c r="B54" s="809" t="s">
        <v>103</v>
      </c>
      <c r="C54" s="810"/>
      <c r="D54" s="810"/>
      <c r="E54" s="810"/>
      <c r="F54" s="810"/>
      <c r="G54" s="810"/>
      <c r="H54" s="810"/>
      <c r="I54" s="810"/>
      <c r="J54" s="810"/>
      <c r="K54" s="810"/>
      <c r="L54" s="810"/>
      <c r="M54" s="810"/>
      <c r="N54" s="810"/>
      <c r="O54" s="810"/>
      <c r="P54" s="810"/>
      <c r="Q54" s="810"/>
      <c r="R54" s="810"/>
      <c r="S54" s="810"/>
      <c r="T54" s="810"/>
      <c r="U54" s="810"/>
      <c r="V54" s="810"/>
      <c r="W54" s="810"/>
      <c r="X54" s="810"/>
      <c r="Y54" s="810"/>
      <c r="Z54" s="810"/>
      <c r="AA54" s="810"/>
      <c r="AB54" s="810"/>
      <c r="AC54" s="810"/>
      <c r="AD54" s="810"/>
      <c r="AE54" s="810"/>
      <c r="AF54" s="810"/>
      <c r="AG54" s="810"/>
      <c r="AH54" s="810"/>
      <c r="AI54" s="810"/>
      <c r="AJ54" s="81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77" t="s">
        <v>105</v>
      </c>
      <c r="C56" s="777"/>
      <c r="D56" s="777"/>
      <c r="E56" s="777"/>
      <c r="F56" s="777"/>
      <c r="G56" s="777"/>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8"/>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79" t="str">
        <f>IF(H6="","",IF(OR(BA40&gt;0,BE40&gt;0),"該当",""))</f>
        <v/>
      </c>
      <c r="AJ58" s="780"/>
      <c r="AK58" s="781"/>
      <c r="AL58" s="247"/>
      <c r="AM58" s="283"/>
      <c r="AN58" s="283"/>
      <c r="AO58" s="283"/>
      <c r="AP58" s="283"/>
      <c r="AQ58" s="283"/>
      <c r="AR58" s="283"/>
      <c r="AS58" s="283"/>
      <c r="AT58" s="283"/>
      <c r="AU58" s="283"/>
      <c r="AV58" s="283"/>
      <c r="AW58" s="283"/>
      <c r="AX58" s="283"/>
      <c r="AY58" s="283"/>
    </row>
    <row r="59" spans="1:60" ht="51" customHeight="1">
      <c r="A59" s="15"/>
      <c r="B59" s="324" t="s">
        <v>107</v>
      </c>
      <c r="C59" s="782" t="s">
        <v>108</v>
      </c>
      <c r="D59" s="782"/>
      <c r="E59" s="782"/>
      <c r="F59" s="782"/>
      <c r="G59" s="782"/>
      <c r="H59" s="782"/>
      <c r="I59" s="782"/>
      <c r="J59" s="782"/>
      <c r="K59" s="782"/>
      <c r="L59" s="782"/>
      <c r="M59" s="782"/>
      <c r="N59" s="782"/>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3" t="str">
        <f>IF(H6="","",IF(OR(BA32-BA40&gt;0,BE32-BE40&gt;0),"該当",""))</f>
        <v/>
      </c>
      <c r="AJ61" s="784"/>
      <c r="AK61" s="785"/>
      <c r="AL61" s="247"/>
      <c r="AM61" s="247"/>
      <c r="AN61" s="247"/>
      <c r="AO61" s="15"/>
      <c r="AP61" s="247"/>
      <c r="AQ61" s="247"/>
      <c r="AR61" s="247"/>
      <c r="AS61" s="247"/>
      <c r="AT61" s="247"/>
      <c r="AU61" s="247"/>
      <c r="AV61" s="247"/>
      <c r="AW61" s="247"/>
      <c r="AX61" s="247"/>
      <c r="AY61" s="247"/>
    </row>
    <row r="62" spans="1:60" ht="59.45" customHeight="1">
      <c r="A62" s="15"/>
      <c r="B62" s="324" t="s">
        <v>107</v>
      </c>
      <c r="C62" s="782" t="s">
        <v>110</v>
      </c>
      <c r="D62" s="782"/>
      <c r="E62" s="782"/>
      <c r="F62" s="782"/>
      <c r="G62" s="782"/>
      <c r="H62" s="782"/>
      <c r="I62" s="782"/>
      <c r="J62" s="782"/>
      <c r="K62" s="782"/>
      <c r="L62" s="782"/>
      <c r="M62" s="782"/>
      <c r="N62" s="782"/>
      <c r="O62" s="782"/>
      <c r="P62" s="782"/>
      <c r="Q62" s="782"/>
      <c r="R62" s="782"/>
      <c r="S62" s="782"/>
      <c r="T62" s="782"/>
      <c r="U62" s="782"/>
      <c r="V62" s="782"/>
      <c r="W62" s="782"/>
      <c r="X62" s="782"/>
      <c r="Y62" s="782"/>
      <c r="Z62" s="782"/>
      <c r="AA62" s="782"/>
      <c r="AB62" s="782"/>
      <c r="AC62" s="782"/>
      <c r="AD62" s="782"/>
      <c r="AE62" s="782"/>
      <c r="AF62" s="782"/>
      <c r="AG62" s="782"/>
      <c r="AH62" s="782"/>
      <c r="AI62" s="782"/>
      <c r="AJ62" s="782"/>
      <c r="AK62" s="78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3" t="s">
        <v>111</v>
      </c>
      <c r="C64" s="804"/>
      <c r="D64" s="805"/>
      <c r="E64" s="806" t="s">
        <v>112</v>
      </c>
      <c r="F64" s="807"/>
      <c r="G64" s="807"/>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2" t="s">
        <v>115</v>
      </c>
      <c r="C65" s="703"/>
      <c r="D65" s="703"/>
      <c r="E65" s="792"/>
      <c r="F65" s="793"/>
      <c r="G65" s="786" t="s">
        <v>116</v>
      </c>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247"/>
      <c r="AM65" s="762" t="str">
        <f>IF(AI58="該当", "！この区分（４項目）から２つ以上の取組が選択されていません。",  "！この区分（４項目）から１つ以上の取組が選択されていません。")</f>
        <v>！この区分（４項目）から１つ以上の取組が選択されていません。</v>
      </c>
      <c r="AN65" s="763"/>
      <c r="AO65" s="763"/>
      <c r="AP65" s="763"/>
      <c r="AQ65" s="763"/>
      <c r="AR65" s="763"/>
      <c r="AS65" s="763"/>
      <c r="AT65" s="763"/>
      <c r="AU65" s="763"/>
      <c r="AV65" s="763"/>
      <c r="AW65" s="763"/>
      <c r="AX65" s="764"/>
      <c r="AY65" s="247"/>
      <c r="AZ65" s="12"/>
      <c r="BA65" s="794">
        <f>COUNTIF(E65:F68, "✓")+COUNTIF(E65:F68, "誓約")</f>
        <v>0</v>
      </c>
      <c r="BB65" s="424" t="str">
        <f>IF(AI58="該当",1,IF(AI61="該当",2,""))</f>
        <v/>
      </c>
    </row>
    <row r="66" spans="1:54" ht="15" customHeight="1" thickBot="1">
      <c r="A66" s="15"/>
      <c r="B66" s="705"/>
      <c r="C66" s="706"/>
      <c r="D66" s="706"/>
      <c r="E66" s="795"/>
      <c r="F66" s="796"/>
      <c r="G66" s="786" t="s">
        <v>117</v>
      </c>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247"/>
      <c r="AM66" s="765"/>
      <c r="AN66" s="766"/>
      <c r="AO66" s="766"/>
      <c r="AP66" s="766"/>
      <c r="AQ66" s="766"/>
      <c r="AR66" s="766"/>
      <c r="AS66" s="766"/>
      <c r="AT66" s="766"/>
      <c r="AU66" s="766"/>
      <c r="AV66" s="766"/>
      <c r="AW66" s="766"/>
      <c r="AX66" s="767"/>
      <c r="AY66" s="320"/>
      <c r="AZ66" s="331"/>
      <c r="BA66" s="794"/>
    </row>
    <row r="67" spans="1:54" ht="24.6" customHeight="1">
      <c r="A67" s="15"/>
      <c r="B67" s="705"/>
      <c r="C67" s="706"/>
      <c r="D67" s="706"/>
      <c r="E67" s="795"/>
      <c r="F67" s="796"/>
      <c r="G67" s="786" t="s">
        <v>118</v>
      </c>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247"/>
      <c r="AM67" s="320"/>
      <c r="AN67" s="320"/>
      <c r="AO67" s="320"/>
      <c r="AP67" s="320"/>
      <c r="AQ67" s="320"/>
      <c r="AR67" s="320"/>
      <c r="AS67" s="320"/>
      <c r="AT67" s="320"/>
      <c r="AU67" s="320"/>
      <c r="AV67" s="320"/>
      <c r="AW67" s="320"/>
      <c r="AX67" s="320"/>
      <c r="AY67" s="320"/>
      <c r="AZ67" s="331"/>
      <c r="BA67" s="794"/>
    </row>
    <row r="68" spans="1:54" ht="15" customHeight="1" thickBot="1">
      <c r="A68" s="15"/>
      <c r="B68" s="790"/>
      <c r="C68" s="791"/>
      <c r="D68" s="791"/>
      <c r="E68" s="801"/>
      <c r="F68" s="802"/>
      <c r="G68" s="786" t="s">
        <v>119</v>
      </c>
      <c r="H68" s="787"/>
      <c r="I68" s="787"/>
      <c r="J68" s="787"/>
      <c r="K68" s="787"/>
      <c r="L68" s="787"/>
      <c r="M68" s="787"/>
      <c r="N68" s="787"/>
      <c r="O68" s="787"/>
      <c r="P68" s="787"/>
      <c r="Q68" s="787"/>
      <c r="R68" s="787"/>
      <c r="S68" s="787"/>
      <c r="T68" s="787"/>
      <c r="U68" s="787"/>
      <c r="V68" s="787"/>
      <c r="W68" s="787"/>
      <c r="X68" s="787"/>
      <c r="Y68" s="787"/>
      <c r="Z68" s="787"/>
      <c r="AA68" s="787"/>
      <c r="AB68" s="787"/>
      <c r="AC68" s="787"/>
      <c r="AD68" s="787"/>
      <c r="AE68" s="787"/>
      <c r="AF68" s="787"/>
      <c r="AG68" s="787"/>
      <c r="AH68" s="787"/>
      <c r="AI68" s="787"/>
      <c r="AJ68" s="787"/>
      <c r="AK68" s="787"/>
      <c r="AL68" s="247"/>
      <c r="AM68" s="332"/>
      <c r="AN68" s="332"/>
      <c r="AO68" s="332"/>
      <c r="AP68" s="332"/>
      <c r="AQ68" s="332"/>
      <c r="AR68" s="332"/>
      <c r="AS68" s="332"/>
      <c r="AT68" s="332"/>
      <c r="AU68" s="332"/>
      <c r="AV68" s="332"/>
      <c r="AW68" s="332"/>
      <c r="AX68" s="332"/>
      <c r="AY68" s="247"/>
      <c r="AZ68" s="12"/>
      <c r="BA68" s="794"/>
    </row>
    <row r="69" spans="1:54" ht="39.6" customHeight="1">
      <c r="A69" s="15"/>
      <c r="B69" s="702" t="s">
        <v>120</v>
      </c>
      <c r="C69" s="703"/>
      <c r="D69" s="703"/>
      <c r="E69" s="792"/>
      <c r="F69" s="793"/>
      <c r="G69" s="786" t="s">
        <v>121</v>
      </c>
      <c r="H69" s="787"/>
      <c r="I69" s="787"/>
      <c r="J69" s="787"/>
      <c r="K69" s="787"/>
      <c r="L69" s="787"/>
      <c r="M69" s="787"/>
      <c r="N69" s="787"/>
      <c r="O69" s="787"/>
      <c r="P69" s="787"/>
      <c r="Q69" s="787"/>
      <c r="R69" s="787"/>
      <c r="S69" s="787"/>
      <c r="T69" s="787"/>
      <c r="U69" s="787"/>
      <c r="V69" s="787"/>
      <c r="W69" s="787"/>
      <c r="X69" s="787"/>
      <c r="Y69" s="787"/>
      <c r="Z69" s="787"/>
      <c r="AA69" s="787"/>
      <c r="AB69" s="787"/>
      <c r="AC69" s="787"/>
      <c r="AD69" s="787"/>
      <c r="AE69" s="787"/>
      <c r="AF69" s="787"/>
      <c r="AG69" s="787"/>
      <c r="AH69" s="787"/>
      <c r="AI69" s="787"/>
      <c r="AJ69" s="787"/>
      <c r="AK69" s="787"/>
      <c r="AL69" s="247"/>
      <c r="AM69" s="762" t="str">
        <f>IF(AI58="該当", "！この区分（４項目）から２つ以上の取組が選択されていません。",  "！この区分（４項目）から１つ以上の取組が選択されていません。")</f>
        <v>！この区分（４項目）から１つ以上の取組が選択されていません。</v>
      </c>
      <c r="AN69" s="763"/>
      <c r="AO69" s="763"/>
      <c r="AP69" s="763"/>
      <c r="AQ69" s="763"/>
      <c r="AR69" s="763"/>
      <c r="AS69" s="763"/>
      <c r="AT69" s="763"/>
      <c r="AU69" s="763"/>
      <c r="AV69" s="763"/>
      <c r="AW69" s="763"/>
      <c r="AX69" s="764"/>
      <c r="AY69" s="247"/>
      <c r="AZ69" s="12"/>
      <c r="BA69" s="794">
        <f>COUNTIF(E69:F72, "✓")+COUNTIF(E69:F72, "誓約")</f>
        <v>0</v>
      </c>
    </row>
    <row r="70" spans="1:54" ht="15" customHeight="1" thickBot="1">
      <c r="A70" s="15"/>
      <c r="B70" s="705"/>
      <c r="C70" s="706"/>
      <c r="D70" s="706"/>
      <c r="E70" s="795"/>
      <c r="F70" s="796"/>
      <c r="G70" s="786" t="s">
        <v>122</v>
      </c>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247"/>
      <c r="AM70" s="765"/>
      <c r="AN70" s="766"/>
      <c r="AO70" s="766"/>
      <c r="AP70" s="766"/>
      <c r="AQ70" s="766"/>
      <c r="AR70" s="766"/>
      <c r="AS70" s="766"/>
      <c r="AT70" s="766"/>
      <c r="AU70" s="766"/>
      <c r="AV70" s="766"/>
      <c r="AW70" s="766"/>
      <c r="AX70" s="767"/>
      <c r="AY70" s="320"/>
      <c r="AZ70" s="331"/>
      <c r="BA70" s="794"/>
    </row>
    <row r="71" spans="1:54" ht="15" customHeight="1">
      <c r="A71" s="15"/>
      <c r="B71" s="705"/>
      <c r="C71" s="706"/>
      <c r="D71" s="706"/>
      <c r="E71" s="797"/>
      <c r="F71" s="798"/>
      <c r="G71" s="786" t="s">
        <v>123</v>
      </c>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247"/>
      <c r="AM71" s="333"/>
      <c r="AN71" s="320"/>
      <c r="AO71" s="320"/>
      <c r="AP71" s="320"/>
      <c r="AQ71" s="320"/>
      <c r="AR71" s="320"/>
      <c r="AS71" s="320"/>
      <c r="AT71" s="320"/>
      <c r="AU71" s="320"/>
      <c r="AV71" s="320"/>
      <c r="AW71" s="320"/>
      <c r="AX71" s="320"/>
      <c r="AY71" s="320"/>
      <c r="AZ71" s="331"/>
      <c r="BA71" s="794"/>
    </row>
    <row r="72" spans="1:54" ht="15" customHeight="1" thickBot="1">
      <c r="A72" s="15"/>
      <c r="B72" s="790"/>
      <c r="C72" s="791"/>
      <c r="D72" s="791"/>
      <c r="E72" s="799"/>
      <c r="F72" s="800"/>
      <c r="G72" s="786" t="s">
        <v>124</v>
      </c>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247"/>
      <c r="AM72" s="332"/>
      <c r="AN72" s="332"/>
      <c r="AO72" s="332"/>
      <c r="AP72" s="332"/>
      <c r="AQ72" s="332"/>
      <c r="AR72" s="332"/>
      <c r="AS72" s="332"/>
      <c r="AT72" s="332"/>
      <c r="AU72" s="332"/>
      <c r="AV72" s="332"/>
      <c r="AW72" s="332"/>
      <c r="AX72" s="332"/>
      <c r="AY72" s="247"/>
      <c r="AZ72" s="12"/>
      <c r="BA72" s="794"/>
    </row>
    <row r="73" spans="1:54" ht="15" customHeight="1">
      <c r="A73" s="15"/>
      <c r="B73" s="702" t="s">
        <v>125</v>
      </c>
      <c r="C73" s="703"/>
      <c r="D73" s="703"/>
      <c r="E73" s="792"/>
      <c r="F73" s="793"/>
      <c r="G73" s="786" t="s">
        <v>126</v>
      </c>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247"/>
      <c r="AM73" s="762" t="str">
        <f>IF(AI58="該当", "！この区分（４項目）から２つ以上の取組が選択されていません。",  "！この区分（４項目）から１つ以上の取組が選択されていません。")</f>
        <v>！この区分（４項目）から１つ以上の取組が選択されていません。</v>
      </c>
      <c r="AN73" s="763"/>
      <c r="AO73" s="763"/>
      <c r="AP73" s="763"/>
      <c r="AQ73" s="763"/>
      <c r="AR73" s="763"/>
      <c r="AS73" s="763"/>
      <c r="AT73" s="763"/>
      <c r="AU73" s="763"/>
      <c r="AV73" s="763"/>
      <c r="AW73" s="763"/>
      <c r="AX73" s="764"/>
      <c r="AY73" s="247"/>
      <c r="AZ73" s="12"/>
      <c r="BA73" s="794">
        <f>COUNTIF(E73:F76, "✓")+COUNTIF(E73:F76, "誓約")</f>
        <v>0</v>
      </c>
    </row>
    <row r="74" spans="1:54" ht="28.15" customHeight="1" thickBot="1">
      <c r="A74" s="15"/>
      <c r="B74" s="705"/>
      <c r="C74" s="706"/>
      <c r="D74" s="706"/>
      <c r="E74" s="795"/>
      <c r="F74" s="796"/>
      <c r="G74" s="786" t="s">
        <v>127</v>
      </c>
      <c r="H74" s="787"/>
      <c r="I74" s="787"/>
      <c r="J74" s="787"/>
      <c r="K74" s="787"/>
      <c r="L74" s="787"/>
      <c r="M74" s="787"/>
      <c r="N74" s="787"/>
      <c r="O74" s="787"/>
      <c r="P74" s="787"/>
      <c r="Q74" s="787"/>
      <c r="R74" s="787"/>
      <c r="S74" s="787"/>
      <c r="T74" s="787"/>
      <c r="U74" s="787"/>
      <c r="V74" s="787"/>
      <c r="W74" s="787"/>
      <c r="X74" s="787"/>
      <c r="Y74" s="787"/>
      <c r="Z74" s="787"/>
      <c r="AA74" s="787"/>
      <c r="AB74" s="787"/>
      <c r="AC74" s="787"/>
      <c r="AD74" s="787"/>
      <c r="AE74" s="787"/>
      <c r="AF74" s="787"/>
      <c r="AG74" s="787"/>
      <c r="AH74" s="787"/>
      <c r="AI74" s="787"/>
      <c r="AJ74" s="787"/>
      <c r="AK74" s="787"/>
      <c r="AL74" s="247"/>
      <c r="AM74" s="765"/>
      <c r="AN74" s="766"/>
      <c r="AO74" s="766"/>
      <c r="AP74" s="766"/>
      <c r="AQ74" s="766"/>
      <c r="AR74" s="766"/>
      <c r="AS74" s="766"/>
      <c r="AT74" s="766"/>
      <c r="AU74" s="766"/>
      <c r="AV74" s="766"/>
      <c r="AW74" s="766"/>
      <c r="AX74" s="767"/>
      <c r="AY74" s="320"/>
      <c r="AZ74" s="331"/>
      <c r="BA74" s="794"/>
    </row>
    <row r="75" spans="1:54" ht="45.6" customHeight="1">
      <c r="A75" s="15"/>
      <c r="B75" s="705"/>
      <c r="C75" s="706"/>
      <c r="D75" s="706"/>
      <c r="E75" s="795"/>
      <c r="F75" s="796"/>
      <c r="G75" s="786" t="s">
        <v>128</v>
      </c>
      <c r="H75" s="787"/>
      <c r="I75" s="787"/>
      <c r="J75" s="787"/>
      <c r="K75" s="787"/>
      <c r="L75" s="787"/>
      <c r="M75" s="787"/>
      <c r="N75" s="787"/>
      <c r="O75" s="787"/>
      <c r="P75" s="787"/>
      <c r="Q75" s="787"/>
      <c r="R75" s="787"/>
      <c r="S75" s="787"/>
      <c r="T75" s="787"/>
      <c r="U75" s="787"/>
      <c r="V75" s="787"/>
      <c r="W75" s="787"/>
      <c r="X75" s="787"/>
      <c r="Y75" s="787"/>
      <c r="Z75" s="787"/>
      <c r="AA75" s="787"/>
      <c r="AB75" s="787"/>
      <c r="AC75" s="787"/>
      <c r="AD75" s="787"/>
      <c r="AE75" s="787"/>
      <c r="AF75" s="787"/>
      <c r="AG75" s="787"/>
      <c r="AH75" s="787"/>
      <c r="AI75" s="787"/>
      <c r="AJ75" s="787"/>
      <c r="AK75" s="787"/>
      <c r="AL75" s="247"/>
      <c r="AM75" s="320"/>
      <c r="AN75" s="320"/>
      <c r="AO75" s="320"/>
      <c r="AP75" s="320"/>
      <c r="AQ75" s="320"/>
      <c r="AR75" s="320"/>
      <c r="AS75" s="320"/>
      <c r="AT75" s="320"/>
      <c r="AU75" s="320"/>
      <c r="AV75" s="320"/>
      <c r="AW75" s="320"/>
      <c r="AX75" s="320"/>
      <c r="AZ75" s="331"/>
      <c r="BA75" s="794"/>
    </row>
    <row r="76" spans="1:54" ht="27" customHeight="1" thickBot="1">
      <c r="A76" s="15"/>
      <c r="B76" s="790"/>
      <c r="C76" s="791"/>
      <c r="D76" s="791"/>
      <c r="E76" s="795"/>
      <c r="F76" s="796"/>
      <c r="G76" s="786" t="s">
        <v>129</v>
      </c>
      <c r="H76" s="787"/>
      <c r="I76" s="787"/>
      <c r="J76" s="787"/>
      <c r="K76" s="787"/>
      <c r="L76" s="787"/>
      <c r="M76" s="787"/>
      <c r="N76" s="787"/>
      <c r="O76" s="787"/>
      <c r="P76" s="787"/>
      <c r="Q76" s="787"/>
      <c r="R76" s="787"/>
      <c r="S76" s="787"/>
      <c r="T76" s="787"/>
      <c r="U76" s="787"/>
      <c r="V76" s="787"/>
      <c r="W76" s="787"/>
      <c r="X76" s="787"/>
      <c r="Y76" s="787"/>
      <c r="Z76" s="787"/>
      <c r="AA76" s="787"/>
      <c r="AB76" s="787"/>
      <c r="AC76" s="787"/>
      <c r="AD76" s="787"/>
      <c r="AE76" s="787"/>
      <c r="AF76" s="787"/>
      <c r="AG76" s="787"/>
      <c r="AH76" s="787"/>
      <c r="AI76" s="787"/>
      <c r="AJ76" s="787"/>
      <c r="AK76" s="787"/>
      <c r="AL76" s="247"/>
      <c r="AM76" s="332"/>
      <c r="AN76" s="332"/>
      <c r="AO76" s="332"/>
      <c r="AP76" s="332"/>
      <c r="AQ76" s="332"/>
      <c r="AR76" s="332"/>
      <c r="AS76" s="332"/>
      <c r="AT76" s="332"/>
      <c r="AU76" s="332"/>
      <c r="AV76" s="332"/>
      <c r="AW76" s="332"/>
      <c r="AX76" s="332"/>
      <c r="AY76" s="247"/>
      <c r="AZ76" s="12"/>
      <c r="BA76" s="794"/>
    </row>
    <row r="77" spans="1:54" ht="15" customHeight="1">
      <c r="A77" s="15"/>
      <c r="B77" s="702" t="s">
        <v>130</v>
      </c>
      <c r="C77" s="703"/>
      <c r="D77" s="703"/>
      <c r="E77" s="792"/>
      <c r="F77" s="793"/>
      <c r="G77" s="786" t="s">
        <v>131</v>
      </c>
      <c r="H77" s="787"/>
      <c r="I77" s="787"/>
      <c r="J77" s="787"/>
      <c r="K77" s="787"/>
      <c r="L77" s="787"/>
      <c r="M77" s="787"/>
      <c r="N77" s="787"/>
      <c r="O77" s="787"/>
      <c r="P77" s="787"/>
      <c r="Q77" s="787"/>
      <c r="R77" s="787"/>
      <c r="S77" s="787"/>
      <c r="T77" s="787"/>
      <c r="U77" s="787"/>
      <c r="V77" s="787"/>
      <c r="W77" s="787"/>
      <c r="X77" s="787"/>
      <c r="Y77" s="787"/>
      <c r="Z77" s="787"/>
      <c r="AA77" s="787"/>
      <c r="AB77" s="787"/>
      <c r="AC77" s="787"/>
      <c r="AD77" s="787"/>
      <c r="AE77" s="787"/>
      <c r="AF77" s="787"/>
      <c r="AG77" s="787"/>
      <c r="AH77" s="787"/>
      <c r="AI77" s="787"/>
      <c r="AJ77" s="787"/>
      <c r="AK77" s="787"/>
      <c r="AL77" s="247"/>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63"/>
      <c r="AO77" s="763"/>
      <c r="AP77" s="763"/>
      <c r="AQ77" s="763"/>
      <c r="AR77" s="763"/>
      <c r="AS77" s="763"/>
      <c r="AT77" s="763"/>
      <c r="AU77" s="763"/>
      <c r="AV77" s="763"/>
      <c r="AW77" s="763"/>
      <c r="AX77" s="764"/>
      <c r="AY77" s="247"/>
      <c r="AZ77" s="12"/>
      <c r="BA77" s="794">
        <f>COUNTIF(E77:F80, "✓")+COUNTIF(E77:F80, "誓約")</f>
        <v>0</v>
      </c>
    </row>
    <row r="78" spans="1:54" ht="32.450000000000003" customHeight="1" thickBot="1">
      <c r="A78" s="15"/>
      <c r="B78" s="705"/>
      <c r="C78" s="706"/>
      <c r="D78" s="706"/>
      <c r="E78" s="795"/>
      <c r="F78" s="796"/>
      <c r="G78" s="786" t="s">
        <v>132</v>
      </c>
      <c r="H78" s="787"/>
      <c r="I78" s="787"/>
      <c r="J78" s="787"/>
      <c r="K78" s="787"/>
      <c r="L78" s="787"/>
      <c r="M78" s="787"/>
      <c r="N78" s="787"/>
      <c r="O78" s="787"/>
      <c r="P78" s="787"/>
      <c r="Q78" s="787"/>
      <c r="R78" s="787"/>
      <c r="S78" s="787"/>
      <c r="T78" s="787"/>
      <c r="U78" s="787"/>
      <c r="V78" s="787"/>
      <c r="W78" s="787"/>
      <c r="X78" s="787"/>
      <c r="Y78" s="787"/>
      <c r="Z78" s="787"/>
      <c r="AA78" s="787"/>
      <c r="AB78" s="787"/>
      <c r="AC78" s="787"/>
      <c r="AD78" s="787"/>
      <c r="AE78" s="787"/>
      <c r="AF78" s="787"/>
      <c r="AG78" s="787"/>
      <c r="AH78" s="787"/>
      <c r="AI78" s="787"/>
      <c r="AJ78" s="787"/>
      <c r="AK78" s="787"/>
      <c r="AL78" s="15"/>
      <c r="AM78" s="765"/>
      <c r="AN78" s="766"/>
      <c r="AO78" s="766"/>
      <c r="AP78" s="766"/>
      <c r="AQ78" s="766"/>
      <c r="AR78" s="766"/>
      <c r="AS78" s="766"/>
      <c r="AT78" s="766"/>
      <c r="AU78" s="766"/>
      <c r="AV78" s="766"/>
      <c r="AW78" s="766"/>
      <c r="AX78" s="767"/>
      <c r="AY78" s="320"/>
      <c r="AZ78" s="331"/>
      <c r="BA78" s="794"/>
    </row>
    <row r="79" spans="1:54" ht="28.15" customHeight="1">
      <c r="A79" s="15"/>
      <c r="B79" s="705"/>
      <c r="C79" s="706"/>
      <c r="D79" s="706"/>
      <c r="E79" s="795"/>
      <c r="F79" s="796"/>
      <c r="G79" s="786" t="s">
        <v>133</v>
      </c>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247"/>
      <c r="AM79" s="320"/>
      <c r="AN79" s="320"/>
      <c r="AO79" s="320"/>
      <c r="AP79" s="320"/>
      <c r="AQ79" s="320"/>
      <c r="AR79" s="320"/>
      <c r="AS79" s="320"/>
      <c r="AT79" s="320"/>
      <c r="AU79" s="320"/>
      <c r="AV79" s="320"/>
      <c r="AW79" s="320"/>
      <c r="AX79" s="320"/>
      <c r="AY79" s="320"/>
      <c r="AZ79" s="331"/>
      <c r="BA79" s="794"/>
    </row>
    <row r="80" spans="1:54" ht="15" customHeight="1" thickBot="1">
      <c r="A80" s="15"/>
      <c r="B80" s="790"/>
      <c r="C80" s="791"/>
      <c r="D80" s="791"/>
      <c r="E80" s="795"/>
      <c r="F80" s="796"/>
      <c r="G80" s="786" t="s">
        <v>134</v>
      </c>
      <c r="H80" s="787"/>
      <c r="I80" s="787"/>
      <c r="J80" s="787"/>
      <c r="K80" s="787"/>
      <c r="L80" s="787"/>
      <c r="M80" s="787"/>
      <c r="N80" s="787"/>
      <c r="O80" s="787"/>
      <c r="P80" s="787"/>
      <c r="Q80" s="787"/>
      <c r="R80" s="787"/>
      <c r="S80" s="787"/>
      <c r="T80" s="787"/>
      <c r="U80" s="787"/>
      <c r="V80" s="787"/>
      <c r="W80" s="787"/>
      <c r="X80" s="787"/>
      <c r="Y80" s="787"/>
      <c r="Z80" s="787"/>
      <c r="AA80" s="787"/>
      <c r="AB80" s="787"/>
      <c r="AC80" s="787"/>
      <c r="AD80" s="787"/>
      <c r="AE80" s="787"/>
      <c r="AF80" s="787"/>
      <c r="AG80" s="787"/>
      <c r="AH80" s="787"/>
      <c r="AI80" s="787"/>
      <c r="AJ80" s="787"/>
      <c r="AK80" s="787"/>
      <c r="AL80" s="247"/>
      <c r="AM80" s="320"/>
      <c r="AN80" s="320"/>
      <c r="AO80" s="320"/>
      <c r="AP80" s="320"/>
      <c r="AQ80" s="320"/>
      <c r="AR80" s="320"/>
      <c r="AS80" s="320"/>
      <c r="AT80" s="320"/>
      <c r="AU80" s="320"/>
      <c r="AV80" s="320"/>
      <c r="AW80" s="320"/>
      <c r="AX80" s="320"/>
      <c r="AY80" s="247"/>
      <c r="AZ80" s="12"/>
      <c r="BA80" s="794"/>
    </row>
    <row r="81" spans="1:53" ht="28.15" customHeight="1" thickBot="1">
      <c r="A81" s="15"/>
      <c r="B81" s="702" t="s">
        <v>135</v>
      </c>
      <c r="C81" s="703"/>
      <c r="D81" s="812"/>
      <c r="E81" s="792"/>
      <c r="F81" s="793"/>
      <c r="G81" s="786" t="s">
        <v>136</v>
      </c>
      <c r="H81" s="787"/>
      <c r="I81" s="787"/>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7"/>
      <c r="AL81" s="247"/>
      <c r="AM81" s="819" t="str">
        <f>IF(AND(AI58="該当", AND(E81="",E82= "")), "！⑰又は⑱の取組は必須です。","")</f>
        <v/>
      </c>
      <c r="AN81" s="820"/>
      <c r="AO81" s="820"/>
      <c r="AP81" s="820"/>
      <c r="AQ81" s="820"/>
      <c r="AR81" s="820"/>
      <c r="AS81" s="820"/>
      <c r="AT81" s="820"/>
      <c r="AU81" s="820"/>
      <c r="AV81" s="820"/>
      <c r="AW81" s="820"/>
      <c r="AX81" s="821"/>
      <c r="AY81" s="247"/>
      <c r="AZ81" s="12"/>
      <c r="BA81" s="866">
        <f>COUNTIF(E81:F87, "✓") + COUNTIF(E81:F87, "誓約") + IF(COUNTIF(E88:F89, "✓") + COUNTIF(E88:F89, "誓約") &gt; 0, 1, 0)</f>
        <v>0</v>
      </c>
    </row>
    <row r="82" spans="1:53" ht="15" customHeight="1" thickBot="1">
      <c r="A82" s="15"/>
      <c r="B82" s="705"/>
      <c r="C82" s="706"/>
      <c r="D82" s="813"/>
      <c r="E82" s="795"/>
      <c r="F82" s="796"/>
      <c r="G82" s="786" t="s">
        <v>137</v>
      </c>
      <c r="H82" s="787"/>
      <c r="I82" s="787"/>
      <c r="J82" s="787"/>
      <c r="K82" s="787"/>
      <c r="L82" s="787"/>
      <c r="M82" s="787"/>
      <c r="N82" s="787"/>
      <c r="O82" s="787"/>
      <c r="P82" s="787"/>
      <c r="Q82" s="787"/>
      <c r="R82" s="787"/>
      <c r="S82" s="787"/>
      <c r="T82" s="787"/>
      <c r="U82" s="787"/>
      <c r="V82" s="787"/>
      <c r="W82" s="787"/>
      <c r="X82" s="787"/>
      <c r="Y82" s="787"/>
      <c r="Z82" s="787"/>
      <c r="AA82" s="787"/>
      <c r="AB82" s="787"/>
      <c r="AC82" s="787"/>
      <c r="AD82" s="787"/>
      <c r="AE82" s="787"/>
      <c r="AF82" s="787"/>
      <c r="AG82" s="787"/>
      <c r="AH82" s="787"/>
      <c r="AI82" s="787"/>
      <c r="AJ82" s="787"/>
      <c r="AK82" s="787"/>
      <c r="AL82" s="247"/>
      <c r="AM82" s="320"/>
      <c r="AN82" s="320"/>
      <c r="AO82" s="320"/>
      <c r="AP82" s="320"/>
      <c r="AQ82" s="320"/>
      <c r="AR82" s="320"/>
      <c r="AS82" s="320"/>
      <c r="AT82" s="320"/>
      <c r="AU82" s="320"/>
      <c r="AV82" s="320"/>
      <c r="AW82" s="320"/>
      <c r="AX82" s="320"/>
      <c r="AY82" s="320"/>
      <c r="AZ82" s="331"/>
      <c r="BA82" s="867"/>
    </row>
    <row r="83" spans="1:53" ht="26.45" customHeight="1">
      <c r="A83" s="15"/>
      <c r="B83" s="705"/>
      <c r="C83" s="706"/>
      <c r="D83" s="813"/>
      <c r="E83" s="795"/>
      <c r="F83" s="796"/>
      <c r="G83" s="786" t="s">
        <v>138</v>
      </c>
      <c r="H83" s="787"/>
      <c r="I83" s="787"/>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87"/>
      <c r="AI83" s="787"/>
      <c r="AJ83" s="787"/>
      <c r="AK83" s="787"/>
      <c r="AL83" s="247"/>
      <c r="AM83" s="762" t="str">
        <f>IF(AI58="該当", "！この区分（８項目）から３つ以上の取組が選択されていません。","！この区分（４項目）から２つ以上の取組が選択されていません。")</f>
        <v>！この区分（４項目）から２つ以上の取組が選択されていません。</v>
      </c>
      <c r="AN83" s="763"/>
      <c r="AO83" s="763"/>
      <c r="AP83" s="763"/>
      <c r="AQ83" s="763"/>
      <c r="AR83" s="763"/>
      <c r="AS83" s="763"/>
      <c r="AT83" s="763"/>
      <c r="AU83" s="763"/>
      <c r="AV83" s="763"/>
      <c r="AW83" s="763"/>
      <c r="AX83" s="764"/>
      <c r="AY83" s="320"/>
      <c r="AZ83" s="331"/>
      <c r="BA83" s="867"/>
    </row>
    <row r="84" spans="1:53" ht="15" customHeight="1" thickBot="1">
      <c r="A84" s="15"/>
      <c r="B84" s="705"/>
      <c r="C84" s="706"/>
      <c r="D84" s="813"/>
      <c r="E84" s="795"/>
      <c r="F84" s="796"/>
      <c r="G84" s="786" t="s">
        <v>139</v>
      </c>
      <c r="H84" s="787"/>
      <c r="I84" s="787"/>
      <c r="J84" s="787"/>
      <c r="K84" s="787"/>
      <c r="L84" s="787"/>
      <c r="M84" s="787"/>
      <c r="N84" s="787"/>
      <c r="O84" s="787"/>
      <c r="P84" s="787"/>
      <c r="Q84" s="787"/>
      <c r="R84" s="787"/>
      <c r="S84" s="787"/>
      <c r="T84" s="787"/>
      <c r="U84" s="787"/>
      <c r="V84" s="787"/>
      <c r="W84" s="787"/>
      <c r="X84" s="787"/>
      <c r="Y84" s="787"/>
      <c r="Z84" s="787"/>
      <c r="AA84" s="787"/>
      <c r="AB84" s="787"/>
      <c r="AC84" s="787"/>
      <c r="AD84" s="787"/>
      <c r="AE84" s="787"/>
      <c r="AF84" s="787"/>
      <c r="AG84" s="787"/>
      <c r="AH84" s="787"/>
      <c r="AI84" s="787"/>
      <c r="AJ84" s="787"/>
      <c r="AK84" s="787"/>
      <c r="AL84" s="247"/>
      <c r="AM84" s="765"/>
      <c r="AN84" s="766"/>
      <c r="AO84" s="766"/>
      <c r="AP84" s="766"/>
      <c r="AQ84" s="766"/>
      <c r="AR84" s="766"/>
      <c r="AS84" s="766"/>
      <c r="AT84" s="766"/>
      <c r="AU84" s="766"/>
      <c r="AV84" s="766"/>
      <c r="AW84" s="766"/>
      <c r="AX84" s="767"/>
      <c r="AY84" s="247"/>
      <c r="AZ84" s="12"/>
      <c r="BA84" s="867"/>
    </row>
    <row r="85" spans="1:53" ht="27.6" customHeight="1">
      <c r="A85" s="15"/>
      <c r="B85" s="705"/>
      <c r="C85" s="706"/>
      <c r="D85" s="813"/>
      <c r="E85" s="795"/>
      <c r="F85" s="796"/>
      <c r="G85" s="786" t="s">
        <v>140</v>
      </c>
      <c r="H85" s="787"/>
      <c r="I85" s="787"/>
      <c r="J85" s="787"/>
      <c r="K85" s="787"/>
      <c r="L85" s="787"/>
      <c r="M85" s="787"/>
      <c r="N85" s="787"/>
      <c r="O85" s="787"/>
      <c r="P85" s="787"/>
      <c r="Q85" s="787"/>
      <c r="R85" s="787"/>
      <c r="S85" s="787"/>
      <c r="T85" s="787"/>
      <c r="U85" s="787"/>
      <c r="V85" s="787"/>
      <c r="W85" s="787"/>
      <c r="X85" s="787"/>
      <c r="Y85" s="787"/>
      <c r="Z85" s="787"/>
      <c r="AA85" s="787"/>
      <c r="AB85" s="787"/>
      <c r="AC85" s="787"/>
      <c r="AD85" s="787"/>
      <c r="AE85" s="787"/>
      <c r="AF85" s="787"/>
      <c r="AG85" s="787"/>
      <c r="AH85" s="787"/>
      <c r="AI85" s="787"/>
      <c r="AJ85" s="787"/>
      <c r="AK85" s="787"/>
      <c r="AL85" s="247"/>
      <c r="AM85" s="320"/>
      <c r="AN85" s="320"/>
      <c r="AO85" s="320"/>
      <c r="AP85" s="320"/>
      <c r="AQ85" s="320"/>
      <c r="AR85" s="320"/>
      <c r="AS85" s="320"/>
      <c r="AT85" s="320"/>
      <c r="AU85" s="320"/>
      <c r="AV85" s="320"/>
      <c r="AW85" s="320"/>
      <c r="AX85" s="320"/>
      <c r="AY85" s="320"/>
      <c r="AZ85" s="331"/>
      <c r="BA85" s="867"/>
    </row>
    <row r="86" spans="1:53" ht="28.15" customHeight="1">
      <c r="A86" s="15"/>
      <c r="B86" s="705"/>
      <c r="C86" s="706"/>
      <c r="D86" s="813"/>
      <c r="E86" s="795"/>
      <c r="F86" s="796"/>
      <c r="G86" s="786" t="s">
        <v>141</v>
      </c>
      <c r="H86" s="787"/>
      <c r="I86" s="787"/>
      <c r="J86" s="787"/>
      <c r="K86" s="787"/>
      <c r="L86" s="787"/>
      <c r="M86" s="787"/>
      <c r="N86" s="787"/>
      <c r="O86" s="787"/>
      <c r="P86" s="787"/>
      <c r="Q86" s="787"/>
      <c r="R86" s="787"/>
      <c r="S86" s="787"/>
      <c r="T86" s="787"/>
      <c r="U86" s="787"/>
      <c r="V86" s="787"/>
      <c r="W86" s="787"/>
      <c r="X86" s="787"/>
      <c r="Y86" s="787"/>
      <c r="Z86" s="787"/>
      <c r="AA86" s="787"/>
      <c r="AB86" s="787"/>
      <c r="AC86" s="787"/>
      <c r="AD86" s="787"/>
      <c r="AE86" s="787"/>
      <c r="AF86" s="787"/>
      <c r="AG86" s="787"/>
      <c r="AH86" s="787"/>
      <c r="AI86" s="787"/>
      <c r="AJ86" s="787"/>
      <c r="AK86" s="787"/>
      <c r="AL86" s="247"/>
      <c r="AM86" s="320"/>
      <c r="AN86" s="320"/>
      <c r="AO86" s="320"/>
      <c r="AP86" s="320"/>
      <c r="AQ86" s="320"/>
      <c r="AR86" s="320"/>
      <c r="AS86" s="320"/>
      <c r="AT86" s="320"/>
      <c r="AU86" s="320"/>
      <c r="AV86" s="320"/>
      <c r="AX86" s="320"/>
      <c r="AY86" s="320"/>
      <c r="AZ86" s="331"/>
      <c r="BA86" s="867"/>
    </row>
    <row r="87" spans="1:53" ht="46.9" customHeight="1">
      <c r="A87" s="15"/>
      <c r="B87" s="705"/>
      <c r="C87" s="706"/>
      <c r="D87" s="813"/>
      <c r="E87" s="795"/>
      <c r="F87" s="796"/>
      <c r="G87" s="786" t="s">
        <v>142</v>
      </c>
      <c r="H87" s="787"/>
      <c r="I87" s="787"/>
      <c r="J87" s="787"/>
      <c r="K87" s="787"/>
      <c r="L87" s="787"/>
      <c r="M87" s="787"/>
      <c r="N87" s="787"/>
      <c r="O87" s="787"/>
      <c r="P87" s="787"/>
      <c r="Q87" s="787"/>
      <c r="R87" s="787"/>
      <c r="S87" s="787"/>
      <c r="T87" s="787"/>
      <c r="U87" s="787"/>
      <c r="V87" s="787"/>
      <c r="W87" s="787"/>
      <c r="X87" s="787"/>
      <c r="Y87" s="787"/>
      <c r="Z87" s="787"/>
      <c r="AA87" s="787"/>
      <c r="AB87" s="787"/>
      <c r="AC87" s="787"/>
      <c r="AD87" s="787"/>
      <c r="AE87" s="787"/>
      <c r="AF87" s="787"/>
      <c r="AG87" s="787"/>
      <c r="AH87" s="787"/>
      <c r="AI87" s="787"/>
      <c r="AJ87" s="787"/>
      <c r="AK87" s="787"/>
      <c r="AL87" s="247"/>
      <c r="AM87" s="320"/>
      <c r="AN87" s="320"/>
      <c r="AO87" s="320"/>
      <c r="AP87" s="320"/>
      <c r="AQ87" s="320"/>
      <c r="AR87" s="320"/>
      <c r="AS87" s="320"/>
      <c r="AT87" s="320"/>
      <c r="AU87" s="320"/>
      <c r="AV87" s="320"/>
      <c r="AW87" s="320"/>
      <c r="AX87" s="320"/>
      <c r="AY87" s="247"/>
      <c r="AZ87" s="12"/>
      <c r="BA87" s="867"/>
    </row>
    <row r="88" spans="1:53" ht="42.6" customHeight="1">
      <c r="A88" s="15"/>
      <c r="B88" s="705"/>
      <c r="C88" s="706"/>
      <c r="D88" s="813"/>
      <c r="E88" s="795"/>
      <c r="F88" s="796"/>
      <c r="G88" s="786" t="s">
        <v>143</v>
      </c>
      <c r="H88" s="787"/>
      <c r="I88" s="787"/>
      <c r="J88" s="787"/>
      <c r="K88" s="787"/>
      <c r="L88" s="787"/>
      <c r="M88" s="787"/>
      <c r="N88" s="787"/>
      <c r="O88" s="787"/>
      <c r="P88" s="787"/>
      <c r="Q88" s="787"/>
      <c r="R88" s="787"/>
      <c r="S88" s="787"/>
      <c r="T88" s="787"/>
      <c r="U88" s="787"/>
      <c r="V88" s="787"/>
      <c r="W88" s="787"/>
      <c r="X88" s="787"/>
      <c r="Y88" s="787"/>
      <c r="Z88" s="787"/>
      <c r="AA88" s="787"/>
      <c r="AB88" s="787"/>
      <c r="AC88" s="787"/>
      <c r="AD88" s="787"/>
      <c r="AE88" s="787"/>
      <c r="AF88" s="787"/>
      <c r="AG88" s="787"/>
      <c r="AH88" s="787"/>
      <c r="AI88" s="787"/>
      <c r="AJ88" s="787"/>
      <c r="AK88" s="787"/>
      <c r="AL88" s="247"/>
      <c r="AM88" s="320"/>
      <c r="AN88" s="320"/>
      <c r="AO88" s="320"/>
      <c r="AP88" s="320"/>
      <c r="AQ88" s="320"/>
      <c r="AR88" s="320"/>
      <c r="AS88" s="320"/>
      <c r="AT88" s="320"/>
      <c r="AU88" s="320"/>
      <c r="AV88" s="320"/>
      <c r="AW88" s="320"/>
      <c r="AX88" s="320"/>
      <c r="AY88" s="247"/>
      <c r="AZ88" s="12"/>
      <c r="BA88" s="867"/>
    </row>
    <row r="89" spans="1:53" ht="28.15" customHeight="1" thickBot="1">
      <c r="A89" s="15"/>
      <c r="B89" s="790"/>
      <c r="C89" s="791"/>
      <c r="D89" s="814"/>
      <c r="E89" s="815"/>
      <c r="F89" s="816"/>
      <c r="G89" s="817" t="s">
        <v>144</v>
      </c>
      <c r="H89" s="818"/>
      <c r="I89" s="818"/>
      <c r="J89" s="818"/>
      <c r="K89" s="818"/>
      <c r="L89" s="818"/>
      <c r="M89" s="818"/>
      <c r="N89" s="818"/>
      <c r="O89" s="818"/>
      <c r="P89" s="818"/>
      <c r="Q89" s="818"/>
      <c r="R89" s="818"/>
      <c r="S89" s="818"/>
      <c r="T89" s="818"/>
      <c r="U89" s="818"/>
      <c r="V89" s="818"/>
      <c r="W89" s="818"/>
      <c r="X89" s="818"/>
      <c r="Y89" s="818"/>
      <c r="Z89" s="818"/>
      <c r="AA89" s="818"/>
      <c r="AB89" s="818"/>
      <c r="AC89" s="818"/>
      <c r="AD89" s="818"/>
      <c r="AE89" s="818"/>
      <c r="AF89" s="818"/>
      <c r="AG89" s="818"/>
      <c r="AH89" s="818"/>
      <c r="AI89" s="818"/>
      <c r="AJ89" s="818"/>
      <c r="AK89" s="818"/>
      <c r="AL89" s="247"/>
      <c r="AM89" s="320"/>
      <c r="AN89" s="320"/>
      <c r="AO89" s="320"/>
      <c r="AP89" s="320"/>
      <c r="AQ89" s="320"/>
      <c r="AR89" s="320"/>
      <c r="AS89" s="320"/>
      <c r="AT89" s="320"/>
      <c r="AU89" s="320"/>
      <c r="AV89" s="320"/>
      <c r="AW89" s="320"/>
      <c r="AX89" s="320"/>
      <c r="AY89" s="247"/>
      <c r="AZ89" s="12"/>
      <c r="BA89" s="868"/>
    </row>
    <row r="90" spans="1:53" ht="24" customHeight="1">
      <c r="A90" s="15"/>
      <c r="B90" s="702" t="s">
        <v>145</v>
      </c>
      <c r="C90" s="703"/>
      <c r="D90" s="703"/>
      <c r="E90" s="792"/>
      <c r="F90" s="793"/>
      <c r="G90" s="786" t="s">
        <v>146</v>
      </c>
      <c r="H90" s="787"/>
      <c r="I90" s="787"/>
      <c r="J90" s="787"/>
      <c r="K90" s="787"/>
      <c r="L90" s="787"/>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787"/>
      <c r="AL90" s="334"/>
      <c r="AM90" s="762" t="str">
        <f>IF(AI58="該当", "！この区分（４項目）から２つ以上の取組が選択されていません。",  "！この区分（４項目）から１つ以上の取組が選択されていません。")</f>
        <v>！この区分（４項目）から１つ以上の取組が選択されていません。</v>
      </c>
      <c r="AN90" s="763"/>
      <c r="AO90" s="763"/>
      <c r="AP90" s="763"/>
      <c r="AQ90" s="763"/>
      <c r="AR90" s="763"/>
      <c r="AS90" s="763"/>
      <c r="AT90" s="763"/>
      <c r="AU90" s="763"/>
      <c r="AV90" s="763"/>
      <c r="AW90" s="763"/>
      <c r="AX90" s="764"/>
      <c r="AY90" s="247"/>
      <c r="AZ90" s="12"/>
      <c r="BA90" s="794">
        <f>COUNTIF(E90:F93, "✓")+COUNTIF(E90:F93, "誓約")</f>
        <v>0</v>
      </c>
    </row>
    <row r="91" spans="1:53" ht="15" customHeight="1" thickBot="1">
      <c r="A91" s="15"/>
      <c r="B91" s="705"/>
      <c r="C91" s="706"/>
      <c r="D91" s="706"/>
      <c r="E91" s="795"/>
      <c r="F91" s="796"/>
      <c r="G91" s="786" t="s">
        <v>147</v>
      </c>
      <c r="H91" s="787"/>
      <c r="I91" s="787"/>
      <c r="J91" s="787"/>
      <c r="K91" s="787"/>
      <c r="L91" s="787"/>
      <c r="M91" s="787"/>
      <c r="N91" s="787"/>
      <c r="O91" s="787"/>
      <c r="P91" s="787"/>
      <c r="Q91" s="787"/>
      <c r="R91" s="787"/>
      <c r="S91" s="787"/>
      <c r="T91" s="787"/>
      <c r="U91" s="787"/>
      <c r="V91" s="787"/>
      <c r="W91" s="787"/>
      <c r="X91" s="787"/>
      <c r="Y91" s="787"/>
      <c r="Z91" s="787"/>
      <c r="AA91" s="787"/>
      <c r="AB91" s="787"/>
      <c r="AC91" s="787"/>
      <c r="AD91" s="787"/>
      <c r="AE91" s="787"/>
      <c r="AF91" s="787"/>
      <c r="AG91" s="787"/>
      <c r="AH91" s="787"/>
      <c r="AI91" s="787"/>
      <c r="AJ91" s="787"/>
      <c r="AK91" s="787"/>
      <c r="AL91" s="247"/>
      <c r="AM91" s="765"/>
      <c r="AN91" s="766"/>
      <c r="AO91" s="766"/>
      <c r="AP91" s="766"/>
      <c r="AQ91" s="766"/>
      <c r="AR91" s="766"/>
      <c r="AS91" s="766"/>
      <c r="AT91" s="766"/>
      <c r="AU91" s="766"/>
      <c r="AV91" s="766"/>
      <c r="AW91" s="766"/>
      <c r="AX91" s="767"/>
      <c r="AY91" s="320"/>
      <c r="AZ91" s="331"/>
      <c r="BA91" s="794"/>
    </row>
    <row r="92" spans="1:53" ht="15" customHeight="1">
      <c r="A92" s="15"/>
      <c r="B92" s="705"/>
      <c r="C92" s="706"/>
      <c r="D92" s="706"/>
      <c r="E92" s="795"/>
      <c r="F92" s="796"/>
      <c r="G92" s="786" t="s">
        <v>148</v>
      </c>
      <c r="H92" s="787"/>
      <c r="I92" s="787"/>
      <c r="J92" s="787"/>
      <c r="K92" s="787"/>
      <c r="L92" s="787"/>
      <c r="M92" s="787"/>
      <c r="N92" s="787"/>
      <c r="O92" s="787"/>
      <c r="P92" s="787"/>
      <c r="Q92" s="787"/>
      <c r="R92" s="787"/>
      <c r="S92" s="787"/>
      <c r="T92" s="787"/>
      <c r="U92" s="787"/>
      <c r="V92" s="787"/>
      <c r="W92" s="787"/>
      <c r="X92" s="787"/>
      <c r="Y92" s="787"/>
      <c r="Z92" s="787"/>
      <c r="AA92" s="787"/>
      <c r="AB92" s="787"/>
      <c r="AC92" s="787"/>
      <c r="AD92" s="787"/>
      <c r="AE92" s="787"/>
      <c r="AF92" s="787"/>
      <c r="AG92" s="787"/>
      <c r="AH92" s="787"/>
      <c r="AI92" s="787"/>
      <c r="AJ92" s="787"/>
      <c r="AK92" s="787"/>
      <c r="AL92" s="247"/>
      <c r="AM92" s="284"/>
      <c r="AN92" s="284"/>
      <c r="AO92" s="284"/>
      <c r="AP92" s="284"/>
      <c r="AQ92" s="284"/>
      <c r="AR92" s="284"/>
      <c r="AS92" s="284"/>
      <c r="AT92" s="284"/>
      <c r="AU92" s="284"/>
      <c r="AV92" s="284"/>
      <c r="AW92" s="284"/>
      <c r="AX92" s="284"/>
      <c r="AY92" s="320"/>
      <c r="AZ92" s="331"/>
      <c r="BA92" s="794"/>
    </row>
    <row r="93" spans="1:53" ht="15" customHeight="1" thickBot="1">
      <c r="A93" s="15"/>
      <c r="B93" s="790"/>
      <c r="C93" s="791"/>
      <c r="D93" s="791"/>
      <c r="E93" s="815"/>
      <c r="F93" s="816"/>
      <c r="G93" s="786" t="s">
        <v>149</v>
      </c>
      <c r="H93" s="787"/>
      <c r="I93" s="787"/>
      <c r="J93" s="787"/>
      <c r="K93" s="787"/>
      <c r="L93" s="787"/>
      <c r="M93" s="787"/>
      <c r="N93" s="787"/>
      <c r="O93" s="787"/>
      <c r="P93" s="787"/>
      <c r="Q93" s="787"/>
      <c r="R93" s="787"/>
      <c r="S93" s="787"/>
      <c r="T93" s="787"/>
      <c r="U93" s="787"/>
      <c r="V93" s="787"/>
      <c r="W93" s="787"/>
      <c r="X93" s="787"/>
      <c r="Y93" s="787"/>
      <c r="Z93" s="787"/>
      <c r="AA93" s="787"/>
      <c r="AB93" s="787"/>
      <c r="AC93" s="787"/>
      <c r="AD93" s="787"/>
      <c r="AE93" s="787"/>
      <c r="AF93" s="787"/>
      <c r="AG93" s="787"/>
      <c r="AH93" s="787"/>
      <c r="AI93" s="787"/>
      <c r="AJ93" s="787"/>
      <c r="AK93" s="787"/>
      <c r="AL93" s="15"/>
      <c r="AM93" s="284"/>
      <c r="AN93" s="284"/>
      <c r="AO93" s="284"/>
      <c r="AP93" s="284"/>
      <c r="AQ93" s="284"/>
      <c r="AR93" s="284"/>
      <c r="AS93" s="284"/>
      <c r="AT93" s="284"/>
      <c r="AU93" s="284"/>
      <c r="AV93" s="284"/>
      <c r="AW93" s="284"/>
      <c r="AX93" s="284"/>
      <c r="AY93" s="15"/>
      <c r="BA93" s="79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3" t="s">
        <v>151</v>
      </c>
      <c r="D96" s="773"/>
      <c r="E96" s="773"/>
      <c r="F96" s="773"/>
      <c r="G96" s="773"/>
      <c r="H96" s="773"/>
      <c r="I96" s="773"/>
      <c r="J96" s="773"/>
      <c r="K96" s="773"/>
      <c r="L96" s="773"/>
      <c r="M96" s="773"/>
      <c r="N96" s="773"/>
      <c r="O96" s="773"/>
      <c r="P96" s="773"/>
      <c r="Q96" s="773"/>
      <c r="R96" s="773"/>
      <c r="S96" s="773"/>
      <c r="T96" s="773"/>
      <c r="U96" s="773"/>
      <c r="V96" s="773"/>
      <c r="W96" s="773"/>
      <c r="X96" s="773"/>
      <c r="Y96" s="773"/>
      <c r="Z96" s="773"/>
      <c r="AA96" s="773"/>
      <c r="AB96" s="773"/>
      <c r="AC96" s="773"/>
      <c r="AD96" s="773"/>
      <c r="AE96" s="773"/>
      <c r="AF96" s="773"/>
      <c r="AG96" s="773"/>
      <c r="AH96" s="773"/>
      <c r="AI96" s="773"/>
      <c r="AJ96" s="833"/>
      <c r="AK96" s="342" t="str">
        <f>IF(AND($BA40=0,$BE40=0),"",IF($AI58="該当",IF(COUNTIF($F97:$F98,"✓")&gt;0,"○","×"),"×"))</f>
        <v/>
      </c>
      <c r="AL96" s="15"/>
      <c r="AY96" s="96"/>
    </row>
    <row r="97" spans="1:56" s="96" customFormat="1" ht="29.25" customHeight="1">
      <c r="A97" s="334"/>
      <c r="B97" s="834" t="s">
        <v>152</v>
      </c>
      <c r="C97" s="835"/>
      <c r="D97" s="835"/>
      <c r="E97" s="836" t="b">
        <v>0</v>
      </c>
      <c r="F97" s="398"/>
      <c r="G97" s="840" t="s">
        <v>153</v>
      </c>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1"/>
      <c r="AL97" s="247"/>
      <c r="AM97" s="762" t="s">
        <v>154</v>
      </c>
      <c r="AN97" s="763"/>
      <c r="AO97" s="763"/>
      <c r="AP97" s="763"/>
      <c r="AQ97" s="763"/>
      <c r="AR97" s="763"/>
      <c r="AS97" s="763"/>
      <c r="AT97" s="763"/>
      <c r="AU97" s="763"/>
      <c r="AV97" s="763"/>
      <c r="AW97" s="763"/>
      <c r="AX97" s="764"/>
    </row>
    <row r="98" spans="1:56" s="96" customFormat="1" ht="29.25" customHeight="1" thickBot="1">
      <c r="A98" s="334"/>
      <c r="B98" s="837"/>
      <c r="C98" s="838"/>
      <c r="D98" s="838"/>
      <c r="E98" s="839" t="b">
        <v>0</v>
      </c>
      <c r="F98" s="399"/>
      <c r="G98" s="842" t="s">
        <v>155</v>
      </c>
      <c r="H98" s="842"/>
      <c r="I98" s="842"/>
      <c r="J98" s="842"/>
      <c r="K98" s="842"/>
      <c r="L98" s="842"/>
      <c r="M98" s="842"/>
      <c r="N98" s="842"/>
      <c r="O98" s="842"/>
      <c r="P98" s="842"/>
      <c r="Q98" s="842"/>
      <c r="R98" s="842"/>
      <c r="S98" s="842"/>
      <c r="T98" s="842"/>
      <c r="U98" s="842"/>
      <c r="V98" s="842"/>
      <c r="W98" s="842"/>
      <c r="X98" s="842"/>
      <c r="Y98" s="842"/>
      <c r="Z98" s="842"/>
      <c r="AA98" s="842"/>
      <c r="AB98" s="842"/>
      <c r="AC98" s="842"/>
      <c r="AD98" s="842"/>
      <c r="AE98" s="842"/>
      <c r="AF98" s="842"/>
      <c r="AG98" s="842"/>
      <c r="AH98" s="842"/>
      <c r="AI98" s="842"/>
      <c r="AJ98" s="842"/>
      <c r="AK98" s="843"/>
      <c r="AL98" s="15"/>
      <c r="AM98" s="765"/>
      <c r="AN98" s="766"/>
      <c r="AO98" s="766"/>
      <c r="AP98" s="766"/>
      <c r="AQ98" s="766"/>
      <c r="AR98" s="766"/>
      <c r="AS98" s="766"/>
      <c r="AT98" s="766"/>
      <c r="AU98" s="766"/>
      <c r="AV98" s="766"/>
      <c r="AW98" s="766"/>
      <c r="AX98" s="76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0"/>
      <c r="AN100" s="900"/>
      <c r="AO100" s="900"/>
      <c r="AP100" s="900"/>
      <c r="AQ100" s="900"/>
      <c r="AR100" s="900"/>
      <c r="AS100" s="900"/>
      <c r="AT100" s="900"/>
      <c r="AU100" s="900"/>
      <c r="AV100" s="900"/>
      <c r="AW100" s="900"/>
      <c r="AX100" s="900"/>
      <c r="AY100" s="900"/>
      <c r="BA100" s="901" t="s">
        <v>78</v>
      </c>
      <c r="BB100" s="901"/>
      <c r="BC100" s="901"/>
      <c r="BD100" s="901"/>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0"/>
      <c r="AN101" s="900"/>
      <c r="AO101" s="900"/>
      <c r="AP101" s="900"/>
      <c r="AQ101" s="900"/>
      <c r="AR101" s="900"/>
      <c r="AS101" s="900"/>
      <c r="AT101" s="900"/>
      <c r="AU101" s="900"/>
      <c r="AV101" s="900"/>
      <c r="AW101" s="900"/>
      <c r="AX101" s="900"/>
      <c r="AY101" s="900"/>
    </row>
    <row r="102" spans="1:56" ht="111" customHeight="1" thickBot="1">
      <c r="A102" s="335"/>
      <c r="B102" s="848" t="s">
        <v>158</v>
      </c>
      <c r="C102" s="849"/>
      <c r="D102" s="849"/>
      <c r="E102" s="849"/>
      <c r="F102" s="849"/>
      <c r="G102" s="849"/>
      <c r="H102" s="849"/>
      <c r="I102" s="849"/>
      <c r="J102" s="849"/>
      <c r="K102" s="849"/>
      <c r="L102" s="849"/>
      <c r="M102" s="849"/>
      <c r="N102" s="849"/>
      <c r="O102" s="849"/>
      <c r="P102" s="849"/>
      <c r="Q102" s="849"/>
      <c r="R102" s="849"/>
      <c r="S102" s="849"/>
      <c r="T102" s="849"/>
      <c r="U102" s="849"/>
      <c r="V102" s="849"/>
      <c r="W102" s="849"/>
      <c r="X102" s="849"/>
      <c r="Y102" s="849"/>
      <c r="Z102" s="849"/>
      <c r="AA102" s="849"/>
      <c r="AB102" s="849"/>
      <c r="AC102" s="849"/>
      <c r="AD102" s="849"/>
      <c r="AE102" s="849"/>
      <c r="AF102" s="849"/>
      <c r="AG102" s="849"/>
      <c r="AH102" s="849"/>
      <c r="AI102" s="849"/>
      <c r="AJ102" s="849"/>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4" t="s">
        <v>162</v>
      </c>
      <c r="AF106" s="825"/>
      <c r="AG106" s="825"/>
      <c r="AH106" s="825"/>
      <c r="AI106" s="825"/>
      <c r="AJ106" s="826"/>
      <c r="AK106" s="257" t="str">
        <f>IF(H6="", "", IF(AND(BA107=TRUE,OR(BA108=TRUE),BA109=TRUE,BA110=TRUE, BA112=TRUE, BA111=TRUE,BA113=TRUE),"○","×"))</f>
        <v/>
      </c>
      <c r="AL106" s="15"/>
      <c r="AM106" s="827" t="s">
        <v>163</v>
      </c>
      <c r="AN106" s="828"/>
      <c r="AO106" s="828"/>
      <c r="AP106" s="828"/>
      <c r="AQ106" s="828"/>
      <c r="AR106" s="828"/>
      <c r="AS106" s="828"/>
      <c r="AT106" s="828"/>
      <c r="AU106" s="828"/>
      <c r="AV106" s="828"/>
      <c r="AW106" s="828"/>
      <c r="AX106" s="828"/>
      <c r="AY106" s="829"/>
      <c r="BA106" s="356"/>
    </row>
    <row r="107" spans="1:56" s="12" customFormat="1" ht="48.75" customHeight="1">
      <c r="A107" s="247"/>
      <c r="B107" s="503"/>
      <c r="C107" s="850"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51"/>
      <c r="AE107" s="830" t="s">
        <v>165</v>
      </c>
      <c r="AF107" s="831"/>
      <c r="AG107" s="831"/>
      <c r="AH107" s="831"/>
      <c r="AI107" s="831"/>
      <c r="AJ107" s="831"/>
      <c r="AK107" s="832"/>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0"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51"/>
      <c r="AE108" s="830" t="s">
        <v>165</v>
      </c>
      <c r="AF108" s="831"/>
      <c r="AG108" s="831"/>
      <c r="AH108" s="831"/>
      <c r="AI108" s="831"/>
      <c r="AJ108" s="831"/>
      <c r="AK108" s="831"/>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2" t="s">
        <v>167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4"/>
      <c r="AE109" s="830" t="s">
        <v>168</v>
      </c>
      <c r="AF109" s="831"/>
      <c r="AG109" s="831"/>
      <c r="AH109" s="831"/>
      <c r="AI109" s="831"/>
      <c r="AJ109" s="831"/>
      <c r="AK109" s="831"/>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2" t="s">
        <v>169</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4"/>
      <c r="AE110" s="857" t="s">
        <v>170</v>
      </c>
      <c r="AF110" s="858"/>
      <c r="AG110" s="858"/>
      <c r="AH110" s="858"/>
      <c r="AI110" s="858"/>
      <c r="AJ110" s="858"/>
      <c r="AK110" s="858"/>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2" t="s">
        <v>171</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4"/>
      <c r="AE111" s="830" t="s">
        <v>172</v>
      </c>
      <c r="AF111" s="831"/>
      <c r="AG111" s="831"/>
      <c r="AH111" s="831"/>
      <c r="AI111" s="831"/>
      <c r="AJ111" s="831"/>
      <c r="AK111" s="831"/>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3" t="s">
        <v>173</v>
      </c>
      <c r="D112" s="864"/>
      <c r="E112" s="864"/>
      <c r="F112" s="864"/>
      <c r="G112" s="864"/>
      <c r="H112" s="864"/>
      <c r="I112" s="864"/>
      <c r="J112" s="864"/>
      <c r="K112" s="864"/>
      <c r="L112" s="864"/>
      <c r="M112" s="864"/>
      <c r="N112" s="864"/>
      <c r="O112" s="864"/>
      <c r="P112" s="864"/>
      <c r="Q112" s="864"/>
      <c r="R112" s="864"/>
      <c r="S112" s="864"/>
      <c r="T112" s="864"/>
      <c r="U112" s="864"/>
      <c r="V112" s="864"/>
      <c r="W112" s="864"/>
      <c r="X112" s="864"/>
      <c r="Y112" s="864"/>
      <c r="Z112" s="864"/>
      <c r="AA112" s="864"/>
      <c r="AB112" s="864"/>
      <c r="AC112" s="864"/>
      <c r="AD112" s="865"/>
      <c r="AE112" s="855" t="s">
        <v>174</v>
      </c>
      <c r="AF112" s="856"/>
      <c r="AG112" s="856"/>
      <c r="AH112" s="856"/>
      <c r="AI112" s="856"/>
      <c r="AJ112" s="856"/>
      <c r="AK112" s="856"/>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2" t="s">
        <v>175</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4"/>
      <c r="AE113" s="857" t="s">
        <v>170</v>
      </c>
      <c r="AF113" s="858"/>
      <c r="AG113" s="858"/>
      <c r="AH113" s="858"/>
      <c r="AI113" s="858"/>
      <c r="AJ113" s="858"/>
      <c r="AK113" s="858"/>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2" t="s">
        <v>178</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2"/>
      <c r="AA116" s="822"/>
      <c r="AB116" s="822"/>
      <c r="AC116" s="822"/>
      <c r="AD116" s="822"/>
      <c r="AE116" s="822"/>
      <c r="AF116" s="822"/>
      <c r="AG116" s="822"/>
      <c r="AH116" s="822"/>
      <c r="AI116" s="822"/>
      <c r="AJ116" s="822"/>
      <c r="AK116" s="82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3" t="s">
        <v>179</v>
      </c>
      <c r="D120" s="823"/>
      <c r="E120" s="823"/>
      <c r="F120" s="823"/>
      <c r="G120" s="823"/>
      <c r="H120" s="823"/>
      <c r="I120" s="823"/>
      <c r="J120" s="823"/>
      <c r="K120" s="823"/>
      <c r="L120" s="823"/>
      <c r="M120" s="823"/>
      <c r="N120" s="823"/>
      <c r="O120" s="823"/>
      <c r="P120" s="823"/>
      <c r="Q120" s="823"/>
      <c r="R120" s="823"/>
      <c r="S120" s="823"/>
      <c r="T120" s="823"/>
      <c r="U120" s="823"/>
      <c r="V120" s="823"/>
      <c r="W120" s="823"/>
      <c r="X120" s="823"/>
      <c r="Y120" s="823"/>
      <c r="Z120" s="823"/>
      <c r="AA120" s="823"/>
      <c r="AB120" s="823"/>
      <c r="AC120" s="823"/>
      <c r="AD120" s="823"/>
      <c r="AE120" s="823"/>
      <c r="AF120" s="823"/>
      <c r="AG120" s="823"/>
      <c r="AH120" s="823"/>
      <c r="AI120" s="823"/>
      <c r="AJ120" s="82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59"/>
      <c r="F122" s="860"/>
      <c r="G122" s="370" t="s">
        <v>181</v>
      </c>
      <c r="H122" s="859"/>
      <c r="I122" s="860"/>
      <c r="J122" s="370" t="s">
        <v>182</v>
      </c>
      <c r="K122" s="859"/>
      <c r="L122" s="860"/>
      <c r="M122" s="370" t="s">
        <v>183</v>
      </c>
      <c r="N122" s="352"/>
      <c r="O122" s="861" t="s">
        <v>53</v>
      </c>
      <c r="P122" s="861"/>
      <c r="Q122" s="861"/>
      <c r="R122" s="862" t="str">
        <f>IF(H6="","",H6)</f>
        <v/>
      </c>
      <c r="S122" s="862"/>
      <c r="T122" s="862"/>
      <c r="U122" s="862"/>
      <c r="V122" s="862"/>
      <c r="W122" s="862"/>
      <c r="X122" s="862"/>
      <c r="Y122" s="862"/>
      <c r="Z122" s="862"/>
      <c r="AA122" s="862"/>
      <c r="AB122" s="862"/>
      <c r="AC122" s="862"/>
      <c r="AD122" s="862"/>
      <c r="AE122" s="862"/>
      <c r="AF122" s="862"/>
      <c r="AG122" s="862"/>
      <c r="AH122" s="862"/>
      <c r="AI122" s="86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96" t="s">
        <v>184</v>
      </c>
      <c r="O123" s="896"/>
      <c r="P123" s="896"/>
      <c r="Q123" s="896"/>
      <c r="R123" s="897" t="s">
        <v>20</v>
      </c>
      <c r="S123" s="897"/>
      <c r="T123" s="898" t="str">
        <f>IF(基本情報入力シート!L20="", "", 基本情報入力シート!L20)</f>
        <v/>
      </c>
      <c r="U123" s="898"/>
      <c r="V123" s="898"/>
      <c r="W123" s="898"/>
      <c r="X123" s="898"/>
      <c r="Y123" s="899" t="s">
        <v>21</v>
      </c>
      <c r="Z123" s="899"/>
      <c r="AA123" s="898" t="str">
        <f>IF(基本情報入力シート!L21="", "", 基本情報入力シート!L21)</f>
        <v/>
      </c>
      <c r="AB123" s="898"/>
      <c r="AC123" s="898"/>
      <c r="AD123" s="898"/>
      <c r="AE123" s="898"/>
      <c r="AF123" s="898"/>
      <c r="AG123" s="898"/>
      <c r="AH123" s="898"/>
      <c r="AI123" s="898"/>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8" t="s">
        <v>189</v>
      </c>
      <c r="C130" s="879"/>
      <c r="D130" s="879"/>
      <c r="E130" s="879"/>
      <c r="F130" s="879"/>
      <c r="G130" s="879"/>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80"/>
      <c r="AL130" s="15"/>
    </row>
    <row r="131" spans="1:38">
      <c r="A131" s="15"/>
      <c r="B131" s="887" t="s">
        <v>190</v>
      </c>
      <c r="C131" s="888"/>
      <c r="D131" s="888"/>
      <c r="E131" s="888"/>
      <c r="F131" s="888"/>
      <c r="G131" s="888"/>
      <c r="H131" s="888"/>
      <c r="I131" s="888"/>
      <c r="J131" s="888"/>
      <c r="K131" s="888"/>
      <c r="L131" s="888"/>
      <c r="M131" s="888"/>
      <c r="N131" s="888"/>
      <c r="O131" s="888"/>
      <c r="P131" s="888"/>
      <c r="Q131" s="888"/>
      <c r="R131" s="888"/>
      <c r="S131" s="888"/>
      <c r="T131" s="888"/>
      <c r="U131" s="888"/>
      <c r="V131" s="888"/>
      <c r="W131" s="888"/>
      <c r="X131" s="888"/>
      <c r="Y131" s="888"/>
      <c r="Z131" s="888"/>
      <c r="AA131" s="888"/>
      <c r="AB131" s="888"/>
      <c r="AC131" s="888"/>
      <c r="AD131" s="888"/>
      <c r="AE131" s="888"/>
      <c r="AF131" s="888"/>
      <c r="AG131" s="888"/>
      <c r="AH131" s="888"/>
      <c r="AI131" s="888"/>
      <c r="AJ131" s="889"/>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78" t="s">
        <v>191</v>
      </c>
      <c r="C133" s="879"/>
      <c r="D133" s="879"/>
      <c r="E133" s="879"/>
      <c r="F133" s="879"/>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80"/>
      <c r="AL133" s="15"/>
    </row>
    <row r="134" spans="1:38" s="96" customFormat="1" ht="15" customHeight="1">
      <c r="A134" s="334"/>
      <c r="B134" s="389" t="s">
        <v>192</v>
      </c>
      <c r="C134" s="872" t="s">
        <v>193</v>
      </c>
      <c r="D134" s="873"/>
      <c r="E134" s="873"/>
      <c r="F134" s="873"/>
      <c r="G134" s="873"/>
      <c r="H134" s="873"/>
      <c r="I134" s="874"/>
      <c r="J134" s="844" t="s">
        <v>194</v>
      </c>
      <c r="K134" s="844"/>
      <c r="L134" s="844"/>
      <c r="M134" s="844"/>
      <c r="N134" s="844"/>
      <c r="O134" s="844"/>
      <c r="P134" s="844"/>
      <c r="Q134" s="844"/>
      <c r="R134" s="844"/>
      <c r="S134" s="844"/>
      <c r="T134" s="844"/>
      <c r="U134" s="844"/>
      <c r="V134" s="844"/>
      <c r="W134" s="844"/>
      <c r="X134" s="844"/>
      <c r="Y134" s="844"/>
      <c r="Z134" s="844"/>
      <c r="AA134" s="844"/>
      <c r="AB134" s="844"/>
      <c r="AC134" s="844"/>
      <c r="AD134" s="844"/>
      <c r="AE134" s="844"/>
      <c r="AF134" s="844"/>
      <c r="AG134" s="844"/>
      <c r="AH134" s="844"/>
      <c r="AI134" s="844"/>
      <c r="AJ134" s="845"/>
      <c r="AK134" s="388" t="str">
        <f>IF(H6="", "",IF(AND(AK24="○", AB25="○"), "○", "×"))</f>
        <v/>
      </c>
      <c r="AL134" s="15"/>
    </row>
    <row r="135" spans="1:38" s="96" customFormat="1" ht="25.9" customHeight="1">
      <c r="A135" s="334"/>
      <c r="B135" s="389" t="s">
        <v>195</v>
      </c>
      <c r="C135" s="875" t="s">
        <v>196</v>
      </c>
      <c r="D135" s="876"/>
      <c r="E135" s="876"/>
      <c r="F135" s="876"/>
      <c r="G135" s="876"/>
      <c r="H135" s="876"/>
      <c r="I135" s="877"/>
      <c r="J135" s="846" t="s">
        <v>197</v>
      </c>
      <c r="K135" s="846"/>
      <c r="L135" s="846"/>
      <c r="M135" s="846"/>
      <c r="N135" s="846"/>
      <c r="O135" s="846"/>
      <c r="P135" s="846"/>
      <c r="Q135" s="846"/>
      <c r="R135" s="846"/>
      <c r="S135" s="846"/>
      <c r="T135" s="846"/>
      <c r="U135" s="846"/>
      <c r="V135" s="846"/>
      <c r="W135" s="846"/>
      <c r="X135" s="846"/>
      <c r="Y135" s="846"/>
      <c r="Z135" s="846"/>
      <c r="AA135" s="846"/>
      <c r="AB135" s="846"/>
      <c r="AC135" s="846"/>
      <c r="AD135" s="846"/>
      <c r="AE135" s="846"/>
      <c r="AF135" s="846"/>
      <c r="AG135" s="846"/>
      <c r="AH135" s="846"/>
      <c r="AI135" s="846"/>
      <c r="AJ135" s="847"/>
      <c r="AK135" s="388" t="str">
        <f>IF(H6="","",IF(OR(AK32="○",AND(AK32="×",AK33="✓")),"○","×"))</f>
        <v/>
      </c>
      <c r="AL135" s="390"/>
    </row>
    <row r="136" spans="1:38" s="96" customFormat="1" ht="24" customHeight="1">
      <c r="A136" s="247"/>
      <c r="B136" s="391" t="s">
        <v>198</v>
      </c>
      <c r="C136" s="875" t="s">
        <v>199</v>
      </c>
      <c r="D136" s="876"/>
      <c r="E136" s="876"/>
      <c r="F136" s="876"/>
      <c r="G136" s="876"/>
      <c r="H136" s="876"/>
      <c r="I136" s="877"/>
      <c r="J136" s="846" t="s">
        <v>200</v>
      </c>
      <c r="K136" s="846"/>
      <c r="L136" s="846"/>
      <c r="M136" s="846"/>
      <c r="N136" s="846"/>
      <c r="O136" s="846"/>
      <c r="P136" s="846"/>
      <c r="Q136" s="846"/>
      <c r="R136" s="846"/>
      <c r="S136" s="846"/>
      <c r="T136" s="846"/>
      <c r="U136" s="846"/>
      <c r="V136" s="846"/>
      <c r="W136" s="846"/>
      <c r="X136" s="846"/>
      <c r="Y136" s="846"/>
      <c r="Z136" s="846"/>
      <c r="AA136" s="846"/>
      <c r="AB136" s="846"/>
      <c r="AC136" s="846"/>
      <c r="AD136" s="846"/>
      <c r="AE136" s="846"/>
      <c r="AF136" s="846"/>
      <c r="AG136" s="846"/>
      <c r="AH136" s="846"/>
      <c r="AI136" s="846"/>
      <c r="AJ136" s="847"/>
      <c r="AK136" s="388" t="str">
        <f>IF(H6="","",IF(AND(BA36=0,BE36=0),"",IF(OR(AK36="○",AND(AK36="×",AK37="✓")),"○","×")))</f>
        <v/>
      </c>
      <c r="AL136" s="15"/>
    </row>
    <row r="137" spans="1:38" s="12" customFormat="1" ht="26.25" customHeight="1">
      <c r="A137" s="247"/>
      <c r="B137" s="391" t="s">
        <v>201</v>
      </c>
      <c r="C137" s="875" t="s">
        <v>202</v>
      </c>
      <c r="D137" s="876"/>
      <c r="E137" s="876"/>
      <c r="F137" s="876"/>
      <c r="G137" s="876"/>
      <c r="H137" s="876"/>
      <c r="I137" s="877"/>
      <c r="J137" s="846" t="s">
        <v>203</v>
      </c>
      <c r="K137" s="846"/>
      <c r="L137" s="846"/>
      <c r="M137" s="846"/>
      <c r="N137" s="846"/>
      <c r="O137" s="846"/>
      <c r="P137" s="846"/>
      <c r="Q137" s="846"/>
      <c r="R137" s="846"/>
      <c r="S137" s="846"/>
      <c r="T137" s="846"/>
      <c r="U137" s="846"/>
      <c r="V137" s="846"/>
      <c r="W137" s="846"/>
      <c r="X137" s="846"/>
      <c r="Y137" s="846"/>
      <c r="Z137" s="846"/>
      <c r="AA137" s="846"/>
      <c r="AB137" s="846"/>
      <c r="AC137" s="846"/>
      <c r="AD137" s="846"/>
      <c r="AE137" s="846"/>
      <c r="AF137" s="846"/>
      <c r="AG137" s="846"/>
      <c r="AH137" s="846"/>
      <c r="AI137" s="846"/>
      <c r="AJ137" s="847"/>
      <c r="AK137" s="388" t="str">
        <f>IF(H6="","",IF(AND(BA40=0,BE40=0),"",IF(OR(AK40="○",AK43="○"),"○","×")))</f>
        <v/>
      </c>
      <c r="AL137" s="15"/>
    </row>
    <row r="138" spans="1:38" s="12" customFormat="1" ht="18" customHeight="1">
      <c r="A138" s="247"/>
      <c r="B138" s="391" t="s">
        <v>204</v>
      </c>
      <c r="C138" s="875" t="s">
        <v>205</v>
      </c>
      <c r="D138" s="876"/>
      <c r="E138" s="876"/>
      <c r="F138" s="876"/>
      <c r="G138" s="876"/>
      <c r="H138" s="876"/>
      <c r="I138" s="877"/>
      <c r="J138" s="844" t="s">
        <v>206</v>
      </c>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5"/>
      <c r="AK138" s="388" t="str">
        <f>IF(H6="","",AK51)</f>
        <v/>
      </c>
      <c r="AL138" s="390"/>
    </row>
    <row r="139" spans="1:38" s="12" customFormat="1" ht="22.15" customHeight="1">
      <c r="A139" s="247"/>
      <c r="B139" s="902" t="s">
        <v>207</v>
      </c>
      <c r="C139" s="881" t="s">
        <v>208</v>
      </c>
      <c r="D139" s="882"/>
      <c r="E139" s="882"/>
      <c r="F139" s="882"/>
      <c r="G139" s="882"/>
      <c r="H139" s="882"/>
      <c r="I139" s="883"/>
      <c r="J139" s="846" t="s">
        <v>209</v>
      </c>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7"/>
      <c r="AK139" s="388" t="str">
        <f>IF(H6="", "",IF(OR(AK54="○", AK56="○"), "○", "×"))</f>
        <v/>
      </c>
      <c r="AL139" s="15"/>
    </row>
    <row r="140" spans="1:38" s="12" customFormat="1">
      <c r="A140" s="247"/>
      <c r="B140" s="902"/>
      <c r="C140" s="884"/>
      <c r="D140" s="885"/>
      <c r="E140" s="885"/>
      <c r="F140" s="885"/>
      <c r="G140" s="885"/>
      <c r="H140" s="885"/>
      <c r="I140" s="886"/>
      <c r="J140" s="844" t="s">
        <v>210</v>
      </c>
      <c r="K140" s="844"/>
      <c r="L140" s="844"/>
      <c r="M140" s="844"/>
      <c r="N140" s="844"/>
      <c r="O140" s="844"/>
      <c r="P140" s="844"/>
      <c r="Q140" s="844"/>
      <c r="R140" s="844"/>
      <c r="S140" s="844"/>
      <c r="T140" s="844"/>
      <c r="U140" s="844"/>
      <c r="V140" s="844"/>
      <c r="W140" s="844"/>
      <c r="X140" s="844"/>
      <c r="Y140" s="844"/>
      <c r="Z140" s="844"/>
      <c r="AA140" s="844"/>
      <c r="AB140" s="844"/>
      <c r="AC140" s="844"/>
      <c r="AD140" s="844"/>
      <c r="AE140" s="844"/>
      <c r="AF140" s="844"/>
      <c r="AG140" s="844"/>
      <c r="AH140" s="844"/>
      <c r="AI140" s="844"/>
      <c r="AJ140" s="845"/>
      <c r="AK140" s="388" t="str">
        <f>IF(H6="", "", AK96)</f>
        <v/>
      </c>
      <c r="AL140" s="15"/>
    </row>
    <row r="141" spans="1:38" ht="15" customHeight="1">
      <c r="A141" s="15"/>
      <c r="B141" s="392" t="s">
        <v>211</v>
      </c>
      <c r="C141" s="893" t="s">
        <v>212</v>
      </c>
      <c r="D141" s="893"/>
      <c r="E141" s="893"/>
      <c r="F141" s="893"/>
      <c r="G141" s="893"/>
      <c r="H141" s="893"/>
      <c r="I141" s="893"/>
      <c r="J141" s="894" t="s">
        <v>213</v>
      </c>
      <c r="K141" s="894"/>
      <c r="L141" s="894"/>
      <c r="M141" s="894"/>
      <c r="N141" s="894"/>
      <c r="O141" s="894"/>
      <c r="P141" s="894"/>
      <c r="Q141" s="894"/>
      <c r="R141" s="894"/>
      <c r="S141" s="894"/>
      <c r="T141" s="894"/>
      <c r="U141" s="894"/>
      <c r="V141" s="894"/>
      <c r="W141" s="894"/>
      <c r="X141" s="894"/>
      <c r="Y141" s="894"/>
      <c r="Z141" s="894"/>
      <c r="AA141" s="894"/>
      <c r="AB141" s="894"/>
      <c r="AC141" s="894"/>
      <c r="AD141" s="894"/>
      <c r="AE141" s="894"/>
      <c r="AF141" s="894"/>
      <c r="AG141" s="894"/>
      <c r="AH141" s="894"/>
      <c r="AI141" s="894"/>
      <c r="AJ141" s="895"/>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8" t="s">
        <v>214</v>
      </c>
      <c r="C143" s="879"/>
      <c r="D143" s="879"/>
      <c r="E143" s="879"/>
      <c r="F143" s="879"/>
      <c r="G143" s="879"/>
      <c r="H143" s="879"/>
      <c r="I143" s="879"/>
      <c r="J143" s="879"/>
      <c r="K143" s="879"/>
      <c r="L143" s="879"/>
      <c r="M143" s="879"/>
      <c r="N143" s="879"/>
      <c r="O143" s="879"/>
      <c r="P143" s="879"/>
      <c r="Q143" s="879"/>
      <c r="R143" s="879"/>
      <c r="S143" s="879"/>
      <c r="T143" s="879"/>
      <c r="U143" s="879"/>
      <c r="V143" s="879"/>
      <c r="W143" s="879"/>
      <c r="X143" s="879"/>
      <c r="Y143" s="879"/>
      <c r="Z143" s="879"/>
      <c r="AA143" s="879"/>
      <c r="AB143" s="879"/>
      <c r="AC143" s="879"/>
      <c r="AD143" s="879"/>
      <c r="AE143" s="879"/>
      <c r="AF143" s="879"/>
      <c r="AG143" s="879"/>
      <c r="AH143" s="879"/>
      <c r="AI143" s="879"/>
      <c r="AJ143" s="879"/>
      <c r="AK143" s="880"/>
      <c r="AL143" s="15"/>
    </row>
    <row r="144" spans="1:38" ht="13.15" customHeight="1">
      <c r="A144" s="15"/>
      <c r="B144" s="394" t="s">
        <v>66</v>
      </c>
      <c r="C144" s="890" t="s">
        <v>215</v>
      </c>
      <c r="D144" s="891"/>
      <c r="E144" s="891"/>
      <c r="F144" s="891"/>
      <c r="G144" s="891"/>
      <c r="H144" s="891"/>
      <c r="I144" s="891"/>
      <c r="J144" s="891"/>
      <c r="K144" s="891"/>
      <c r="L144" s="891"/>
      <c r="M144" s="891"/>
      <c r="N144" s="891"/>
      <c r="O144" s="891"/>
      <c r="P144" s="891"/>
      <c r="Q144" s="891"/>
      <c r="R144" s="891"/>
      <c r="S144" s="891"/>
      <c r="T144" s="891"/>
      <c r="U144" s="891"/>
      <c r="V144" s="891"/>
      <c r="W144" s="891"/>
      <c r="X144" s="891"/>
      <c r="Y144" s="891"/>
      <c r="Z144" s="891"/>
      <c r="AA144" s="891"/>
      <c r="AB144" s="891"/>
      <c r="AC144" s="891"/>
      <c r="AD144" s="891"/>
      <c r="AE144" s="891"/>
      <c r="AF144" s="891"/>
      <c r="AG144" s="891"/>
      <c r="AH144" s="891"/>
      <c r="AI144" s="891"/>
      <c r="AJ144" s="892"/>
      <c r="AK144" s="388" t="str">
        <f>IF(H6="", "",AK106)</f>
        <v/>
      </c>
      <c r="AL144" s="15"/>
    </row>
    <row r="145" spans="1:38" ht="13.15" customHeight="1">
      <c r="A145" s="15"/>
      <c r="B145" s="395" t="s">
        <v>66</v>
      </c>
      <c r="C145" s="869" t="s">
        <v>216</v>
      </c>
      <c r="D145" s="870"/>
      <c r="E145" s="870"/>
      <c r="F145" s="870"/>
      <c r="G145" s="870"/>
      <c r="H145" s="870"/>
      <c r="I145" s="870"/>
      <c r="J145" s="870"/>
      <c r="K145" s="870"/>
      <c r="L145" s="870"/>
      <c r="M145" s="870"/>
      <c r="N145" s="870"/>
      <c r="O145" s="870"/>
      <c r="P145" s="870"/>
      <c r="Q145" s="870"/>
      <c r="R145" s="870"/>
      <c r="S145" s="870"/>
      <c r="T145" s="870"/>
      <c r="U145" s="870"/>
      <c r="V145" s="870"/>
      <c r="W145" s="870"/>
      <c r="X145" s="870"/>
      <c r="Y145" s="870"/>
      <c r="Z145" s="870"/>
      <c r="AA145" s="870"/>
      <c r="AB145" s="870"/>
      <c r="AC145" s="870"/>
      <c r="AD145" s="870"/>
      <c r="AE145" s="870"/>
      <c r="AF145" s="870"/>
      <c r="AG145" s="870"/>
      <c r="AH145" s="870"/>
      <c r="AI145" s="870"/>
      <c r="AJ145" s="871"/>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2578125" defaultRowHeight="17.25"/>
  <cols>
    <col min="1" max="1" width="5.42578125" customWidth="1"/>
    <col min="2" max="6" width="2.42578125" style="107" customWidth="1"/>
    <col min="7" max="7" width="12.42578125" customWidth="1"/>
    <col min="8" max="8" width="9" customWidth="1"/>
    <col min="9" max="9" width="9.42578125" style="29" customWidth="1"/>
    <col min="10" max="10" width="19.42578125" customWidth="1"/>
    <col min="11" max="11" width="17.42578125" style="16" customWidth="1"/>
    <col min="12" max="12" width="14" customWidth="1"/>
    <col min="13" max="13" width="11.42578125" style="108" customWidth="1"/>
    <col min="14" max="14" width="20.7109375" style="102" customWidth="1"/>
    <col min="15" max="15" width="12" style="28" customWidth="1"/>
    <col min="16" max="16" width="6.42578125" style="103" customWidth="1"/>
    <col min="17" max="17" width="3" style="28" customWidth="1"/>
    <col min="18" max="18" width="3.7109375" style="16" customWidth="1"/>
    <col min="19" max="19" width="3.42578125" style="104" customWidth="1"/>
    <col min="20" max="20" width="10.28515625" style="16" customWidth="1"/>
    <col min="21" max="21" width="3.42578125" style="104" customWidth="1"/>
    <col min="22" max="22" width="3.42578125" style="16" customWidth="1"/>
    <col min="23" max="23" width="2.85546875" style="104" customWidth="1"/>
    <col min="24" max="24" width="2.85546875" style="16" customWidth="1"/>
    <col min="25" max="25" width="3.42578125" style="104" customWidth="1"/>
    <col min="26" max="26" width="2.85546875" style="16" customWidth="1"/>
    <col min="27" max="27" width="7.42578125" style="16" customWidth="1"/>
    <col min="28" max="28" width="16.85546875" style="16" customWidth="1"/>
    <col min="29" max="29" width="15" style="16" customWidth="1"/>
    <col min="30" max="30" width="18.140625" style="102" customWidth="1"/>
    <col min="31" max="31" width="21.42578125" style="467" customWidth="1"/>
    <col min="32" max="32" width="21.42578125" style="106" customWidth="1"/>
    <col min="33" max="33" width="18.42578125" style="11" customWidth="1"/>
    <col min="34" max="34" width="23.85546875" style="11" customWidth="1"/>
    <col min="35" max="35" width="24" style="143" customWidth="1"/>
    <col min="36" max="36" width="21.42578125" style="105" customWidth="1"/>
    <col min="37" max="40" width="22.42578125" style="106" customWidth="1"/>
    <col min="41" max="41" width="21.42578125" style="14" customWidth="1"/>
    <col min="42" max="42" width="16.42578125" style="14" customWidth="1"/>
    <col min="43" max="43" width="18.42578125" style="99" customWidth="1"/>
    <col min="44" max="44" width="21.42578125" style="14" customWidth="1"/>
    <col min="45" max="45" width="16.42578125" style="99" customWidth="1"/>
    <col min="46" max="46" width="14.42578125" style="99" customWidth="1"/>
    <col min="47" max="47" width="16.5703125" style="99" customWidth="1"/>
    <col min="48" max="48" width="25.140625" style="99" customWidth="1"/>
    <col min="49" max="49" width="11.42578125" style="99" customWidth="1"/>
    <col min="50" max="50" width="19.85546875" style="99" customWidth="1"/>
    <col min="51" max="51" width="17" style="99" customWidth="1"/>
    <col min="52" max="52" width="10" style="99" customWidth="1"/>
    <col min="53" max="53" width="16.140625" style="99" customWidth="1"/>
    <col min="54" max="54" width="16.42578125" style="99" customWidth="1"/>
    <col min="55" max="55" width="10" style="630" customWidth="1"/>
    <col min="56" max="57" width="10" style="99" customWidth="1"/>
    <col min="58" max="58" width="12.85546875" style="99" customWidth="1"/>
    <col min="59" max="59" width="14.42578125" style="99" customWidth="1"/>
    <col min="60" max="60" width="13.85546875" style="502" bestFit="1" customWidth="1"/>
    <col min="61" max="61" width="15.42578125" style="99" customWidth="1"/>
    <col min="62" max="62" width="12.85546875" style="99" customWidth="1"/>
    <col min="63" max="63" width="11.42578125" style="99" customWidth="1"/>
    <col min="64" max="66" width="6.85546875" style="99" customWidth="1"/>
    <col min="67" max="67" width="6.85546875" style="100" customWidth="1"/>
    <col min="68" max="68" width="22.1406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2" t="s">
        <v>53</v>
      </c>
      <c r="B3" s="942"/>
      <c r="C3" s="943"/>
      <c r="D3" s="944" t="str">
        <f>IF(基本情報入力シート!L16="","",基本情報入力シート!L16)</f>
        <v/>
      </c>
      <c r="E3" s="945"/>
      <c r="F3" s="945"/>
      <c r="G3" s="945"/>
      <c r="H3" s="945"/>
      <c r="I3" s="945"/>
      <c r="J3" s="946"/>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09" t="s">
        <v>218</v>
      </c>
      <c r="AF4" s="909"/>
      <c r="AG4" s="909"/>
      <c r="AH4" s="909"/>
      <c r="AI4" s="909"/>
      <c r="AJ4" s="909"/>
      <c r="AK4" s="418"/>
      <c r="AL4" s="418"/>
      <c r="AM4" s="418"/>
      <c r="AN4" s="418"/>
      <c r="AO4" s="418"/>
      <c r="AR4" s="418"/>
      <c r="BK4" s="100"/>
      <c r="BL4"/>
      <c r="BM4"/>
      <c r="BN4"/>
      <c r="BO4"/>
    </row>
    <row r="5" spans="1:68" ht="35.25" customHeight="1" thickBot="1">
      <c r="A5" s="947" t="s">
        <v>219</v>
      </c>
      <c r="B5" s="948"/>
      <c r="C5" s="948"/>
      <c r="D5" s="948"/>
      <c r="E5" s="948"/>
      <c r="F5" s="948"/>
      <c r="G5" s="948"/>
      <c r="H5" s="948"/>
      <c r="I5" s="948"/>
      <c r="J5" s="948"/>
      <c r="K5" s="949"/>
      <c r="L5" s="950">
        <f>IFERROR(SUM(AB:AB),"")</f>
        <v>0</v>
      </c>
      <c r="M5" s="951"/>
      <c r="N5" s="429" t="s">
        <v>61</v>
      </c>
      <c r="O5" s="423"/>
      <c r="P5" s="430"/>
      <c r="Q5" s="404"/>
      <c r="R5" s="405"/>
      <c r="S5" s="283"/>
      <c r="T5" s="406"/>
      <c r="U5" s="406"/>
      <c r="V5" s="406"/>
      <c r="W5" s="406"/>
      <c r="X5" s="406"/>
      <c r="Y5" s="406"/>
      <c r="Z5" s="406"/>
      <c r="AA5" s="406"/>
      <c r="AB5" s="406"/>
      <c r="AC5" s="406"/>
      <c r="AD5" s="407"/>
      <c r="AE5" s="910" t="s">
        <v>220</v>
      </c>
      <c r="AF5" s="911"/>
      <c r="AG5" s="911"/>
      <c r="AH5" s="911"/>
      <c r="AI5" s="912"/>
      <c r="AJ5" s="431">
        <f>COUNTIFS(AT:AT,"対象", BH:BH,"その他", K:K,"&lt;&gt;*短期入所*")</f>
        <v>0</v>
      </c>
      <c r="AK5" s="515"/>
      <c r="AL5" s="515"/>
      <c r="AM5" s="515"/>
      <c r="AN5" s="515"/>
      <c r="AO5" s="516"/>
      <c r="AP5" s="517"/>
      <c r="AR5" s="516"/>
      <c r="BK5" s="100"/>
      <c r="BL5"/>
      <c r="BM5"/>
      <c r="BN5"/>
      <c r="BO5"/>
    </row>
    <row r="6" spans="1:68" ht="35.25" customHeight="1" thickBot="1">
      <c r="A6" s="432"/>
      <c r="B6" s="963" t="s">
        <v>221</v>
      </c>
      <c r="C6" s="964"/>
      <c r="D6" s="964"/>
      <c r="E6" s="964"/>
      <c r="F6" s="964"/>
      <c r="G6" s="964"/>
      <c r="H6" s="964"/>
      <c r="I6" s="964"/>
      <c r="J6" s="964"/>
      <c r="K6" s="965"/>
      <c r="L6" s="950">
        <f>IFERROR(SUM(AC:AC),"")</f>
        <v>0</v>
      </c>
      <c r="M6" s="951"/>
      <c r="N6" s="429" t="s">
        <v>61</v>
      </c>
      <c r="O6" s="403"/>
      <c r="P6" s="430"/>
      <c r="Q6" s="404"/>
      <c r="R6" s="405"/>
      <c r="S6" s="283"/>
      <c r="T6" s="406"/>
      <c r="U6" s="406"/>
      <c r="V6" s="406"/>
      <c r="W6" s="406"/>
      <c r="X6" s="406"/>
      <c r="Y6" s="406"/>
      <c r="Z6" s="406"/>
      <c r="AA6" s="406"/>
      <c r="AB6" s="406"/>
      <c r="AC6" s="406"/>
      <c r="AD6" s="407"/>
      <c r="AE6" s="910" t="s">
        <v>222</v>
      </c>
      <c r="AF6" s="911"/>
      <c r="AG6" s="911"/>
      <c r="AH6" s="911"/>
      <c r="AI6" s="912"/>
      <c r="AJ6" s="433">
        <f>SUMIFS(AG:AG, AT:AT, "対象", BH:BH, "その他", K:K, "&lt;&gt;*短期入所*")</f>
        <v>0</v>
      </c>
      <c r="AK6" s="516"/>
      <c r="AL6" s="516"/>
      <c r="AM6" s="516"/>
      <c r="AN6" s="516"/>
      <c r="AO6" s="516"/>
      <c r="AP6" s="517"/>
      <c r="AR6" s="516"/>
      <c r="AU6" s="518"/>
      <c r="AV6" s="518"/>
      <c r="AW6" s="518"/>
      <c r="AX6" s="962"/>
      <c r="AY6" s="962"/>
      <c r="AZ6" s="962"/>
      <c r="BA6" s="962"/>
      <c r="BB6" s="962"/>
      <c r="BC6" s="962"/>
      <c r="BD6" s="962"/>
      <c r="BE6" s="962"/>
      <c r="BF6" s="962"/>
      <c r="BG6" s="962"/>
      <c r="BH6" s="962"/>
      <c r="BI6" s="962"/>
      <c r="BJ6" s="519"/>
      <c r="BK6" s="962"/>
      <c r="BL6" s="962"/>
      <c r="BM6" s="962"/>
      <c r="BN6" s="962"/>
      <c r="BO6" s="962"/>
    </row>
    <row r="7" spans="1:68" ht="35.25" customHeight="1" thickBot="1">
      <c r="A7" s="913" t="s">
        <v>223</v>
      </c>
      <c r="B7" s="913"/>
      <c r="C7" s="913"/>
      <c r="D7" s="913"/>
      <c r="E7" s="913"/>
      <c r="F7" s="913"/>
      <c r="G7" s="913"/>
      <c r="H7" s="913"/>
      <c r="I7" s="913"/>
      <c r="J7" s="913"/>
      <c r="K7" s="913"/>
      <c r="L7" s="913"/>
      <c r="M7" s="913"/>
      <c r="N7" s="434"/>
      <c r="O7" s="403"/>
      <c r="P7" s="430"/>
      <c r="Q7" s="404"/>
      <c r="R7" s="405"/>
      <c r="S7" s="283"/>
      <c r="T7" s="406"/>
      <c r="U7" s="406"/>
      <c r="V7" s="406"/>
      <c r="W7" s="406"/>
      <c r="X7" s="406"/>
      <c r="Y7" s="406"/>
      <c r="Z7" s="406"/>
      <c r="AA7" s="406"/>
      <c r="AB7" s="406"/>
      <c r="AC7" s="406"/>
      <c r="AD7" s="407"/>
      <c r="AE7" s="910" t="s">
        <v>224</v>
      </c>
      <c r="AF7" s="911"/>
      <c r="AG7" s="911"/>
      <c r="AH7" s="911"/>
      <c r="AI7" s="912"/>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59"/>
      <c r="AR8" s="959"/>
      <c r="AS8" s="959"/>
      <c r="AT8" s="959"/>
      <c r="AU8" s="959"/>
      <c r="AV8" s="959"/>
      <c r="AW8" s="959"/>
      <c r="AX8" s="959"/>
      <c r="AY8" s="520"/>
      <c r="AZ8" s="959"/>
      <c r="BA8" s="959"/>
      <c r="BB8" s="959"/>
      <c r="BC8" s="959"/>
      <c r="BD8" s="959"/>
      <c r="BE8" s="959"/>
      <c r="BF8" s="520"/>
      <c r="BG8" s="959"/>
      <c r="BH8" s="959"/>
      <c r="BI8" s="959"/>
      <c r="BJ8" s="959"/>
      <c r="BK8" s="959"/>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0" t="str">
        <f>IF(D3="", "", IFERROR(IF(COUNTIF(AP12:AP111,"未入力")=0,"○","×"),""))</f>
        <v/>
      </c>
      <c r="AD9" s="961"/>
      <c r="AE9" s="441" t="str">
        <f>IF(D3="", "", IFERROR(IF(COUNTIF(AQ:AQ,"未入力")=0,"○","×"),""))</f>
        <v/>
      </c>
      <c r="AF9" s="441" t="str">
        <f>IF(D3="", "", IFERROR(IF(COUNTIF(AS:AS,"未入力")=0,"○","×"),""))</f>
        <v/>
      </c>
      <c r="AG9" s="960" t="str">
        <f>IF(D3="", "", IFERROR(IF(COUNTIF(AW:AW,"未入力")=0,"○","×"),""))</f>
        <v/>
      </c>
      <c r="AH9" s="961"/>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1"/>
      <c r="B10" s="933" t="s">
        <v>225</v>
      </c>
      <c r="C10" s="934"/>
      <c r="D10" s="934"/>
      <c r="E10" s="934"/>
      <c r="F10" s="935"/>
      <c r="G10" s="939" t="s">
        <v>39</v>
      </c>
      <c r="H10" s="952" t="s">
        <v>40</v>
      </c>
      <c r="I10" s="952"/>
      <c r="J10" s="953" t="s">
        <v>226</v>
      </c>
      <c r="K10" s="955" t="s">
        <v>42</v>
      </c>
      <c r="L10" s="924" t="s">
        <v>227</v>
      </c>
      <c r="M10" s="926" t="s">
        <v>228</v>
      </c>
      <c r="N10" s="928" t="s">
        <v>229</v>
      </c>
      <c r="O10" s="923" t="s">
        <v>230</v>
      </c>
      <c r="P10" s="914" t="s">
        <v>231</v>
      </c>
      <c r="Q10" s="915"/>
      <c r="R10" s="915"/>
      <c r="S10" s="915"/>
      <c r="T10" s="915"/>
      <c r="U10" s="915"/>
      <c r="V10" s="915"/>
      <c r="W10" s="915"/>
      <c r="X10" s="915"/>
      <c r="Y10" s="915"/>
      <c r="Z10" s="915"/>
      <c r="AA10" s="916"/>
      <c r="AB10" s="920" t="s">
        <v>232</v>
      </c>
      <c r="AC10" s="922" t="s">
        <v>233</v>
      </c>
      <c r="AD10" s="923"/>
      <c r="AE10" s="443" t="s">
        <v>234</v>
      </c>
      <c r="AF10" s="443" t="s">
        <v>235</v>
      </c>
      <c r="AG10" s="941" t="s">
        <v>236</v>
      </c>
      <c r="AH10" s="923"/>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2"/>
      <c r="B11" s="936"/>
      <c r="C11" s="937"/>
      <c r="D11" s="937"/>
      <c r="E11" s="937"/>
      <c r="F11" s="938"/>
      <c r="G11" s="940"/>
      <c r="H11" s="446" t="s">
        <v>240</v>
      </c>
      <c r="I11" s="446" t="s">
        <v>241</v>
      </c>
      <c r="J11" s="954"/>
      <c r="K11" s="956"/>
      <c r="L11" s="925"/>
      <c r="M11" s="927"/>
      <c r="N11" s="929"/>
      <c r="O11" s="930"/>
      <c r="P11" s="917"/>
      <c r="Q11" s="918"/>
      <c r="R11" s="918"/>
      <c r="S11" s="918"/>
      <c r="T11" s="918"/>
      <c r="U11" s="918"/>
      <c r="V11" s="918"/>
      <c r="W11" s="918"/>
      <c r="X11" s="918"/>
      <c r="Y11" s="918"/>
      <c r="Z11" s="918"/>
      <c r="AA11" s="919"/>
      <c r="AB11" s="921"/>
      <c r="AC11" s="447" t="s">
        <v>242</v>
      </c>
      <c r="AD11" s="448" t="s">
        <v>243</v>
      </c>
      <c r="AE11" s="449" t="s">
        <v>244</v>
      </c>
      <c r="AF11" s="450" t="s">
        <v>245</v>
      </c>
      <c r="AG11" s="450" t="s">
        <v>246</v>
      </c>
      <c r="AH11" s="451" t="s">
        <v>247</v>
      </c>
      <c r="AI11" s="452" t="s">
        <v>248</v>
      </c>
      <c r="AJ11" s="453" t="s">
        <v>249</v>
      </c>
      <c r="AK11" s="957" t="s">
        <v>250</v>
      </c>
      <c r="AL11" s="958"/>
      <c r="AM11" s="529"/>
      <c r="AN11" s="530" t="s">
        <v>251</v>
      </c>
      <c r="AO11" s="530" t="s">
        <v>252</v>
      </c>
      <c r="AP11" s="530" t="s">
        <v>253</v>
      </c>
      <c r="AQ11" s="530" t="s">
        <v>254</v>
      </c>
      <c r="AR11" s="530" t="s">
        <v>255</v>
      </c>
      <c r="AS11" s="530" t="s">
        <v>256</v>
      </c>
      <c r="AT11" s="530" t="s">
        <v>257</v>
      </c>
      <c r="AU11" s="530" t="s">
        <v>258</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271</v>
      </c>
      <c r="BI11"/>
      <c r="BJ11"/>
      <c r="BK11"/>
      <c r="BL11"/>
      <c r="BM11"/>
      <c r="BN11"/>
      <c r="BO11"/>
    </row>
    <row r="12" spans="1:68" ht="109.9" customHeight="1" thickBot="1">
      <c r="A12" s="454">
        <v>1</v>
      </c>
      <c r="B12" s="903" t="str">
        <f>IF(基本情報入力シート!B40="","",基本情報入力シート!B40)</f>
        <v/>
      </c>
      <c r="C12" s="904"/>
      <c r="D12" s="904"/>
      <c r="E12" s="904"/>
      <c r="F12" s="90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272</v>
      </c>
      <c r="S12" s="141"/>
      <c r="T12" s="457" t="s">
        <v>273</v>
      </c>
      <c r="U12" s="141"/>
      <c r="V12" s="457" t="s">
        <v>272</v>
      </c>
      <c r="W12" s="141"/>
      <c r="X12" s="457" t="s">
        <v>274</v>
      </c>
      <c r="Y12" s="457" t="s">
        <v>275</v>
      </c>
      <c r="Z12" s="457" t="str">
        <f>IF(Q12&gt;=1,(U12*12+W12)-(Q12*12+S12)+1,"")</f>
        <v/>
      </c>
      <c r="AA12" s="458" t="s">
        <v>276</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3" t="str">
        <f>IF(基本情報入力シート!B41="","",基本情報入力シート!B41)</f>
        <v/>
      </c>
      <c r="C13" s="904"/>
      <c r="D13" s="904"/>
      <c r="E13" s="904"/>
      <c r="F13" s="90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272</v>
      </c>
      <c r="S13" s="141"/>
      <c r="T13" s="457" t="s">
        <v>273</v>
      </c>
      <c r="U13" s="141"/>
      <c r="V13" s="457" t="s">
        <v>272</v>
      </c>
      <c r="W13" s="141"/>
      <c r="X13" s="457" t="s">
        <v>274</v>
      </c>
      <c r="Y13" s="457" t="s">
        <v>275</v>
      </c>
      <c r="Z13" s="457" t="str">
        <f>IF(Q13&gt;=1,(U13*12+W13)-(Q13*12+S13)+1,"")</f>
        <v/>
      </c>
      <c r="AA13" s="458" t="s">
        <v>276</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3" t="str">
        <f>IF(基本情報入力シート!B42="","",基本情報入力シート!B42)</f>
        <v/>
      </c>
      <c r="C14" s="904"/>
      <c r="D14" s="904"/>
      <c r="E14" s="904"/>
      <c r="F14" s="90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272</v>
      </c>
      <c r="S14" s="141"/>
      <c r="T14" s="457" t="s">
        <v>273</v>
      </c>
      <c r="U14" s="141"/>
      <c r="V14" s="457" t="s">
        <v>272</v>
      </c>
      <c r="W14" s="141"/>
      <c r="X14" s="457" t="s">
        <v>274</v>
      </c>
      <c r="Y14" s="457" t="s">
        <v>275</v>
      </c>
      <c r="Z14" s="457" t="str">
        <f t="shared" ref="Z14:Z78" si="16">IF(Q14&gt;=1,(U14*12+W14)-(Q14*12+S14)+1,"")</f>
        <v/>
      </c>
      <c r="AA14" s="458" t="s">
        <v>276</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3" t="str">
        <f>IF(基本情報入力シート!B43="","",基本情報入力シート!B43)</f>
        <v/>
      </c>
      <c r="C15" s="904"/>
      <c r="D15" s="904"/>
      <c r="E15" s="904"/>
      <c r="F15" s="90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272</v>
      </c>
      <c r="S15" s="141"/>
      <c r="T15" s="457" t="s">
        <v>273</v>
      </c>
      <c r="U15" s="141"/>
      <c r="V15" s="457" t="s">
        <v>272</v>
      </c>
      <c r="W15" s="141"/>
      <c r="X15" s="457" t="s">
        <v>274</v>
      </c>
      <c r="Y15" s="457" t="s">
        <v>275</v>
      </c>
      <c r="Z15" s="457" t="str">
        <f t="shared" ref="Z15" si="18">IF(Q15&gt;=1,(U15*12+W15)-(Q15*12+S15)+1,"")</f>
        <v/>
      </c>
      <c r="AA15" s="458" t="s">
        <v>276</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3" t="str">
        <f>IF(基本情報入力シート!B44="","",基本情報入力シート!B44)</f>
        <v/>
      </c>
      <c r="C16" s="904"/>
      <c r="D16" s="904"/>
      <c r="E16" s="904"/>
      <c r="F16" s="90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272</v>
      </c>
      <c r="S16" s="141"/>
      <c r="T16" s="457" t="s">
        <v>273</v>
      </c>
      <c r="U16" s="141"/>
      <c r="V16" s="457" t="s">
        <v>272</v>
      </c>
      <c r="W16" s="141"/>
      <c r="X16" s="457" t="s">
        <v>182</v>
      </c>
      <c r="Y16" s="457" t="s">
        <v>275</v>
      </c>
      <c r="Z16" s="457" t="str">
        <f t="shared" si="16"/>
        <v/>
      </c>
      <c r="AA16" s="458" t="s">
        <v>276</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3" t="str">
        <f>IF(基本情報入力シート!B45="","",基本情報入力シート!B45)</f>
        <v/>
      </c>
      <c r="C17" s="904"/>
      <c r="D17" s="904"/>
      <c r="E17" s="904"/>
      <c r="F17" s="90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272</v>
      </c>
      <c r="S17" s="141"/>
      <c r="T17" s="457" t="s">
        <v>273</v>
      </c>
      <c r="U17" s="141"/>
      <c r="V17" s="457" t="s">
        <v>272</v>
      </c>
      <c r="W17" s="141"/>
      <c r="X17" s="457" t="s">
        <v>182</v>
      </c>
      <c r="Y17" s="457" t="s">
        <v>275</v>
      </c>
      <c r="Z17" s="457" t="str">
        <f t="shared" si="16"/>
        <v/>
      </c>
      <c r="AA17" s="458" t="s">
        <v>276</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3" t="str">
        <f>IF(基本情報入力シート!B46="","",基本情報入力シート!B46)</f>
        <v/>
      </c>
      <c r="C18" s="904"/>
      <c r="D18" s="904"/>
      <c r="E18" s="904"/>
      <c r="F18" s="90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272</v>
      </c>
      <c r="S18" s="141"/>
      <c r="T18" s="457" t="s">
        <v>273</v>
      </c>
      <c r="U18" s="141"/>
      <c r="V18" s="457" t="s">
        <v>272</v>
      </c>
      <c r="W18" s="141"/>
      <c r="X18" s="457" t="s">
        <v>274</v>
      </c>
      <c r="Y18" s="457" t="s">
        <v>275</v>
      </c>
      <c r="Z18" s="457" t="str">
        <f t="shared" si="16"/>
        <v/>
      </c>
      <c r="AA18" s="458" t="s">
        <v>276</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3" t="str">
        <f>IF(基本情報入力シート!B47="","",基本情報入力シート!B47)</f>
        <v/>
      </c>
      <c r="C19" s="904"/>
      <c r="D19" s="904"/>
      <c r="E19" s="904"/>
      <c r="F19" s="90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272</v>
      </c>
      <c r="S19" s="141"/>
      <c r="T19" s="457" t="s">
        <v>273</v>
      </c>
      <c r="U19" s="141"/>
      <c r="V19" s="457" t="s">
        <v>272</v>
      </c>
      <c r="W19" s="141"/>
      <c r="X19" s="457" t="s">
        <v>274</v>
      </c>
      <c r="Y19" s="457" t="s">
        <v>275</v>
      </c>
      <c r="Z19" s="457" t="str">
        <f t="shared" si="16"/>
        <v/>
      </c>
      <c r="AA19" s="458" t="s">
        <v>276</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3" t="str">
        <f>IF(基本情報入力シート!B48="","",基本情報入力シート!B48)</f>
        <v/>
      </c>
      <c r="C20" s="904"/>
      <c r="D20" s="904"/>
      <c r="E20" s="904"/>
      <c r="F20" s="90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272</v>
      </c>
      <c r="S20" s="141"/>
      <c r="T20" s="457" t="s">
        <v>273</v>
      </c>
      <c r="U20" s="141"/>
      <c r="V20" s="457" t="s">
        <v>272</v>
      </c>
      <c r="W20" s="141"/>
      <c r="X20" s="457" t="s">
        <v>274</v>
      </c>
      <c r="Y20" s="457" t="s">
        <v>275</v>
      </c>
      <c r="Z20" s="457" t="str">
        <f t="shared" si="16"/>
        <v/>
      </c>
      <c r="AA20" s="458" t="s">
        <v>276</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3" t="str">
        <f>IF(基本情報入力シート!B49="","",基本情報入力シート!B49)</f>
        <v/>
      </c>
      <c r="C21" s="904"/>
      <c r="D21" s="904"/>
      <c r="E21" s="904"/>
      <c r="F21" s="90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272</v>
      </c>
      <c r="S21" s="141"/>
      <c r="T21" s="457" t="s">
        <v>273</v>
      </c>
      <c r="U21" s="141"/>
      <c r="V21" s="457" t="s">
        <v>272</v>
      </c>
      <c r="W21" s="141"/>
      <c r="X21" s="457" t="s">
        <v>182</v>
      </c>
      <c r="Y21" s="457" t="s">
        <v>275</v>
      </c>
      <c r="Z21" s="457" t="str">
        <f t="shared" si="16"/>
        <v/>
      </c>
      <c r="AA21" s="458" t="s">
        <v>276</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3" t="str">
        <f>IF(基本情報入力シート!B50="","",基本情報入力シート!B50)</f>
        <v/>
      </c>
      <c r="C22" s="904"/>
      <c r="D22" s="904"/>
      <c r="E22" s="904"/>
      <c r="F22" s="90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272</v>
      </c>
      <c r="S22" s="141"/>
      <c r="T22" s="457" t="s">
        <v>273</v>
      </c>
      <c r="U22" s="141"/>
      <c r="V22" s="457" t="s">
        <v>272</v>
      </c>
      <c r="W22" s="141"/>
      <c r="X22" s="457" t="s">
        <v>274</v>
      </c>
      <c r="Y22" s="457" t="s">
        <v>275</v>
      </c>
      <c r="Z22" s="457" t="str">
        <f t="shared" si="16"/>
        <v/>
      </c>
      <c r="AA22" s="458" t="s">
        <v>276</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3" t="str">
        <f>IF(基本情報入力シート!B51="","",基本情報入力シート!B51)</f>
        <v/>
      </c>
      <c r="C23" s="904"/>
      <c r="D23" s="904"/>
      <c r="E23" s="904"/>
      <c r="F23" s="90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272</v>
      </c>
      <c r="S23" s="141"/>
      <c r="T23" s="457" t="s">
        <v>273</v>
      </c>
      <c r="U23" s="141"/>
      <c r="V23" s="457" t="s">
        <v>272</v>
      </c>
      <c r="W23" s="141"/>
      <c r="X23" s="457" t="s">
        <v>274</v>
      </c>
      <c r="Y23" s="457" t="s">
        <v>275</v>
      </c>
      <c r="Z23" s="457" t="str">
        <f t="shared" si="16"/>
        <v/>
      </c>
      <c r="AA23" s="458" t="s">
        <v>276</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3" t="str">
        <f>IF(基本情報入力シート!B52="","",基本情報入力シート!B52)</f>
        <v/>
      </c>
      <c r="C24" s="904"/>
      <c r="D24" s="904"/>
      <c r="E24" s="904"/>
      <c r="F24" s="90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272</v>
      </c>
      <c r="S24" s="141"/>
      <c r="T24" s="457" t="s">
        <v>273</v>
      </c>
      <c r="U24" s="141"/>
      <c r="V24" s="457" t="s">
        <v>272</v>
      </c>
      <c r="W24" s="141"/>
      <c r="X24" s="457" t="s">
        <v>274</v>
      </c>
      <c r="Y24" s="457" t="s">
        <v>275</v>
      </c>
      <c r="Z24" s="457" t="str">
        <f t="shared" si="16"/>
        <v/>
      </c>
      <c r="AA24" s="458" t="s">
        <v>276</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3" t="str">
        <f>IF(基本情報入力シート!B53="","",基本情報入力シート!B53)</f>
        <v/>
      </c>
      <c r="C25" s="904"/>
      <c r="D25" s="904"/>
      <c r="E25" s="904"/>
      <c r="F25" s="90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272</v>
      </c>
      <c r="S25" s="141"/>
      <c r="T25" s="457" t="s">
        <v>273</v>
      </c>
      <c r="U25" s="141"/>
      <c r="V25" s="457" t="s">
        <v>272</v>
      </c>
      <c r="W25" s="141"/>
      <c r="X25" s="457" t="s">
        <v>182</v>
      </c>
      <c r="Y25" s="457" t="s">
        <v>275</v>
      </c>
      <c r="Z25" s="457" t="str">
        <f t="shared" si="16"/>
        <v/>
      </c>
      <c r="AA25" s="458" t="s">
        <v>276</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3" t="str">
        <f>IF(基本情報入力シート!B54="","",基本情報入力シート!B54)</f>
        <v/>
      </c>
      <c r="C26" s="904"/>
      <c r="D26" s="904"/>
      <c r="E26" s="904"/>
      <c r="F26" s="90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272</v>
      </c>
      <c r="S26" s="141"/>
      <c r="T26" s="457" t="s">
        <v>273</v>
      </c>
      <c r="U26" s="141"/>
      <c r="V26" s="457" t="s">
        <v>272</v>
      </c>
      <c r="W26" s="141"/>
      <c r="X26" s="457" t="s">
        <v>182</v>
      </c>
      <c r="Y26" s="457" t="s">
        <v>275</v>
      </c>
      <c r="Z26" s="457" t="str">
        <f t="shared" si="16"/>
        <v/>
      </c>
      <c r="AA26" s="458" t="s">
        <v>276</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3" t="str">
        <f>IF(基本情報入力シート!B55="","",基本情報入力シート!B55)</f>
        <v/>
      </c>
      <c r="C27" s="904"/>
      <c r="D27" s="904"/>
      <c r="E27" s="904"/>
      <c r="F27" s="90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272</v>
      </c>
      <c r="S27" s="141"/>
      <c r="T27" s="457" t="s">
        <v>273</v>
      </c>
      <c r="U27" s="141"/>
      <c r="V27" s="457" t="s">
        <v>272</v>
      </c>
      <c r="W27" s="141"/>
      <c r="X27" s="457" t="s">
        <v>274</v>
      </c>
      <c r="Y27" s="457" t="s">
        <v>275</v>
      </c>
      <c r="Z27" s="457" t="str">
        <f t="shared" si="16"/>
        <v/>
      </c>
      <c r="AA27" s="458" t="s">
        <v>276</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3" t="str">
        <f>IF(基本情報入力シート!B56="","",基本情報入力シート!B56)</f>
        <v/>
      </c>
      <c r="C28" s="904"/>
      <c r="D28" s="904"/>
      <c r="E28" s="904"/>
      <c r="F28" s="90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272</v>
      </c>
      <c r="S28" s="141"/>
      <c r="T28" s="457" t="s">
        <v>273</v>
      </c>
      <c r="U28" s="141"/>
      <c r="V28" s="457" t="s">
        <v>272</v>
      </c>
      <c r="W28" s="141"/>
      <c r="X28" s="457" t="s">
        <v>274</v>
      </c>
      <c r="Y28" s="457" t="s">
        <v>275</v>
      </c>
      <c r="Z28" s="457" t="str">
        <f t="shared" si="16"/>
        <v/>
      </c>
      <c r="AA28" s="458" t="s">
        <v>276</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3" t="str">
        <f>IF(基本情報入力シート!B57="","",基本情報入力シート!B57)</f>
        <v/>
      </c>
      <c r="C29" s="904"/>
      <c r="D29" s="904"/>
      <c r="E29" s="904"/>
      <c r="F29" s="90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272</v>
      </c>
      <c r="S29" s="141"/>
      <c r="T29" s="457" t="s">
        <v>273</v>
      </c>
      <c r="U29" s="141"/>
      <c r="V29" s="457" t="s">
        <v>272</v>
      </c>
      <c r="W29" s="141"/>
      <c r="X29" s="457" t="s">
        <v>274</v>
      </c>
      <c r="Y29" s="457" t="s">
        <v>275</v>
      </c>
      <c r="Z29" s="457" t="str">
        <f t="shared" si="16"/>
        <v/>
      </c>
      <c r="AA29" s="458" t="s">
        <v>276</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3" t="str">
        <f>IF(基本情報入力シート!B58="","",基本情報入力シート!B58)</f>
        <v/>
      </c>
      <c r="C30" s="904"/>
      <c r="D30" s="904"/>
      <c r="E30" s="904"/>
      <c r="F30" s="90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272</v>
      </c>
      <c r="S30" s="141"/>
      <c r="T30" s="457" t="s">
        <v>273</v>
      </c>
      <c r="U30" s="141"/>
      <c r="V30" s="457" t="s">
        <v>272</v>
      </c>
      <c r="W30" s="141"/>
      <c r="X30" s="457" t="s">
        <v>182</v>
      </c>
      <c r="Y30" s="457" t="s">
        <v>275</v>
      </c>
      <c r="Z30" s="457" t="str">
        <f t="shared" si="16"/>
        <v/>
      </c>
      <c r="AA30" s="458" t="s">
        <v>276</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3" t="str">
        <f>IF(基本情報入力シート!B59="","",基本情報入力シート!B59)</f>
        <v/>
      </c>
      <c r="C31" s="904"/>
      <c r="D31" s="904"/>
      <c r="E31" s="904"/>
      <c r="F31" s="90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272</v>
      </c>
      <c r="S31" s="141"/>
      <c r="T31" s="457" t="s">
        <v>273</v>
      </c>
      <c r="U31" s="141"/>
      <c r="V31" s="457" t="s">
        <v>272</v>
      </c>
      <c r="W31" s="141"/>
      <c r="X31" s="457" t="s">
        <v>274</v>
      </c>
      <c r="Y31" s="457" t="s">
        <v>275</v>
      </c>
      <c r="Z31" s="457" t="str">
        <f t="shared" si="16"/>
        <v/>
      </c>
      <c r="AA31" s="458" t="s">
        <v>276</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3" t="str">
        <f>IF(基本情報入力シート!B60="","",基本情報入力シート!B60)</f>
        <v/>
      </c>
      <c r="C32" s="904"/>
      <c r="D32" s="904"/>
      <c r="E32" s="904"/>
      <c r="F32" s="90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272</v>
      </c>
      <c r="S32" s="141"/>
      <c r="T32" s="457" t="s">
        <v>273</v>
      </c>
      <c r="U32" s="141"/>
      <c r="V32" s="457" t="s">
        <v>272</v>
      </c>
      <c r="W32" s="141"/>
      <c r="X32" s="457" t="s">
        <v>274</v>
      </c>
      <c r="Y32" s="457" t="s">
        <v>275</v>
      </c>
      <c r="Z32" s="457" t="str">
        <f t="shared" si="16"/>
        <v/>
      </c>
      <c r="AA32" s="458" t="s">
        <v>276</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3" t="str">
        <f>IF(基本情報入力シート!B61="","",基本情報入力シート!B61)</f>
        <v/>
      </c>
      <c r="C33" s="904"/>
      <c r="D33" s="904"/>
      <c r="E33" s="904"/>
      <c r="F33" s="90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272</v>
      </c>
      <c r="S33" s="141"/>
      <c r="T33" s="457" t="s">
        <v>273</v>
      </c>
      <c r="U33" s="141"/>
      <c r="V33" s="457" t="s">
        <v>272</v>
      </c>
      <c r="W33" s="141"/>
      <c r="X33" s="457" t="s">
        <v>274</v>
      </c>
      <c r="Y33" s="457" t="s">
        <v>275</v>
      </c>
      <c r="Z33" s="457" t="str">
        <f t="shared" si="16"/>
        <v/>
      </c>
      <c r="AA33" s="458" t="s">
        <v>276</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3" t="str">
        <f>IF(基本情報入力シート!B62="","",基本情報入力シート!B62)</f>
        <v/>
      </c>
      <c r="C34" s="904"/>
      <c r="D34" s="904"/>
      <c r="E34" s="904"/>
      <c r="F34" s="90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272</v>
      </c>
      <c r="S34" s="141"/>
      <c r="T34" s="457" t="s">
        <v>273</v>
      </c>
      <c r="U34" s="141"/>
      <c r="V34" s="457" t="s">
        <v>272</v>
      </c>
      <c r="W34" s="141"/>
      <c r="X34" s="457" t="s">
        <v>182</v>
      </c>
      <c r="Y34" s="457" t="s">
        <v>275</v>
      </c>
      <c r="Z34" s="457" t="str">
        <f t="shared" si="16"/>
        <v/>
      </c>
      <c r="AA34" s="458" t="s">
        <v>276</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3" t="str">
        <f>IF(基本情報入力シート!B63="","",基本情報入力シート!B63)</f>
        <v/>
      </c>
      <c r="C35" s="904"/>
      <c r="D35" s="904"/>
      <c r="E35" s="904"/>
      <c r="F35" s="90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272</v>
      </c>
      <c r="S35" s="141"/>
      <c r="T35" s="457" t="s">
        <v>273</v>
      </c>
      <c r="U35" s="141"/>
      <c r="V35" s="457" t="s">
        <v>272</v>
      </c>
      <c r="W35" s="141"/>
      <c r="X35" s="457" t="s">
        <v>182</v>
      </c>
      <c r="Y35" s="457" t="s">
        <v>275</v>
      </c>
      <c r="Z35" s="457" t="str">
        <f t="shared" si="16"/>
        <v/>
      </c>
      <c r="AA35" s="458" t="s">
        <v>276</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3" t="str">
        <f>IF(基本情報入力シート!B64="","",基本情報入力シート!B64)</f>
        <v/>
      </c>
      <c r="C36" s="904"/>
      <c r="D36" s="904"/>
      <c r="E36" s="904"/>
      <c r="F36" s="90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272</v>
      </c>
      <c r="S36" s="141"/>
      <c r="T36" s="457" t="s">
        <v>273</v>
      </c>
      <c r="U36" s="141"/>
      <c r="V36" s="457" t="s">
        <v>272</v>
      </c>
      <c r="W36" s="141"/>
      <c r="X36" s="457" t="s">
        <v>274</v>
      </c>
      <c r="Y36" s="457" t="s">
        <v>275</v>
      </c>
      <c r="Z36" s="457" t="str">
        <f t="shared" si="16"/>
        <v/>
      </c>
      <c r="AA36" s="458" t="s">
        <v>276</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3" t="str">
        <f>IF(基本情報入力シート!B65="","",基本情報入力シート!B65)</f>
        <v/>
      </c>
      <c r="C37" s="904"/>
      <c r="D37" s="904"/>
      <c r="E37" s="904"/>
      <c r="F37" s="90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272</v>
      </c>
      <c r="S37" s="141"/>
      <c r="T37" s="457" t="s">
        <v>273</v>
      </c>
      <c r="U37" s="141"/>
      <c r="V37" s="457" t="s">
        <v>272</v>
      </c>
      <c r="W37" s="141"/>
      <c r="X37" s="457" t="s">
        <v>274</v>
      </c>
      <c r="Y37" s="457" t="s">
        <v>275</v>
      </c>
      <c r="Z37" s="457" t="str">
        <f t="shared" si="16"/>
        <v/>
      </c>
      <c r="AA37" s="458" t="s">
        <v>276</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3" t="str">
        <f>IF(基本情報入力シート!B66="","",基本情報入力シート!B66)</f>
        <v/>
      </c>
      <c r="C38" s="904"/>
      <c r="D38" s="904"/>
      <c r="E38" s="904"/>
      <c r="F38" s="90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272</v>
      </c>
      <c r="S38" s="141"/>
      <c r="T38" s="457" t="s">
        <v>273</v>
      </c>
      <c r="U38" s="141"/>
      <c r="V38" s="457" t="s">
        <v>272</v>
      </c>
      <c r="W38" s="141"/>
      <c r="X38" s="457" t="s">
        <v>274</v>
      </c>
      <c r="Y38" s="457" t="s">
        <v>275</v>
      </c>
      <c r="Z38" s="457" t="str">
        <f t="shared" si="16"/>
        <v/>
      </c>
      <c r="AA38" s="458" t="s">
        <v>276</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3" t="str">
        <f>IF(基本情報入力シート!B67="","",基本情報入力シート!B67)</f>
        <v/>
      </c>
      <c r="C39" s="904"/>
      <c r="D39" s="904"/>
      <c r="E39" s="904"/>
      <c r="F39" s="90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272</v>
      </c>
      <c r="S39" s="141"/>
      <c r="T39" s="457" t="s">
        <v>273</v>
      </c>
      <c r="U39" s="141"/>
      <c r="V39" s="457" t="s">
        <v>272</v>
      </c>
      <c r="W39" s="141"/>
      <c r="X39" s="457" t="s">
        <v>182</v>
      </c>
      <c r="Y39" s="457" t="s">
        <v>275</v>
      </c>
      <c r="Z39" s="457" t="str">
        <f t="shared" si="16"/>
        <v/>
      </c>
      <c r="AA39" s="458" t="s">
        <v>276</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3" t="str">
        <f>IF(基本情報入力シート!B68="","",基本情報入力シート!B68)</f>
        <v/>
      </c>
      <c r="C40" s="904"/>
      <c r="D40" s="904"/>
      <c r="E40" s="904"/>
      <c r="F40" s="90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272</v>
      </c>
      <c r="S40" s="141"/>
      <c r="T40" s="457" t="s">
        <v>273</v>
      </c>
      <c r="U40" s="141"/>
      <c r="V40" s="457" t="s">
        <v>272</v>
      </c>
      <c r="W40" s="141"/>
      <c r="X40" s="457" t="s">
        <v>274</v>
      </c>
      <c r="Y40" s="457" t="s">
        <v>275</v>
      </c>
      <c r="Z40" s="457" t="str">
        <f t="shared" si="16"/>
        <v/>
      </c>
      <c r="AA40" s="458" t="s">
        <v>276</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3" t="str">
        <f>IF(基本情報入力シート!B69="","",基本情報入力シート!B69)</f>
        <v/>
      </c>
      <c r="C41" s="904"/>
      <c r="D41" s="904"/>
      <c r="E41" s="904"/>
      <c r="F41" s="90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272</v>
      </c>
      <c r="S41" s="141"/>
      <c r="T41" s="457" t="s">
        <v>273</v>
      </c>
      <c r="U41" s="141"/>
      <c r="V41" s="457" t="s">
        <v>272</v>
      </c>
      <c r="W41" s="141"/>
      <c r="X41" s="457" t="s">
        <v>274</v>
      </c>
      <c r="Y41" s="457" t="s">
        <v>275</v>
      </c>
      <c r="Z41" s="457" t="str">
        <f t="shared" si="16"/>
        <v/>
      </c>
      <c r="AA41" s="458" t="s">
        <v>276</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3" t="str">
        <f>IF(基本情報入力シート!B70="","",基本情報入力シート!B70)</f>
        <v/>
      </c>
      <c r="C42" s="904"/>
      <c r="D42" s="904"/>
      <c r="E42" s="904"/>
      <c r="F42" s="90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272</v>
      </c>
      <c r="S42" s="141"/>
      <c r="T42" s="457" t="s">
        <v>273</v>
      </c>
      <c r="U42" s="141"/>
      <c r="V42" s="457" t="s">
        <v>272</v>
      </c>
      <c r="W42" s="141"/>
      <c r="X42" s="457" t="s">
        <v>274</v>
      </c>
      <c r="Y42" s="457" t="s">
        <v>275</v>
      </c>
      <c r="Z42" s="457" t="str">
        <f t="shared" si="16"/>
        <v/>
      </c>
      <c r="AA42" s="458" t="s">
        <v>276</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3" t="str">
        <f>IF(基本情報入力シート!B71="","",基本情報入力シート!B71)</f>
        <v/>
      </c>
      <c r="C43" s="904"/>
      <c r="D43" s="904"/>
      <c r="E43" s="904"/>
      <c r="F43" s="90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272</v>
      </c>
      <c r="S43" s="141"/>
      <c r="T43" s="457" t="s">
        <v>273</v>
      </c>
      <c r="U43" s="141"/>
      <c r="V43" s="457" t="s">
        <v>272</v>
      </c>
      <c r="W43" s="141"/>
      <c r="X43" s="457" t="s">
        <v>182</v>
      </c>
      <c r="Y43" s="457" t="s">
        <v>275</v>
      </c>
      <c r="Z43" s="457" t="str">
        <f t="shared" si="16"/>
        <v/>
      </c>
      <c r="AA43" s="458" t="s">
        <v>276</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3" t="str">
        <f>IF(基本情報入力シート!B72="","",基本情報入力シート!B72)</f>
        <v/>
      </c>
      <c r="C44" s="904"/>
      <c r="D44" s="904"/>
      <c r="E44" s="904"/>
      <c r="F44" s="90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272</v>
      </c>
      <c r="S44" s="141"/>
      <c r="T44" s="457" t="s">
        <v>273</v>
      </c>
      <c r="U44" s="141"/>
      <c r="V44" s="457" t="s">
        <v>272</v>
      </c>
      <c r="W44" s="141"/>
      <c r="X44" s="457" t="s">
        <v>182</v>
      </c>
      <c r="Y44" s="457" t="s">
        <v>275</v>
      </c>
      <c r="Z44" s="457" t="str">
        <f t="shared" si="16"/>
        <v/>
      </c>
      <c r="AA44" s="458" t="s">
        <v>276</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3" t="str">
        <f>IF(基本情報入力シート!B73="","",基本情報入力シート!B73)</f>
        <v/>
      </c>
      <c r="C45" s="904"/>
      <c r="D45" s="904"/>
      <c r="E45" s="904"/>
      <c r="F45" s="90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272</v>
      </c>
      <c r="S45" s="141"/>
      <c r="T45" s="457" t="s">
        <v>273</v>
      </c>
      <c r="U45" s="141"/>
      <c r="V45" s="457" t="s">
        <v>272</v>
      </c>
      <c r="W45" s="141"/>
      <c r="X45" s="457" t="s">
        <v>274</v>
      </c>
      <c r="Y45" s="457" t="s">
        <v>275</v>
      </c>
      <c r="Z45" s="457" t="str">
        <f t="shared" si="16"/>
        <v/>
      </c>
      <c r="AA45" s="458" t="s">
        <v>276</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3" t="str">
        <f>IF(基本情報入力シート!B74="","",基本情報入力シート!B74)</f>
        <v/>
      </c>
      <c r="C46" s="904"/>
      <c r="D46" s="904"/>
      <c r="E46" s="904"/>
      <c r="F46" s="90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272</v>
      </c>
      <c r="S46" s="141"/>
      <c r="T46" s="457" t="s">
        <v>273</v>
      </c>
      <c r="U46" s="141"/>
      <c r="V46" s="457" t="s">
        <v>272</v>
      </c>
      <c r="W46" s="141"/>
      <c r="X46" s="457" t="s">
        <v>274</v>
      </c>
      <c r="Y46" s="457" t="s">
        <v>275</v>
      </c>
      <c r="Z46" s="457" t="str">
        <f t="shared" si="16"/>
        <v/>
      </c>
      <c r="AA46" s="458" t="s">
        <v>276</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3" t="str">
        <f>IF(基本情報入力シート!B75="","",基本情報入力シート!B75)</f>
        <v/>
      </c>
      <c r="C47" s="904"/>
      <c r="D47" s="904"/>
      <c r="E47" s="904"/>
      <c r="F47" s="90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272</v>
      </c>
      <c r="S47" s="141"/>
      <c r="T47" s="457" t="s">
        <v>273</v>
      </c>
      <c r="U47" s="141"/>
      <c r="V47" s="457" t="s">
        <v>272</v>
      </c>
      <c r="W47" s="141"/>
      <c r="X47" s="457" t="s">
        <v>274</v>
      </c>
      <c r="Y47" s="457" t="s">
        <v>275</v>
      </c>
      <c r="Z47" s="457" t="str">
        <f t="shared" si="16"/>
        <v/>
      </c>
      <c r="AA47" s="458" t="s">
        <v>276</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3" t="str">
        <f>IF(基本情報入力シート!B76="","",基本情報入力シート!B76)</f>
        <v/>
      </c>
      <c r="C48" s="904"/>
      <c r="D48" s="904"/>
      <c r="E48" s="904"/>
      <c r="F48" s="90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272</v>
      </c>
      <c r="S48" s="141"/>
      <c r="T48" s="457" t="s">
        <v>273</v>
      </c>
      <c r="U48" s="141"/>
      <c r="V48" s="457" t="s">
        <v>272</v>
      </c>
      <c r="W48" s="141"/>
      <c r="X48" s="457" t="s">
        <v>182</v>
      </c>
      <c r="Y48" s="457" t="s">
        <v>275</v>
      </c>
      <c r="Z48" s="457" t="str">
        <f t="shared" si="16"/>
        <v/>
      </c>
      <c r="AA48" s="458" t="s">
        <v>276</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3" t="str">
        <f>IF(基本情報入力シート!B77="","",基本情報入力シート!B77)</f>
        <v/>
      </c>
      <c r="C49" s="904"/>
      <c r="D49" s="904"/>
      <c r="E49" s="904"/>
      <c r="F49" s="90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272</v>
      </c>
      <c r="S49" s="141"/>
      <c r="T49" s="457" t="s">
        <v>273</v>
      </c>
      <c r="U49" s="141"/>
      <c r="V49" s="457" t="s">
        <v>272</v>
      </c>
      <c r="W49" s="141"/>
      <c r="X49" s="457" t="s">
        <v>274</v>
      </c>
      <c r="Y49" s="457" t="s">
        <v>275</v>
      </c>
      <c r="Z49" s="457" t="str">
        <f t="shared" si="16"/>
        <v/>
      </c>
      <c r="AA49" s="458" t="s">
        <v>276</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3" t="str">
        <f>IF(基本情報入力シート!B78="","",基本情報入力シート!B78)</f>
        <v/>
      </c>
      <c r="C50" s="904"/>
      <c r="D50" s="904"/>
      <c r="E50" s="904"/>
      <c r="F50" s="90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272</v>
      </c>
      <c r="S50" s="141"/>
      <c r="T50" s="457" t="s">
        <v>273</v>
      </c>
      <c r="U50" s="141"/>
      <c r="V50" s="457" t="s">
        <v>272</v>
      </c>
      <c r="W50" s="141"/>
      <c r="X50" s="457" t="s">
        <v>274</v>
      </c>
      <c r="Y50" s="457" t="s">
        <v>275</v>
      </c>
      <c r="Z50" s="457" t="str">
        <f t="shared" si="16"/>
        <v/>
      </c>
      <c r="AA50" s="458" t="s">
        <v>276</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3" t="str">
        <f>IF(基本情報入力シート!B79="","",基本情報入力シート!B79)</f>
        <v/>
      </c>
      <c r="C51" s="904"/>
      <c r="D51" s="904"/>
      <c r="E51" s="904"/>
      <c r="F51" s="90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272</v>
      </c>
      <c r="S51" s="141"/>
      <c r="T51" s="457" t="s">
        <v>273</v>
      </c>
      <c r="U51" s="141"/>
      <c r="V51" s="457" t="s">
        <v>272</v>
      </c>
      <c r="W51" s="141"/>
      <c r="X51" s="457" t="s">
        <v>274</v>
      </c>
      <c r="Y51" s="457" t="s">
        <v>275</v>
      </c>
      <c r="Z51" s="457" t="str">
        <f t="shared" si="16"/>
        <v/>
      </c>
      <c r="AA51" s="458" t="s">
        <v>276</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3" t="str">
        <f>IF(基本情報入力シート!B80="","",基本情報入力シート!B80)</f>
        <v/>
      </c>
      <c r="C52" s="904"/>
      <c r="D52" s="904"/>
      <c r="E52" s="904"/>
      <c r="F52" s="90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272</v>
      </c>
      <c r="S52" s="141"/>
      <c r="T52" s="457" t="s">
        <v>273</v>
      </c>
      <c r="U52" s="141"/>
      <c r="V52" s="457" t="s">
        <v>272</v>
      </c>
      <c r="W52" s="141"/>
      <c r="X52" s="457" t="s">
        <v>182</v>
      </c>
      <c r="Y52" s="457" t="s">
        <v>275</v>
      </c>
      <c r="Z52" s="457" t="str">
        <f t="shared" si="16"/>
        <v/>
      </c>
      <c r="AA52" s="458" t="s">
        <v>276</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3" t="str">
        <f>IF(基本情報入力シート!B81="","",基本情報入力シート!B81)</f>
        <v/>
      </c>
      <c r="C53" s="904"/>
      <c r="D53" s="904"/>
      <c r="E53" s="904"/>
      <c r="F53" s="90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272</v>
      </c>
      <c r="S53" s="141"/>
      <c r="T53" s="457" t="s">
        <v>273</v>
      </c>
      <c r="U53" s="141"/>
      <c r="V53" s="457" t="s">
        <v>272</v>
      </c>
      <c r="W53" s="141"/>
      <c r="X53" s="457" t="s">
        <v>182</v>
      </c>
      <c r="Y53" s="457" t="s">
        <v>275</v>
      </c>
      <c r="Z53" s="457" t="str">
        <f t="shared" si="16"/>
        <v/>
      </c>
      <c r="AA53" s="458" t="s">
        <v>276</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3" t="str">
        <f>IF(基本情報入力シート!B82="","",基本情報入力シート!B82)</f>
        <v/>
      </c>
      <c r="C54" s="904"/>
      <c r="D54" s="904"/>
      <c r="E54" s="904"/>
      <c r="F54" s="90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272</v>
      </c>
      <c r="S54" s="141"/>
      <c r="T54" s="457" t="s">
        <v>273</v>
      </c>
      <c r="U54" s="141"/>
      <c r="V54" s="457" t="s">
        <v>272</v>
      </c>
      <c r="W54" s="141"/>
      <c r="X54" s="457" t="s">
        <v>274</v>
      </c>
      <c r="Y54" s="457" t="s">
        <v>275</v>
      </c>
      <c r="Z54" s="457" t="str">
        <f t="shared" si="16"/>
        <v/>
      </c>
      <c r="AA54" s="458" t="s">
        <v>276</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3" t="str">
        <f>IF(基本情報入力シート!B83="","",基本情報入力シート!B83)</f>
        <v/>
      </c>
      <c r="C55" s="904"/>
      <c r="D55" s="904"/>
      <c r="E55" s="904"/>
      <c r="F55" s="90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272</v>
      </c>
      <c r="S55" s="141"/>
      <c r="T55" s="457" t="s">
        <v>273</v>
      </c>
      <c r="U55" s="141"/>
      <c r="V55" s="457" t="s">
        <v>272</v>
      </c>
      <c r="W55" s="141"/>
      <c r="X55" s="457" t="s">
        <v>274</v>
      </c>
      <c r="Y55" s="457" t="s">
        <v>275</v>
      </c>
      <c r="Z55" s="457" t="str">
        <f t="shared" si="16"/>
        <v/>
      </c>
      <c r="AA55" s="458" t="s">
        <v>276</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3" t="str">
        <f>IF(基本情報入力シート!B84="","",基本情報入力シート!B84)</f>
        <v/>
      </c>
      <c r="C56" s="904"/>
      <c r="D56" s="904"/>
      <c r="E56" s="904"/>
      <c r="F56" s="90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272</v>
      </c>
      <c r="S56" s="141"/>
      <c r="T56" s="457" t="s">
        <v>273</v>
      </c>
      <c r="U56" s="141"/>
      <c r="V56" s="457" t="s">
        <v>272</v>
      </c>
      <c r="W56" s="141"/>
      <c r="X56" s="457" t="s">
        <v>274</v>
      </c>
      <c r="Y56" s="457" t="s">
        <v>275</v>
      </c>
      <c r="Z56" s="457" t="str">
        <f t="shared" si="16"/>
        <v/>
      </c>
      <c r="AA56" s="458" t="s">
        <v>276</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3" t="str">
        <f>IF(基本情報入力シート!B85="","",基本情報入力シート!B85)</f>
        <v/>
      </c>
      <c r="C57" s="904"/>
      <c r="D57" s="904"/>
      <c r="E57" s="904"/>
      <c r="F57" s="90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272</v>
      </c>
      <c r="S57" s="141"/>
      <c r="T57" s="457" t="s">
        <v>273</v>
      </c>
      <c r="U57" s="141"/>
      <c r="V57" s="457" t="s">
        <v>272</v>
      </c>
      <c r="W57" s="141"/>
      <c r="X57" s="457" t="s">
        <v>182</v>
      </c>
      <c r="Y57" s="457" t="s">
        <v>275</v>
      </c>
      <c r="Z57" s="457" t="str">
        <f t="shared" si="16"/>
        <v/>
      </c>
      <c r="AA57" s="458" t="s">
        <v>276</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3" t="str">
        <f>IF(基本情報入力シート!B86="","",基本情報入力シート!B86)</f>
        <v/>
      </c>
      <c r="C58" s="904"/>
      <c r="D58" s="904"/>
      <c r="E58" s="904"/>
      <c r="F58" s="90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272</v>
      </c>
      <c r="S58" s="141"/>
      <c r="T58" s="457" t="s">
        <v>273</v>
      </c>
      <c r="U58" s="141"/>
      <c r="V58" s="457" t="s">
        <v>272</v>
      </c>
      <c r="W58" s="141"/>
      <c r="X58" s="457" t="s">
        <v>274</v>
      </c>
      <c r="Y58" s="457" t="s">
        <v>275</v>
      </c>
      <c r="Z58" s="457" t="str">
        <f t="shared" si="16"/>
        <v/>
      </c>
      <c r="AA58" s="458" t="s">
        <v>276</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3" t="str">
        <f>IF(基本情報入力シート!B87="","",基本情報入力シート!B87)</f>
        <v/>
      </c>
      <c r="C59" s="904"/>
      <c r="D59" s="904"/>
      <c r="E59" s="904"/>
      <c r="F59" s="90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272</v>
      </c>
      <c r="S59" s="141"/>
      <c r="T59" s="457" t="s">
        <v>273</v>
      </c>
      <c r="U59" s="141"/>
      <c r="V59" s="457" t="s">
        <v>272</v>
      </c>
      <c r="W59" s="141"/>
      <c r="X59" s="457" t="s">
        <v>274</v>
      </c>
      <c r="Y59" s="457" t="s">
        <v>275</v>
      </c>
      <c r="Z59" s="457" t="str">
        <f t="shared" si="16"/>
        <v/>
      </c>
      <c r="AA59" s="458" t="s">
        <v>276</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3" t="str">
        <f>IF(基本情報入力シート!B88="","",基本情報入力シート!B88)</f>
        <v/>
      </c>
      <c r="C60" s="904"/>
      <c r="D60" s="904"/>
      <c r="E60" s="904"/>
      <c r="F60" s="90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272</v>
      </c>
      <c r="S60" s="141"/>
      <c r="T60" s="457" t="s">
        <v>273</v>
      </c>
      <c r="U60" s="141"/>
      <c r="V60" s="457" t="s">
        <v>272</v>
      </c>
      <c r="W60" s="141"/>
      <c r="X60" s="457" t="s">
        <v>274</v>
      </c>
      <c r="Y60" s="457" t="s">
        <v>275</v>
      </c>
      <c r="Z60" s="457" t="str">
        <f t="shared" si="16"/>
        <v/>
      </c>
      <c r="AA60" s="458" t="s">
        <v>276</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3" t="str">
        <f>IF(基本情報入力シート!B89="","",基本情報入力シート!B89)</f>
        <v/>
      </c>
      <c r="C61" s="904"/>
      <c r="D61" s="904"/>
      <c r="E61" s="904"/>
      <c r="F61" s="90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272</v>
      </c>
      <c r="S61" s="141"/>
      <c r="T61" s="457" t="s">
        <v>273</v>
      </c>
      <c r="U61" s="141"/>
      <c r="V61" s="457" t="s">
        <v>272</v>
      </c>
      <c r="W61" s="141"/>
      <c r="X61" s="457" t="s">
        <v>182</v>
      </c>
      <c r="Y61" s="457" t="s">
        <v>275</v>
      </c>
      <c r="Z61" s="457" t="str">
        <f t="shared" si="16"/>
        <v/>
      </c>
      <c r="AA61" s="458" t="s">
        <v>276</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3" t="str">
        <f>IF(基本情報入力シート!B90="","",基本情報入力シート!B90)</f>
        <v/>
      </c>
      <c r="C62" s="904"/>
      <c r="D62" s="904"/>
      <c r="E62" s="904"/>
      <c r="F62" s="90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272</v>
      </c>
      <c r="S62" s="141"/>
      <c r="T62" s="457" t="s">
        <v>273</v>
      </c>
      <c r="U62" s="141"/>
      <c r="V62" s="457" t="s">
        <v>272</v>
      </c>
      <c r="W62" s="141"/>
      <c r="X62" s="457" t="s">
        <v>182</v>
      </c>
      <c r="Y62" s="457" t="s">
        <v>275</v>
      </c>
      <c r="Z62" s="457" t="str">
        <f t="shared" si="16"/>
        <v/>
      </c>
      <c r="AA62" s="458" t="s">
        <v>276</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3" t="str">
        <f>IF(基本情報入力シート!B91="","",基本情報入力シート!B91)</f>
        <v/>
      </c>
      <c r="C63" s="904"/>
      <c r="D63" s="904"/>
      <c r="E63" s="904"/>
      <c r="F63" s="90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272</v>
      </c>
      <c r="S63" s="141"/>
      <c r="T63" s="457" t="s">
        <v>273</v>
      </c>
      <c r="U63" s="141"/>
      <c r="V63" s="457" t="s">
        <v>272</v>
      </c>
      <c r="W63" s="141"/>
      <c r="X63" s="457" t="s">
        <v>274</v>
      </c>
      <c r="Y63" s="457" t="s">
        <v>275</v>
      </c>
      <c r="Z63" s="457" t="str">
        <f t="shared" si="16"/>
        <v/>
      </c>
      <c r="AA63" s="458" t="s">
        <v>276</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3" t="str">
        <f>IF(基本情報入力シート!B92="","",基本情報入力シート!B92)</f>
        <v/>
      </c>
      <c r="C64" s="904"/>
      <c r="D64" s="904"/>
      <c r="E64" s="904"/>
      <c r="F64" s="90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272</v>
      </c>
      <c r="S64" s="141"/>
      <c r="T64" s="457" t="s">
        <v>273</v>
      </c>
      <c r="U64" s="141"/>
      <c r="V64" s="457" t="s">
        <v>272</v>
      </c>
      <c r="W64" s="141"/>
      <c r="X64" s="457" t="s">
        <v>274</v>
      </c>
      <c r="Y64" s="457" t="s">
        <v>275</v>
      </c>
      <c r="Z64" s="457" t="str">
        <f t="shared" si="16"/>
        <v/>
      </c>
      <c r="AA64" s="458" t="s">
        <v>276</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3" t="str">
        <f>IF(基本情報入力シート!B93="","",基本情報入力シート!B93)</f>
        <v/>
      </c>
      <c r="C65" s="904"/>
      <c r="D65" s="904"/>
      <c r="E65" s="904"/>
      <c r="F65" s="90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272</v>
      </c>
      <c r="S65" s="141"/>
      <c r="T65" s="457" t="s">
        <v>273</v>
      </c>
      <c r="U65" s="141"/>
      <c r="V65" s="457" t="s">
        <v>272</v>
      </c>
      <c r="W65" s="141"/>
      <c r="X65" s="457" t="s">
        <v>274</v>
      </c>
      <c r="Y65" s="457" t="s">
        <v>275</v>
      </c>
      <c r="Z65" s="457" t="str">
        <f t="shared" si="16"/>
        <v/>
      </c>
      <c r="AA65" s="458" t="s">
        <v>276</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3" t="str">
        <f>IF(基本情報入力シート!B94="","",基本情報入力シート!B94)</f>
        <v/>
      </c>
      <c r="C66" s="904"/>
      <c r="D66" s="904"/>
      <c r="E66" s="904"/>
      <c r="F66" s="90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272</v>
      </c>
      <c r="S66" s="141"/>
      <c r="T66" s="457" t="s">
        <v>273</v>
      </c>
      <c r="U66" s="141"/>
      <c r="V66" s="457" t="s">
        <v>272</v>
      </c>
      <c r="W66" s="141"/>
      <c r="X66" s="457" t="s">
        <v>182</v>
      </c>
      <c r="Y66" s="457" t="s">
        <v>275</v>
      </c>
      <c r="Z66" s="457" t="str">
        <f t="shared" si="16"/>
        <v/>
      </c>
      <c r="AA66" s="458" t="s">
        <v>276</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3" t="str">
        <f>IF(基本情報入力シート!B95="","",基本情報入力シート!B95)</f>
        <v/>
      </c>
      <c r="C67" s="904"/>
      <c r="D67" s="904"/>
      <c r="E67" s="904"/>
      <c r="F67" s="90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272</v>
      </c>
      <c r="S67" s="141"/>
      <c r="T67" s="457" t="s">
        <v>273</v>
      </c>
      <c r="U67" s="141"/>
      <c r="V67" s="457" t="s">
        <v>272</v>
      </c>
      <c r="W67" s="141"/>
      <c r="X67" s="457" t="s">
        <v>274</v>
      </c>
      <c r="Y67" s="457" t="s">
        <v>275</v>
      </c>
      <c r="Z67" s="457" t="str">
        <f t="shared" si="16"/>
        <v/>
      </c>
      <c r="AA67" s="458" t="s">
        <v>276</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3" t="str">
        <f>IF(基本情報入力シート!B96="","",基本情報入力シート!B96)</f>
        <v/>
      </c>
      <c r="C68" s="904"/>
      <c r="D68" s="904"/>
      <c r="E68" s="904"/>
      <c r="F68" s="90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272</v>
      </c>
      <c r="S68" s="141"/>
      <c r="T68" s="457" t="s">
        <v>273</v>
      </c>
      <c r="U68" s="141"/>
      <c r="V68" s="457" t="s">
        <v>272</v>
      </c>
      <c r="W68" s="141"/>
      <c r="X68" s="457" t="s">
        <v>274</v>
      </c>
      <c r="Y68" s="457" t="s">
        <v>275</v>
      </c>
      <c r="Z68" s="457" t="str">
        <f t="shared" si="16"/>
        <v/>
      </c>
      <c r="AA68" s="458" t="s">
        <v>276</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3" t="str">
        <f>IF(基本情報入力シート!B97="","",基本情報入力シート!B97)</f>
        <v/>
      </c>
      <c r="C69" s="904"/>
      <c r="D69" s="904"/>
      <c r="E69" s="904"/>
      <c r="F69" s="90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272</v>
      </c>
      <c r="S69" s="141"/>
      <c r="T69" s="457" t="s">
        <v>273</v>
      </c>
      <c r="U69" s="141"/>
      <c r="V69" s="457" t="s">
        <v>272</v>
      </c>
      <c r="W69" s="141"/>
      <c r="X69" s="457" t="s">
        <v>274</v>
      </c>
      <c r="Y69" s="457" t="s">
        <v>275</v>
      </c>
      <c r="Z69" s="457" t="str">
        <f t="shared" si="16"/>
        <v/>
      </c>
      <c r="AA69" s="458" t="s">
        <v>276</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3" t="str">
        <f>IF(基本情報入力シート!B98="","",基本情報入力シート!B98)</f>
        <v/>
      </c>
      <c r="C70" s="904"/>
      <c r="D70" s="904"/>
      <c r="E70" s="904"/>
      <c r="F70" s="90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272</v>
      </c>
      <c r="S70" s="141"/>
      <c r="T70" s="457" t="s">
        <v>273</v>
      </c>
      <c r="U70" s="141"/>
      <c r="V70" s="457" t="s">
        <v>272</v>
      </c>
      <c r="W70" s="141"/>
      <c r="X70" s="457" t="s">
        <v>182</v>
      </c>
      <c r="Y70" s="457" t="s">
        <v>275</v>
      </c>
      <c r="Z70" s="457" t="str">
        <f t="shared" si="16"/>
        <v/>
      </c>
      <c r="AA70" s="458" t="s">
        <v>276</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3" t="str">
        <f>IF(基本情報入力シート!B99="","",基本情報入力シート!B99)</f>
        <v/>
      </c>
      <c r="C71" s="904"/>
      <c r="D71" s="904"/>
      <c r="E71" s="904"/>
      <c r="F71" s="90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272</v>
      </c>
      <c r="S71" s="141"/>
      <c r="T71" s="457" t="s">
        <v>273</v>
      </c>
      <c r="U71" s="141"/>
      <c r="V71" s="457" t="s">
        <v>272</v>
      </c>
      <c r="W71" s="141"/>
      <c r="X71" s="457" t="s">
        <v>182</v>
      </c>
      <c r="Y71" s="457" t="s">
        <v>275</v>
      </c>
      <c r="Z71" s="457" t="str">
        <f t="shared" si="16"/>
        <v/>
      </c>
      <c r="AA71" s="458" t="s">
        <v>276</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3" t="str">
        <f>IF(基本情報入力シート!B100="","",基本情報入力シート!B100)</f>
        <v/>
      </c>
      <c r="C72" s="904"/>
      <c r="D72" s="904"/>
      <c r="E72" s="904"/>
      <c r="F72" s="90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272</v>
      </c>
      <c r="S72" s="141"/>
      <c r="T72" s="457" t="s">
        <v>273</v>
      </c>
      <c r="U72" s="141"/>
      <c r="V72" s="457" t="s">
        <v>272</v>
      </c>
      <c r="W72" s="141"/>
      <c r="X72" s="457" t="s">
        <v>274</v>
      </c>
      <c r="Y72" s="457" t="s">
        <v>275</v>
      </c>
      <c r="Z72" s="457" t="str">
        <f t="shared" si="16"/>
        <v/>
      </c>
      <c r="AA72" s="458" t="s">
        <v>276</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3" t="str">
        <f>IF(基本情報入力シート!B101="","",基本情報入力シート!B101)</f>
        <v/>
      </c>
      <c r="C73" s="904"/>
      <c r="D73" s="904"/>
      <c r="E73" s="904"/>
      <c r="F73" s="90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272</v>
      </c>
      <c r="S73" s="141"/>
      <c r="T73" s="457" t="s">
        <v>273</v>
      </c>
      <c r="U73" s="141"/>
      <c r="V73" s="457" t="s">
        <v>272</v>
      </c>
      <c r="W73" s="141"/>
      <c r="X73" s="457" t="s">
        <v>274</v>
      </c>
      <c r="Y73" s="457" t="s">
        <v>275</v>
      </c>
      <c r="Z73" s="457" t="str">
        <f t="shared" si="16"/>
        <v/>
      </c>
      <c r="AA73" s="458" t="s">
        <v>276</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3" t="str">
        <f>IF(基本情報入力シート!B102="","",基本情報入力シート!B102)</f>
        <v/>
      </c>
      <c r="C74" s="904"/>
      <c r="D74" s="904"/>
      <c r="E74" s="904"/>
      <c r="F74" s="90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272</v>
      </c>
      <c r="S74" s="141"/>
      <c r="T74" s="457" t="s">
        <v>273</v>
      </c>
      <c r="U74" s="141"/>
      <c r="V74" s="457" t="s">
        <v>272</v>
      </c>
      <c r="W74" s="141"/>
      <c r="X74" s="457" t="s">
        <v>274</v>
      </c>
      <c r="Y74" s="457" t="s">
        <v>275</v>
      </c>
      <c r="Z74" s="457" t="str">
        <f t="shared" si="16"/>
        <v/>
      </c>
      <c r="AA74" s="458" t="s">
        <v>276</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3" t="str">
        <f>IF(基本情報入力シート!B103="","",基本情報入力シート!B103)</f>
        <v/>
      </c>
      <c r="C75" s="904"/>
      <c r="D75" s="904"/>
      <c r="E75" s="904"/>
      <c r="F75" s="90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272</v>
      </c>
      <c r="S75" s="141"/>
      <c r="T75" s="457" t="s">
        <v>273</v>
      </c>
      <c r="U75" s="141"/>
      <c r="V75" s="457" t="s">
        <v>272</v>
      </c>
      <c r="W75" s="141"/>
      <c r="X75" s="457" t="s">
        <v>182</v>
      </c>
      <c r="Y75" s="457" t="s">
        <v>275</v>
      </c>
      <c r="Z75" s="457" t="str">
        <f t="shared" si="16"/>
        <v/>
      </c>
      <c r="AA75" s="458" t="s">
        <v>276</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3" t="str">
        <f>IF(基本情報入力シート!B104="","",基本情報入力シート!B104)</f>
        <v/>
      </c>
      <c r="C76" s="904"/>
      <c r="D76" s="904"/>
      <c r="E76" s="904"/>
      <c r="F76" s="90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272</v>
      </c>
      <c r="S76" s="141"/>
      <c r="T76" s="457" t="s">
        <v>273</v>
      </c>
      <c r="U76" s="141"/>
      <c r="V76" s="457" t="s">
        <v>272</v>
      </c>
      <c r="W76" s="141"/>
      <c r="X76" s="457" t="s">
        <v>274</v>
      </c>
      <c r="Y76" s="457" t="s">
        <v>275</v>
      </c>
      <c r="Z76" s="457" t="str">
        <f t="shared" si="16"/>
        <v/>
      </c>
      <c r="AA76" s="458" t="s">
        <v>276</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3" t="str">
        <f>IF(基本情報入力シート!B105="","",基本情報入力シート!B105)</f>
        <v/>
      </c>
      <c r="C77" s="904"/>
      <c r="D77" s="904"/>
      <c r="E77" s="904"/>
      <c r="F77" s="90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272</v>
      </c>
      <c r="S77" s="141"/>
      <c r="T77" s="457" t="s">
        <v>273</v>
      </c>
      <c r="U77" s="141"/>
      <c r="V77" s="457" t="s">
        <v>272</v>
      </c>
      <c r="W77" s="141"/>
      <c r="X77" s="457" t="s">
        <v>274</v>
      </c>
      <c r="Y77" s="457" t="s">
        <v>275</v>
      </c>
      <c r="Z77" s="457" t="str">
        <f t="shared" si="16"/>
        <v/>
      </c>
      <c r="AA77" s="458" t="s">
        <v>276</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3" t="str">
        <f>IF(基本情報入力シート!B106="","",基本情報入力シート!B106)</f>
        <v/>
      </c>
      <c r="C78" s="904"/>
      <c r="D78" s="904"/>
      <c r="E78" s="904"/>
      <c r="F78" s="90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272</v>
      </c>
      <c r="S78" s="141"/>
      <c r="T78" s="457" t="s">
        <v>273</v>
      </c>
      <c r="U78" s="141"/>
      <c r="V78" s="457" t="s">
        <v>272</v>
      </c>
      <c r="W78" s="141"/>
      <c r="X78" s="457" t="s">
        <v>274</v>
      </c>
      <c r="Y78" s="457" t="s">
        <v>275</v>
      </c>
      <c r="Z78" s="457" t="str">
        <f t="shared" si="16"/>
        <v/>
      </c>
      <c r="AA78" s="458" t="s">
        <v>276</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3" t="str">
        <f>IF(基本情報入力シート!B107="","",基本情報入力シート!B107)</f>
        <v/>
      </c>
      <c r="C79" s="904"/>
      <c r="D79" s="904"/>
      <c r="E79" s="904"/>
      <c r="F79" s="90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272</v>
      </c>
      <c r="S79" s="141"/>
      <c r="T79" s="457" t="s">
        <v>273</v>
      </c>
      <c r="U79" s="141"/>
      <c r="V79" s="457" t="s">
        <v>272</v>
      </c>
      <c r="W79" s="141"/>
      <c r="X79" s="457" t="s">
        <v>182</v>
      </c>
      <c r="Y79" s="457" t="s">
        <v>275</v>
      </c>
      <c r="Z79" s="457" t="str">
        <f t="shared" ref="Z79:Z111" si="44">IF(Q79&gt;=1,(U79*12+W79)-(Q79*12+S79)+1,"")</f>
        <v/>
      </c>
      <c r="AA79" s="458" t="s">
        <v>276</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3" t="str">
        <f>IF(基本情報入力シート!B108="","",基本情報入力シート!B108)</f>
        <v/>
      </c>
      <c r="C80" s="904"/>
      <c r="D80" s="904"/>
      <c r="E80" s="904"/>
      <c r="F80" s="90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272</v>
      </c>
      <c r="S80" s="141"/>
      <c r="T80" s="457" t="s">
        <v>273</v>
      </c>
      <c r="U80" s="141"/>
      <c r="V80" s="457" t="s">
        <v>272</v>
      </c>
      <c r="W80" s="141"/>
      <c r="X80" s="457" t="s">
        <v>182</v>
      </c>
      <c r="Y80" s="457" t="s">
        <v>275</v>
      </c>
      <c r="Z80" s="457" t="str">
        <f t="shared" si="44"/>
        <v/>
      </c>
      <c r="AA80" s="458" t="s">
        <v>276</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3" t="str">
        <f>IF(基本情報入力シート!B109="","",基本情報入力シート!B109)</f>
        <v/>
      </c>
      <c r="C81" s="904"/>
      <c r="D81" s="904"/>
      <c r="E81" s="904"/>
      <c r="F81" s="90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272</v>
      </c>
      <c r="S81" s="141"/>
      <c r="T81" s="457" t="s">
        <v>273</v>
      </c>
      <c r="U81" s="141"/>
      <c r="V81" s="457" t="s">
        <v>272</v>
      </c>
      <c r="W81" s="141"/>
      <c r="X81" s="457" t="s">
        <v>274</v>
      </c>
      <c r="Y81" s="457" t="s">
        <v>275</v>
      </c>
      <c r="Z81" s="457" t="str">
        <f t="shared" si="44"/>
        <v/>
      </c>
      <c r="AA81" s="458" t="s">
        <v>276</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3" t="str">
        <f>IF(基本情報入力シート!B110="","",基本情報入力シート!B110)</f>
        <v/>
      </c>
      <c r="C82" s="904"/>
      <c r="D82" s="904"/>
      <c r="E82" s="904"/>
      <c r="F82" s="90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272</v>
      </c>
      <c r="S82" s="141"/>
      <c r="T82" s="457" t="s">
        <v>273</v>
      </c>
      <c r="U82" s="141"/>
      <c r="V82" s="457" t="s">
        <v>272</v>
      </c>
      <c r="W82" s="141"/>
      <c r="X82" s="457" t="s">
        <v>274</v>
      </c>
      <c r="Y82" s="457" t="s">
        <v>275</v>
      </c>
      <c r="Z82" s="457" t="str">
        <f t="shared" si="44"/>
        <v/>
      </c>
      <c r="AA82" s="458" t="s">
        <v>276</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3" t="str">
        <f>IF(基本情報入力シート!B111="","",基本情報入力シート!B111)</f>
        <v/>
      </c>
      <c r="C83" s="904"/>
      <c r="D83" s="904"/>
      <c r="E83" s="904"/>
      <c r="F83" s="90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272</v>
      </c>
      <c r="S83" s="141"/>
      <c r="T83" s="457" t="s">
        <v>273</v>
      </c>
      <c r="U83" s="141"/>
      <c r="V83" s="457" t="s">
        <v>272</v>
      </c>
      <c r="W83" s="141"/>
      <c r="X83" s="457" t="s">
        <v>274</v>
      </c>
      <c r="Y83" s="457" t="s">
        <v>275</v>
      </c>
      <c r="Z83" s="457" t="str">
        <f t="shared" si="44"/>
        <v/>
      </c>
      <c r="AA83" s="458" t="s">
        <v>276</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3" t="str">
        <f>IF(基本情報入力シート!B112="","",基本情報入力シート!B112)</f>
        <v/>
      </c>
      <c r="C84" s="904"/>
      <c r="D84" s="904"/>
      <c r="E84" s="904"/>
      <c r="F84" s="90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272</v>
      </c>
      <c r="S84" s="141"/>
      <c r="T84" s="457" t="s">
        <v>273</v>
      </c>
      <c r="U84" s="141"/>
      <c r="V84" s="457" t="s">
        <v>272</v>
      </c>
      <c r="W84" s="141"/>
      <c r="X84" s="457" t="s">
        <v>182</v>
      </c>
      <c r="Y84" s="457" t="s">
        <v>275</v>
      </c>
      <c r="Z84" s="457" t="str">
        <f t="shared" si="44"/>
        <v/>
      </c>
      <c r="AA84" s="458" t="s">
        <v>276</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3" t="str">
        <f>IF(基本情報入力シート!B113="","",基本情報入力シート!B113)</f>
        <v/>
      </c>
      <c r="C85" s="904"/>
      <c r="D85" s="904"/>
      <c r="E85" s="904"/>
      <c r="F85" s="90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272</v>
      </c>
      <c r="S85" s="141"/>
      <c r="T85" s="457" t="s">
        <v>273</v>
      </c>
      <c r="U85" s="141"/>
      <c r="V85" s="457" t="s">
        <v>272</v>
      </c>
      <c r="W85" s="141"/>
      <c r="X85" s="457" t="s">
        <v>274</v>
      </c>
      <c r="Y85" s="457" t="s">
        <v>275</v>
      </c>
      <c r="Z85" s="457" t="str">
        <f t="shared" si="44"/>
        <v/>
      </c>
      <c r="AA85" s="458" t="s">
        <v>276</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3" t="str">
        <f>IF(基本情報入力シート!B114="","",基本情報入力シート!B114)</f>
        <v/>
      </c>
      <c r="C86" s="904"/>
      <c r="D86" s="904"/>
      <c r="E86" s="904"/>
      <c r="F86" s="90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272</v>
      </c>
      <c r="S86" s="141"/>
      <c r="T86" s="457" t="s">
        <v>273</v>
      </c>
      <c r="U86" s="141"/>
      <c r="V86" s="457" t="s">
        <v>272</v>
      </c>
      <c r="W86" s="141"/>
      <c r="X86" s="457" t="s">
        <v>274</v>
      </c>
      <c r="Y86" s="457" t="s">
        <v>275</v>
      </c>
      <c r="Z86" s="457" t="str">
        <f t="shared" si="44"/>
        <v/>
      </c>
      <c r="AA86" s="458" t="s">
        <v>276</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3" t="str">
        <f>IF(基本情報入力シート!B115="","",基本情報入力シート!B115)</f>
        <v/>
      </c>
      <c r="C87" s="904"/>
      <c r="D87" s="904"/>
      <c r="E87" s="904"/>
      <c r="F87" s="90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272</v>
      </c>
      <c r="S87" s="141"/>
      <c r="T87" s="457" t="s">
        <v>273</v>
      </c>
      <c r="U87" s="141"/>
      <c r="V87" s="457" t="s">
        <v>272</v>
      </c>
      <c r="W87" s="141"/>
      <c r="X87" s="457" t="s">
        <v>274</v>
      </c>
      <c r="Y87" s="457" t="s">
        <v>275</v>
      </c>
      <c r="Z87" s="457" t="str">
        <f t="shared" si="44"/>
        <v/>
      </c>
      <c r="AA87" s="458" t="s">
        <v>276</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3" t="str">
        <f>IF(基本情報入力シート!B116="","",基本情報入力シート!B116)</f>
        <v/>
      </c>
      <c r="C88" s="904"/>
      <c r="D88" s="904"/>
      <c r="E88" s="904"/>
      <c r="F88" s="90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272</v>
      </c>
      <c r="S88" s="141"/>
      <c r="T88" s="457" t="s">
        <v>273</v>
      </c>
      <c r="U88" s="141"/>
      <c r="V88" s="457" t="s">
        <v>272</v>
      </c>
      <c r="W88" s="141"/>
      <c r="X88" s="457" t="s">
        <v>182</v>
      </c>
      <c r="Y88" s="457" t="s">
        <v>275</v>
      </c>
      <c r="Z88" s="457" t="str">
        <f t="shared" si="44"/>
        <v/>
      </c>
      <c r="AA88" s="458" t="s">
        <v>276</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3" t="str">
        <f>IF(基本情報入力シート!B117="","",基本情報入力シート!B117)</f>
        <v/>
      </c>
      <c r="C89" s="904"/>
      <c r="D89" s="904"/>
      <c r="E89" s="904"/>
      <c r="F89" s="90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272</v>
      </c>
      <c r="S89" s="141"/>
      <c r="T89" s="457" t="s">
        <v>273</v>
      </c>
      <c r="U89" s="141"/>
      <c r="V89" s="457" t="s">
        <v>272</v>
      </c>
      <c r="W89" s="141"/>
      <c r="X89" s="457" t="s">
        <v>182</v>
      </c>
      <c r="Y89" s="457" t="s">
        <v>275</v>
      </c>
      <c r="Z89" s="457" t="str">
        <f t="shared" si="44"/>
        <v/>
      </c>
      <c r="AA89" s="458" t="s">
        <v>276</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3" t="str">
        <f>IF(基本情報入力シート!B118="","",基本情報入力シート!B118)</f>
        <v/>
      </c>
      <c r="C90" s="904"/>
      <c r="D90" s="904"/>
      <c r="E90" s="904"/>
      <c r="F90" s="90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272</v>
      </c>
      <c r="S90" s="141"/>
      <c r="T90" s="457" t="s">
        <v>273</v>
      </c>
      <c r="U90" s="141"/>
      <c r="V90" s="457" t="s">
        <v>272</v>
      </c>
      <c r="W90" s="141"/>
      <c r="X90" s="457" t="s">
        <v>274</v>
      </c>
      <c r="Y90" s="457" t="s">
        <v>275</v>
      </c>
      <c r="Z90" s="457" t="str">
        <f t="shared" si="44"/>
        <v/>
      </c>
      <c r="AA90" s="458" t="s">
        <v>276</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3" t="str">
        <f>IF(基本情報入力シート!B119="","",基本情報入力シート!B119)</f>
        <v/>
      </c>
      <c r="C91" s="904"/>
      <c r="D91" s="904"/>
      <c r="E91" s="904"/>
      <c r="F91" s="90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272</v>
      </c>
      <c r="S91" s="141"/>
      <c r="T91" s="457" t="s">
        <v>273</v>
      </c>
      <c r="U91" s="141"/>
      <c r="V91" s="457" t="s">
        <v>272</v>
      </c>
      <c r="W91" s="141"/>
      <c r="X91" s="457" t="s">
        <v>274</v>
      </c>
      <c r="Y91" s="457" t="s">
        <v>275</v>
      </c>
      <c r="Z91" s="457" t="str">
        <f t="shared" si="44"/>
        <v/>
      </c>
      <c r="AA91" s="458" t="s">
        <v>276</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3" t="str">
        <f>IF(基本情報入力シート!B120="","",基本情報入力シート!B120)</f>
        <v/>
      </c>
      <c r="C92" s="904"/>
      <c r="D92" s="904"/>
      <c r="E92" s="904"/>
      <c r="F92" s="90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272</v>
      </c>
      <c r="S92" s="141"/>
      <c r="T92" s="457" t="s">
        <v>273</v>
      </c>
      <c r="U92" s="141"/>
      <c r="V92" s="457" t="s">
        <v>272</v>
      </c>
      <c r="W92" s="141"/>
      <c r="X92" s="457" t="s">
        <v>274</v>
      </c>
      <c r="Y92" s="457" t="s">
        <v>275</v>
      </c>
      <c r="Z92" s="457" t="str">
        <f t="shared" si="44"/>
        <v/>
      </c>
      <c r="AA92" s="458" t="s">
        <v>276</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3" t="str">
        <f>IF(基本情報入力シート!B121="","",基本情報入力シート!B121)</f>
        <v/>
      </c>
      <c r="C93" s="904"/>
      <c r="D93" s="904"/>
      <c r="E93" s="904"/>
      <c r="F93" s="90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272</v>
      </c>
      <c r="S93" s="141"/>
      <c r="T93" s="457" t="s">
        <v>273</v>
      </c>
      <c r="U93" s="141"/>
      <c r="V93" s="457" t="s">
        <v>272</v>
      </c>
      <c r="W93" s="141"/>
      <c r="X93" s="457" t="s">
        <v>182</v>
      </c>
      <c r="Y93" s="457" t="s">
        <v>275</v>
      </c>
      <c r="Z93" s="457" t="str">
        <f t="shared" si="44"/>
        <v/>
      </c>
      <c r="AA93" s="458" t="s">
        <v>276</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3" t="str">
        <f>IF(基本情報入力シート!B122="","",基本情報入力シート!B122)</f>
        <v/>
      </c>
      <c r="C94" s="904"/>
      <c r="D94" s="904"/>
      <c r="E94" s="904"/>
      <c r="F94" s="90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272</v>
      </c>
      <c r="S94" s="141"/>
      <c r="T94" s="457" t="s">
        <v>273</v>
      </c>
      <c r="U94" s="141"/>
      <c r="V94" s="457" t="s">
        <v>272</v>
      </c>
      <c r="W94" s="141"/>
      <c r="X94" s="457" t="s">
        <v>274</v>
      </c>
      <c r="Y94" s="457" t="s">
        <v>275</v>
      </c>
      <c r="Z94" s="457" t="str">
        <f t="shared" si="44"/>
        <v/>
      </c>
      <c r="AA94" s="458" t="s">
        <v>276</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3" t="str">
        <f>IF(基本情報入力シート!B123="","",基本情報入力シート!B123)</f>
        <v/>
      </c>
      <c r="C95" s="904"/>
      <c r="D95" s="904"/>
      <c r="E95" s="904"/>
      <c r="F95" s="90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272</v>
      </c>
      <c r="S95" s="141"/>
      <c r="T95" s="457" t="s">
        <v>273</v>
      </c>
      <c r="U95" s="141"/>
      <c r="V95" s="457" t="s">
        <v>272</v>
      </c>
      <c r="W95" s="141"/>
      <c r="X95" s="457" t="s">
        <v>274</v>
      </c>
      <c r="Y95" s="457" t="s">
        <v>275</v>
      </c>
      <c r="Z95" s="457" t="str">
        <f t="shared" si="44"/>
        <v/>
      </c>
      <c r="AA95" s="458" t="s">
        <v>276</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3" t="str">
        <f>IF(基本情報入力シート!B124="","",基本情報入力シート!B124)</f>
        <v/>
      </c>
      <c r="C96" s="904"/>
      <c r="D96" s="904"/>
      <c r="E96" s="904"/>
      <c r="F96" s="90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272</v>
      </c>
      <c r="S96" s="141"/>
      <c r="T96" s="457" t="s">
        <v>273</v>
      </c>
      <c r="U96" s="141"/>
      <c r="V96" s="457" t="s">
        <v>272</v>
      </c>
      <c r="W96" s="141"/>
      <c r="X96" s="457" t="s">
        <v>274</v>
      </c>
      <c r="Y96" s="457" t="s">
        <v>275</v>
      </c>
      <c r="Z96" s="457" t="str">
        <f t="shared" si="44"/>
        <v/>
      </c>
      <c r="AA96" s="458" t="s">
        <v>276</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3" t="str">
        <f>IF(基本情報入力シート!B125="","",基本情報入力シート!B125)</f>
        <v/>
      </c>
      <c r="C97" s="904"/>
      <c r="D97" s="904"/>
      <c r="E97" s="904"/>
      <c r="F97" s="90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272</v>
      </c>
      <c r="S97" s="141"/>
      <c r="T97" s="457" t="s">
        <v>273</v>
      </c>
      <c r="U97" s="141"/>
      <c r="V97" s="457" t="s">
        <v>272</v>
      </c>
      <c r="W97" s="141"/>
      <c r="X97" s="457" t="s">
        <v>182</v>
      </c>
      <c r="Y97" s="457" t="s">
        <v>275</v>
      </c>
      <c r="Z97" s="457" t="str">
        <f t="shared" si="44"/>
        <v/>
      </c>
      <c r="AA97" s="458" t="s">
        <v>276</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3" t="str">
        <f>IF(基本情報入力シート!B126="","",基本情報入力シート!B126)</f>
        <v/>
      </c>
      <c r="C98" s="904"/>
      <c r="D98" s="904"/>
      <c r="E98" s="904"/>
      <c r="F98" s="90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272</v>
      </c>
      <c r="S98" s="141"/>
      <c r="T98" s="457" t="s">
        <v>273</v>
      </c>
      <c r="U98" s="141"/>
      <c r="V98" s="457" t="s">
        <v>272</v>
      </c>
      <c r="W98" s="141"/>
      <c r="X98" s="457" t="s">
        <v>182</v>
      </c>
      <c r="Y98" s="457" t="s">
        <v>275</v>
      </c>
      <c r="Z98" s="457" t="str">
        <f t="shared" si="44"/>
        <v/>
      </c>
      <c r="AA98" s="458" t="s">
        <v>276</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3" t="str">
        <f>IF(基本情報入力シート!B127="","",基本情報入力シート!B127)</f>
        <v/>
      </c>
      <c r="C99" s="904"/>
      <c r="D99" s="904"/>
      <c r="E99" s="904"/>
      <c r="F99" s="90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272</v>
      </c>
      <c r="S99" s="141"/>
      <c r="T99" s="457" t="s">
        <v>273</v>
      </c>
      <c r="U99" s="141"/>
      <c r="V99" s="457" t="s">
        <v>272</v>
      </c>
      <c r="W99" s="141"/>
      <c r="X99" s="457" t="s">
        <v>274</v>
      </c>
      <c r="Y99" s="457" t="s">
        <v>275</v>
      </c>
      <c r="Z99" s="457" t="str">
        <f t="shared" si="44"/>
        <v/>
      </c>
      <c r="AA99" s="458" t="s">
        <v>276</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3" t="str">
        <f>IF(基本情報入力シート!B128="","",基本情報入力シート!B128)</f>
        <v/>
      </c>
      <c r="C100" s="904"/>
      <c r="D100" s="904"/>
      <c r="E100" s="904"/>
      <c r="F100" s="90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272</v>
      </c>
      <c r="S100" s="141"/>
      <c r="T100" s="457" t="s">
        <v>273</v>
      </c>
      <c r="U100" s="141"/>
      <c r="V100" s="457" t="s">
        <v>272</v>
      </c>
      <c r="W100" s="141"/>
      <c r="X100" s="457" t="s">
        <v>274</v>
      </c>
      <c r="Y100" s="457" t="s">
        <v>275</v>
      </c>
      <c r="Z100" s="457" t="str">
        <f t="shared" si="44"/>
        <v/>
      </c>
      <c r="AA100" s="458" t="s">
        <v>276</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3" t="str">
        <f>IF(基本情報入力シート!B129="","",基本情報入力シート!B129)</f>
        <v/>
      </c>
      <c r="C101" s="904"/>
      <c r="D101" s="904"/>
      <c r="E101" s="904"/>
      <c r="F101" s="90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272</v>
      </c>
      <c r="S101" s="141"/>
      <c r="T101" s="457" t="s">
        <v>273</v>
      </c>
      <c r="U101" s="141"/>
      <c r="V101" s="457" t="s">
        <v>272</v>
      </c>
      <c r="W101" s="141"/>
      <c r="X101" s="457" t="s">
        <v>274</v>
      </c>
      <c r="Y101" s="457" t="s">
        <v>275</v>
      </c>
      <c r="Z101" s="457" t="str">
        <f t="shared" si="44"/>
        <v/>
      </c>
      <c r="AA101" s="458" t="s">
        <v>276</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3" t="str">
        <f>IF(基本情報入力シート!B130="","",基本情報入力シート!B130)</f>
        <v/>
      </c>
      <c r="C102" s="904"/>
      <c r="D102" s="904"/>
      <c r="E102" s="904"/>
      <c r="F102" s="90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272</v>
      </c>
      <c r="S102" s="141"/>
      <c r="T102" s="457" t="s">
        <v>273</v>
      </c>
      <c r="U102" s="141"/>
      <c r="V102" s="457" t="s">
        <v>272</v>
      </c>
      <c r="W102" s="141"/>
      <c r="X102" s="457" t="s">
        <v>182</v>
      </c>
      <c r="Y102" s="457" t="s">
        <v>275</v>
      </c>
      <c r="Z102" s="457" t="str">
        <f t="shared" si="44"/>
        <v/>
      </c>
      <c r="AA102" s="458" t="s">
        <v>276</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3" t="str">
        <f>IF(基本情報入力シート!B131="","",基本情報入力シート!B131)</f>
        <v/>
      </c>
      <c r="C103" s="904"/>
      <c r="D103" s="904"/>
      <c r="E103" s="904"/>
      <c r="F103" s="90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272</v>
      </c>
      <c r="S103" s="141"/>
      <c r="T103" s="457" t="s">
        <v>273</v>
      </c>
      <c r="U103" s="141"/>
      <c r="V103" s="457" t="s">
        <v>272</v>
      </c>
      <c r="W103" s="141"/>
      <c r="X103" s="457" t="s">
        <v>274</v>
      </c>
      <c r="Y103" s="457" t="s">
        <v>275</v>
      </c>
      <c r="Z103" s="457" t="str">
        <f t="shared" si="44"/>
        <v/>
      </c>
      <c r="AA103" s="458" t="s">
        <v>276</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3" t="str">
        <f>IF(基本情報入力シート!B132="","",基本情報入力シート!B132)</f>
        <v/>
      </c>
      <c r="C104" s="904"/>
      <c r="D104" s="904"/>
      <c r="E104" s="904"/>
      <c r="F104" s="90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272</v>
      </c>
      <c r="S104" s="141"/>
      <c r="T104" s="457" t="s">
        <v>273</v>
      </c>
      <c r="U104" s="141"/>
      <c r="V104" s="457" t="s">
        <v>272</v>
      </c>
      <c r="W104" s="141"/>
      <c r="X104" s="457" t="s">
        <v>274</v>
      </c>
      <c r="Y104" s="457" t="s">
        <v>275</v>
      </c>
      <c r="Z104" s="457" t="str">
        <f t="shared" si="44"/>
        <v/>
      </c>
      <c r="AA104" s="458" t="s">
        <v>276</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3" t="str">
        <f>IF(基本情報入力シート!B133="","",基本情報入力シート!B133)</f>
        <v/>
      </c>
      <c r="C105" s="904"/>
      <c r="D105" s="904"/>
      <c r="E105" s="904"/>
      <c r="F105" s="90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272</v>
      </c>
      <c r="S105" s="141"/>
      <c r="T105" s="457" t="s">
        <v>273</v>
      </c>
      <c r="U105" s="141"/>
      <c r="V105" s="457" t="s">
        <v>272</v>
      </c>
      <c r="W105" s="141"/>
      <c r="X105" s="457" t="s">
        <v>274</v>
      </c>
      <c r="Y105" s="457" t="s">
        <v>275</v>
      </c>
      <c r="Z105" s="457" t="str">
        <f t="shared" si="44"/>
        <v/>
      </c>
      <c r="AA105" s="458" t="s">
        <v>276</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3" t="str">
        <f>IF(基本情報入力シート!B134="","",基本情報入力シート!B134)</f>
        <v/>
      </c>
      <c r="C106" s="904"/>
      <c r="D106" s="904"/>
      <c r="E106" s="904"/>
      <c r="F106" s="90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272</v>
      </c>
      <c r="S106" s="141"/>
      <c r="T106" s="457" t="s">
        <v>273</v>
      </c>
      <c r="U106" s="141"/>
      <c r="V106" s="457" t="s">
        <v>272</v>
      </c>
      <c r="W106" s="141"/>
      <c r="X106" s="457" t="s">
        <v>182</v>
      </c>
      <c r="Y106" s="457" t="s">
        <v>275</v>
      </c>
      <c r="Z106" s="457" t="str">
        <f t="shared" si="44"/>
        <v/>
      </c>
      <c r="AA106" s="458" t="s">
        <v>276</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3" t="str">
        <f>IF(基本情報入力シート!B135="","",基本情報入力シート!B135)</f>
        <v/>
      </c>
      <c r="C107" s="904"/>
      <c r="D107" s="904"/>
      <c r="E107" s="904"/>
      <c r="F107" s="90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272</v>
      </c>
      <c r="S107" s="141"/>
      <c r="T107" s="457" t="s">
        <v>273</v>
      </c>
      <c r="U107" s="141"/>
      <c r="V107" s="457" t="s">
        <v>272</v>
      </c>
      <c r="W107" s="141"/>
      <c r="X107" s="457" t="s">
        <v>182</v>
      </c>
      <c r="Y107" s="457" t="s">
        <v>275</v>
      </c>
      <c r="Z107" s="457" t="str">
        <f t="shared" si="44"/>
        <v/>
      </c>
      <c r="AA107" s="458" t="s">
        <v>276</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3" t="str">
        <f>IF(基本情報入力シート!B136="","",基本情報入力シート!B136)</f>
        <v/>
      </c>
      <c r="C108" s="904"/>
      <c r="D108" s="904"/>
      <c r="E108" s="904"/>
      <c r="F108" s="90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272</v>
      </c>
      <c r="S108" s="141"/>
      <c r="T108" s="457" t="s">
        <v>273</v>
      </c>
      <c r="U108" s="141"/>
      <c r="V108" s="457" t="s">
        <v>272</v>
      </c>
      <c r="W108" s="141"/>
      <c r="X108" s="457" t="s">
        <v>274</v>
      </c>
      <c r="Y108" s="457" t="s">
        <v>275</v>
      </c>
      <c r="Z108" s="457" t="str">
        <f t="shared" si="44"/>
        <v/>
      </c>
      <c r="AA108" s="458" t="s">
        <v>276</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3" t="str">
        <f>IF(基本情報入力シート!B137="","",基本情報入力シート!B137)</f>
        <v/>
      </c>
      <c r="C109" s="904"/>
      <c r="D109" s="904"/>
      <c r="E109" s="904"/>
      <c r="F109" s="90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272</v>
      </c>
      <c r="S109" s="141"/>
      <c r="T109" s="457" t="s">
        <v>273</v>
      </c>
      <c r="U109" s="141"/>
      <c r="V109" s="457" t="s">
        <v>272</v>
      </c>
      <c r="W109" s="141"/>
      <c r="X109" s="457" t="s">
        <v>274</v>
      </c>
      <c r="Y109" s="457" t="s">
        <v>275</v>
      </c>
      <c r="Z109" s="457" t="str">
        <f t="shared" si="44"/>
        <v/>
      </c>
      <c r="AA109" s="458" t="s">
        <v>276</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3" t="str">
        <f>IF(基本情報入力シート!B138="","",基本情報入力シート!B138)</f>
        <v/>
      </c>
      <c r="C110" s="904"/>
      <c r="D110" s="904"/>
      <c r="E110" s="904"/>
      <c r="F110" s="90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272</v>
      </c>
      <c r="S110" s="141"/>
      <c r="T110" s="457" t="s">
        <v>273</v>
      </c>
      <c r="U110" s="141"/>
      <c r="V110" s="457" t="s">
        <v>272</v>
      </c>
      <c r="W110" s="141"/>
      <c r="X110" s="457" t="s">
        <v>274</v>
      </c>
      <c r="Y110" s="457" t="s">
        <v>275</v>
      </c>
      <c r="Z110" s="457" t="str">
        <f t="shared" si="44"/>
        <v/>
      </c>
      <c r="AA110" s="458" t="s">
        <v>276</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06" t="str">
        <f>IF(基本情報入力シート!B139="","",基本情報入力シート!B139)</f>
        <v/>
      </c>
      <c r="C111" s="907"/>
      <c r="D111" s="907"/>
      <c r="E111" s="907"/>
      <c r="F111" s="90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272</v>
      </c>
      <c r="S111" s="166"/>
      <c r="T111" s="463" t="s">
        <v>273</v>
      </c>
      <c r="U111" s="166"/>
      <c r="V111" s="463" t="s">
        <v>272</v>
      </c>
      <c r="W111" s="166"/>
      <c r="X111" s="463" t="s">
        <v>182</v>
      </c>
      <c r="Y111" s="463" t="s">
        <v>275</v>
      </c>
      <c r="Z111" s="463" t="str">
        <f t="shared" si="44"/>
        <v/>
      </c>
      <c r="AA111" s="464" t="s">
        <v>276</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2578125" defaultRowHeight="17.25"/>
  <cols>
    <col min="1" max="1" width="5.42578125" customWidth="1"/>
    <col min="2" max="6" width="2.42578125" style="107" customWidth="1"/>
    <col min="7" max="7" width="12.42578125" customWidth="1"/>
    <col min="8" max="8" width="9" customWidth="1"/>
    <col min="9" max="9" width="9.42578125" style="29" customWidth="1"/>
    <col min="10" max="10" width="19.42578125" customWidth="1"/>
    <col min="11" max="11" width="17.42578125" style="16" customWidth="1"/>
    <col min="12" max="12" width="14" customWidth="1"/>
    <col min="13" max="13" width="11.42578125" style="108" customWidth="1"/>
    <col min="14" max="14" width="25.140625" style="102" customWidth="1"/>
    <col min="15" max="15" width="12" style="28" customWidth="1"/>
    <col min="16" max="16" width="6.42578125" style="103" customWidth="1"/>
    <col min="17" max="17" width="3" style="102" customWidth="1"/>
    <col min="18" max="18" width="3.7109375" style="16" customWidth="1"/>
    <col min="19" max="19" width="3.42578125" style="104" customWidth="1"/>
    <col min="20" max="20" width="10.28515625" style="16" customWidth="1"/>
    <col min="21" max="21" width="3.42578125" style="104" customWidth="1"/>
    <col min="22" max="22" width="3.42578125" style="16" customWidth="1"/>
    <col min="23" max="23" width="2.85546875" style="104" customWidth="1"/>
    <col min="24" max="24" width="2.85546875" style="16" customWidth="1"/>
    <col min="25" max="25" width="3.42578125" style="104" customWidth="1"/>
    <col min="26" max="26" width="5" style="16" customWidth="1"/>
    <col min="27" max="27" width="7.42578125" style="16" customWidth="1"/>
    <col min="28" max="28" width="16.85546875" style="16" customWidth="1"/>
    <col min="29" max="29" width="15" style="16" customWidth="1"/>
    <col min="30" max="30" width="18.140625" style="102" customWidth="1"/>
    <col min="31" max="31" width="21.42578125" style="467" customWidth="1"/>
    <col min="32" max="32" width="21.42578125" style="106" customWidth="1"/>
    <col min="33" max="33" width="18.42578125" style="11" customWidth="1"/>
    <col min="34" max="34" width="22" style="11" customWidth="1"/>
    <col min="35" max="35" width="20.85546875" style="143" customWidth="1"/>
    <col min="36" max="36" width="21.42578125" style="105" customWidth="1"/>
    <col min="37" max="40" width="22.42578125" style="14" customWidth="1"/>
    <col min="41" max="41" width="21.42578125" style="14" customWidth="1"/>
    <col min="42" max="42" width="16.42578125" style="14" customWidth="1"/>
    <col min="43" max="43" width="36.42578125" style="14" customWidth="1"/>
    <col min="44" max="44" width="18.42578125" style="99" customWidth="1"/>
    <col min="45" max="45" width="21.42578125" style="14" customWidth="1"/>
    <col min="46" max="46" width="16.42578125" style="99" customWidth="1"/>
    <col min="47" max="47" width="14.42578125" style="99" customWidth="1"/>
    <col min="48" max="50" width="25.140625" style="99" customWidth="1"/>
    <col min="51" max="51" width="20.140625" style="99" customWidth="1"/>
    <col min="52" max="52" width="17" style="99" customWidth="1"/>
    <col min="53" max="53" width="10" style="99" customWidth="1"/>
    <col min="54" max="54" width="23.28515625" style="99" customWidth="1"/>
    <col min="55" max="55" width="16.42578125" style="99" customWidth="1"/>
    <col min="56" max="62" width="10" style="99" customWidth="1"/>
    <col min="63" max="63" width="14.42578125" style="99" customWidth="1"/>
    <col min="64" max="64" width="13.85546875" style="99" bestFit="1" customWidth="1"/>
    <col min="65" max="65" width="15.42578125" style="99" customWidth="1"/>
    <col min="66" max="66" width="12.85546875" style="99" customWidth="1"/>
    <col min="67" max="67" width="11.42578125" style="99" customWidth="1"/>
    <col min="68" max="70" width="6.85546875" style="99" customWidth="1"/>
    <col min="71" max="71" width="6.85546875" style="100" customWidth="1"/>
    <col min="72" max="72" width="22.140625" customWidth="1"/>
  </cols>
  <sheetData>
    <row r="1" spans="1:72" ht="29.25" customHeight="1" thickBot="1">
      <c r="A1" s="400" t="s">
        <v>277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2" t="s">
        <v>53</v>
      </c>
      <c r="B3" s="942"/>
      <c r="C3" s="943"/>
      <c r="D3" s="944" t="str">
        <f>IF(基本情報入力シート!L16="","",基本情報入力シート!L16)</f>
        <v/>
      </c>
      <c r="E3" s="945"/>
      <c r="F3" s="945"/>
      <c r="G3" s="945"/>
      <c r="H3" s="945"/>
      <c r="I3" s="945"/>
      <c r="J3" s="946"/>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09" t="s">
        <v>218</v>
      </c>
      <c r="AF4" s="909"/>
      <c r="AG4" s="909"/>
      <c r="AH4" s="909"/>
      <c r="AI4" s="909"/>
      <c r="AJ4" s="909"/>
      <c r="AK4" s="418"/>
      <c r="AL4" s="418"/>
      <c r="AM4" s="418"/>
      <c r="AN4" s="418"/>
      <c r="AO4" s="418"/>
      <c r="AS4" s="418"/>
      <c r="BO4" s="100"/>
      <c r="BP4"/>
      <c r="BQ4"/>
      <c r="BR4"/>
      <c r="BS4"/>
    </row>
    <row r="5" spans="1:72" ht="51" customHeight="1" thickBot="1">
      <c r="A5" s="974" t="s">
        <v>278</v>
      </c>
      <c r="B5" s="975"/>
      <c r="C5" s="975"/>
      <c r="D5" s="975"/>
      <c r="E5" s="975"/>
      <c r="F5" s="975"/>
      <c r="G5" s="975"/>
      <c r="H5" s="975"/>
      <c r="I5" s="975"/>
      <c r="J5" s="976"/>
      <c r="K5" s="468" t="s">
        <v>279</v>
      </c>
      <c r="L5" s="966" t="s">
        <v>280</v>
      </c>
      <c r="M5" s="966"/>
      <c r="N5" s="469" t="s">
        <v>281</v>
      </c>
      <c r="O5" s="470"/>
      <c r="P5" s="430"/>
      <c r="Q5" s="404"/>
      <c r="R5" s="405"/>
      <c r="S5" s="283"/>
      <c r="T5" s="406"/>
      <c r="U5" s="406"/>
      <c r="V5" s="406"/>
      <c r="W5" s="406"/>
      <c r="X5" s="406"/>
      <c r="Y5" s="406"/>
      <c r="Z5" s="406"/>
      <c r="AA5" s="406"/>
      <c r="AB5" s="406"/>
      <c r="AC5" s="406"/>
      <c r="AD5" s="407"/>
      <c r="AE5" s="910" t="s">
        <v>220</v>
      </c>
      <c r="AF5" s="911"/>
      <c r="AG5" s="911"/>
      <c r="AH5" s="911"/>
      <c r="AI5" s="912"/>
      <c r="AJ5" s="431">
        <f>COUNTIFS(AU:AU,"対象",BM:BM,"その他",K:K,"&lt;&gt;*短期入所*")</f>
        <v>0</v>
      </c>
      <c r="AK5" s="515"/>
      <c r="AL5" s="515"/>
      <c r="AM5" s="515"/>
      <c r="AN5" s="515"/>
      <c r="AO5" s="516"/>
      <c r="AP5" s="517"/>
      <c r="AQ5" s="517"/>
      <c r="AS5" s="516"/>
      <c r="BO5" s="100"/>
      <c r="BP5"/>
      <c r="BQ5"/>
      <c r="BR5"/>
      <c r="BS5"/>
    </row>
    <row r="6" spans="1:72" ht="35.25" customHeight="1" thickBot="1">
      <c r="A6" s="968" t="s">
        <v>219</v>
      </c>
      <c r="B6" s="969"/>
      <c r="C6" s="969"/>
      <c r="D6" s="969"/>
      <c r="E6" s="969"/>
      <c r="F6" s="969"/>
      <c r="G6" s="969"/>
      <c r="H6" s="969"/>
      <c r="I6" s="969"/>
      <c r="J6" s="970"/>
      <c r="K6" s="471">
        <f>IFERROR(SUM($AB:$AB),"")</f>
        <v>0</v>
      </c>
      <c r="L6" s="967">
        <f>IFERROR(SUMIF($AN$12:$AN$111,"加算対象",$AB12:$AB111),"")</f>
        <v>0</v>
      </c>
      <c r="M6" s="967"/>
      <c r="N6" s="472">
        <f>IFERROR(SUMIF($AN$12:$AN$111,"加算対象外",$AB12:$AB111),"")</f>
        <v>0</v>
      </c>
      <c r="O6" s="429" t="s">
        <v>61</v>
      </c>
      <c r="P6" s="430"/>
      <c r="Q6" s="404"/>
      <c r="R6" s="405"/>
      <c r="S6" s="283"/>
      <c r="T6" s="406"/>
      <c r="U6" s="406"/>
      <c r="V6" s="406"/>
      <c r="W6" s="406"/>
      <c r="X6" s="406"/>
      <c r="Y6" s="406"/>
      <c r="Z6" s="406"/>
      <c r="AA6" s="406"/>
      <c r="AB6" s="406"/>
      <c r="AC6" s="406"/>
      <c r="AD6" s="407"/>
      <c r="AE6" s="910" t="s">
        <v>222</v>
      </c>
      <c r="AF6" s="911"/>
      <c r="AG6" s="911"/>
      <c r="AH6" s="911"/>
      <c r="AI6" s="912"/>
      <c r="AJ6" s="433">
        <f>SUMIFS(AG:AG, AU:AU, "対象", BM:BM, "その他", K:K, "&lt;&gt;*短期入所*")</f>
        <v>0</v>
      </c>
      <c r="AK6" s="516"/>
      <c r="AL6" s="516"/>
      <c r="AM6" s="516"/>
      <c r="AN6" s="516"/>
      <c r="AO6" s="516"/>
      <c r="AP6" s="517"/>
      <c r="AQ6" s="517"/>
      <c r="AS6" s="516"/>
      <c r="AV6" s="518"/>
      <c r="AW6" s="518"/>
      <c r="AX6" s="518"/>
      <c r="AY6" s="962"/>
      <c r="AZ6" s="962"/>
      <c r="BA6" s="962"/>
      <c r="BB6" s="962"/>
      <c r="BC6" s="962"/>
      <c r="BD6" s="962"/>
      <c r="BE6" s="962"/>
      <c r="BF6" s="962"/>
      <c r="BG6" s="962"/>
      <c r="BH6" s="962"/>
      <c r="BI6" s="962"/>
      <c r="BJ6" s="962"/>
      <c r="BK6" s="962"/>
      <c r="BL6" s="962"/>
      <c r="BM6" s="962"/>
      <c r="BN6" s="519"/>
      <c r="BO6" s="962"/>
      <c r="BP6" s="962"/>
      <c r="BQ6" s="962"/>
      <c r="BR6" s="962"/>
      <c r="BS6" s="962"/>
    </row>
    <row r="7" spans="1:72" ht="35.25" customHeight="1" thickBot="1">
      <c r="A7" s="473"/>
      <c r="B7" s="971" t="s">
        <v>221</v>
      </c>
      <c r="C7" s="972"/>
      <c r="D7" s="972"/>
      <c r="E7" s="972"/>
      <c r="F7" s="972"/>
      <c r="G7" s="972"/>
      <c r="H7" s="972"/>
      <c r="I7" s="972"/>
      <c r="J7" s="973"/>
      <c r="K7" s="471">
        <f>IFERROR(SUM($AC:$AC),"")</f>
        <v>0</v>
      </c>
      <c r="L7" s="967">
        <f>IFERROR(SUMIF($AN$12:$AN$111,"加算対象",$AC12:$AC111),"")</f>
        <v>0</v>
      </c>
      <c r="M7" s="967"/>
      <c r="N7" s="474"/>
      <c r="O7" s="429" t="s">
        <v>61</v>
      </c>
      <c r="P7" s="430"/>
      <c r="Q7" s="404"/>
      <c r="R7" s="405"/>
      <c r="S7" s="283"/>
      <c r="T7" s="406"/>
      <c r="U7" s="406"/>
      <c r="V7" s="406"/>
      <c r="W7" s="406"/>
      <c r="X7" s="406"/>
      <c r="Y7" s="406"/>
      <c r="Z7" s="406"/>
      <c r="AA7" s="406"/>
      <c r="AB7" s="406"/>
      <c r="AC7" s="406"/>
      <c r="AD7" s="407"/>
      <c r="AE7" s="910" t="s">
        <v>224</v>
      </c>
      <c r="AF7" s="911"/>
      <c r="AG7" s="911"/>
      <c r="AH7" s="911"/>
      <c r="AI7" s="912"/>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59"/>
      <c r="AS8" s="959"/>
      <c r="AT8" s="959"/>
      <c r="AU8" s="959"/>
      <c r="AV8" s="959"/>
      <c r="AW8" s="959"/>
      <c r="AX8" s="959"/>
      <c r="AY8" s="959"/>
      <c r="AZ8" s="520"/>
      <c r="BA8" s="959"/>
      <c r="BB8" s="959"/>
      <c r="BC8" s="959"/>
      <c r="BD8" s="959"/>
      <c r="BE8" s="959"/>
      <c r="BF8" s="959"/>
      <c r="BG8" s="959"/>
      <c r="BH8" s="959"/>
      <c r="BI8" s="959"/>
      <c r="BJ8" s="520"/>
      <c r="BK8" s="959"/>
      <c r="BL8" s="959"/>
      <c r="BM8" s="959"/>
      <c r="BN8" s="959"/>
      <c r="BO8" s="959"/>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0" t="str">
        <f>IF(D3="", "", IFERROR(IF(COUNTIF(AP12:AP111,"未入力")=0,"○","×"),""))</f>
        <v/>
      </c>
      <c r="AD9" s="961"/>
      <c r="AE9" s="441" t="str">
        <f>IF(D3="", "", IFERROR(IF(COUNTIF(AR:AR,"未入力")=0,"○","×"),""))</f>
        <v/>
      </c>
      <c r="AF9" s="441" t="str">
        <f>IF(D3="", "", IFERROR(IF(COUNTIF(AT:AT,"未入力")=0,"○","×"),""))</f>
        <v/>
      </c>
      <c r="AG9" s="960" t="str">
        <f>IF(D3="", "", IFERROR(IF(COUNTIF(AX:AX,"未入力")=0,"○","×"),""))</f>
        <v/>
      </c>
      <c r="AH9" s="961"/>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1"/>
      <c r="B10" s="933" t="s">
        <v>225</v>
      </c>
      <c r="C10" s="934"/>
      <c r="D10" s="934"/>
      <c r="E10" s="934"/>
      <c r="F10" s="935"/>
      <c r="G10" s="939" t="s">
        <v>39</v>
      </c>
      <c r="H10" s="952" t="s">
        <v>40</v>
      </c>
      <c r="I10" s="952"/>
      <c r="J10" s="953" t="s">
        <v>226</v>
      </c>
      <c r="K10" s="955" t="s">
        <v>42</v>
      </c>
      <c r="L10" s="924" t="s">
        <v>227</v>
      </c>
      <c r="M10" s="926" t="s">
        <v>228</v>
      </c>
      <c r="N10" s="977" t="s">
        <v>282</v>
      </c>
      <c r="O10" s="979" t="s">
        <v>230</v>
      </c>
      <c r="P10" s="914" t="s">
        <v>283</v>
      </c>
      <c r="Q10" s="915"/>
      <c r="R10" s="915"/>
      <c r="S10" s="915"/>
      <c r="T10" s="915"/>
      <c r="U10" s="915"/>
      <c r="V10" s="915"/>
      <c r="W10" s="915"/>
      <c r="X10" s="915"/>
      <c r="Y10" s="915"/>
      <c r="Z10" s="915"/>
      <c r="AA10" s="916"/>
      <c r="AB10" s="920" t="s">
        <v>232</v>
      </c>
      <c r="AC10" s="922" t="s">
        <v>233</v>
      </c>
      <c r="AD10" s="923"/>
      <c r="AE10" s="443" t="s">
        <v>234</v>
      </c>
      <c r="AF10" s="443" t="s">
        <v>235</v>
      </c>
      <c r="AG10" s="941" t="s">
        <v>236</v>
      </c>
      <c r="AH10" s="923"/>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2"/>
      <c r="B11" s="936"/>
      <c r="C11" s="937"/>
      <c r="D11" s="937"/>
      <c r="E11" s="937"/>
      <c r="F11" s="938"/>
      <c r="G11" s="940"/>
      <c r="H11" s="446" t="s">
        <v>240</v>
      </c>
      <c r="I11" s="446" t="s">
        <v>241</v>
      </c>
      <c r="J11" s="954"/>
      <c r="K11" s="956"/>
      <c r="L11" s="925"/>
      <c r="M11" s="927"/>
      <c r="N11" s="978"/>
      <c r="O11" s="980"/>
      <c r="P11" s="917"/>
      <c r="Q11" s="918"/>
      <c r="R11" s="918"/>
      <c r="S11" s="918"/>
      <c r="T11" s="918"/>
      <c r="U11" s="918"/>
      <c r="V11" s="918"/>
      <c r="W11" s="918"/>
      <c r="X11" s="918"/>
      <c r="Y11" s="918"/>
      <c r="Z11" s="918"/>
      <c r="AA11" s="919"/>
      <c r="AB11" s="921"/>
      <c r="AC11" s="447" t="s">
        <v>242</v>
      </c>
      <c r="AD11" s="448" t="s">
        <v>243</v>
      </c>
      <c r="AE11" s="449" t="s">
        <v>244</v>
      </c>
      <c r="AF11" s="450" t="s">
        <v>245</v>
      </c>
      <c r="AG11" s="450" t="s">
        <v>246</v>
      </c>
      <c r="AH11" s="475" t="s">
        <v>247</v>
      </c>
      <c r="AI11" s="452" t="s">
        <v>248</v>
      </c>
      <c r="AJ11" s="453" t="s">
        <v>249</v>
      </c>
      <c r="AK11" s="957" t="s">
        <v>250</v>
      </c>
      <c r="AL11" s="958"/>
      <c r="AM11" s="529"/>
      <c r="AN11" s="530" t="s">
        <v>284</v>
      </c>
      <c r="AO11" s="530" t="s">
        <v>252</v>
      </c>
      <c r="AP11" s="531" t="s">
        <v>253</v>
      </c>
      <c r="AQ11" s="530" t="s">
        <v>285</v>
      </c>
      <c r="AR11" s="530" t="s">
        <v>254</v>
      </c>
      <c r="AS11" s="530" t="s">
        <v>255</v>
      </c>
      <c r="AT11" s="530" t="s">
        <v>256</v>
      </c>
      <c r="AU11" s="532" t="s">
        <v>257</v>
      </c>
      <c r="AV11" s="532" t="s">
        <v>286</v>
      </c>
      <c r="AW11" s="530" t="s">
        <v>259</v>
      </c>
      <c r="AX11" s="532" t="s">
        <v>287</v>
      </c>
      <c r="AY11" s="532" t="s">
        <v>261</v>
      </c>
      <c r="AZ11" s="530" t="s">
        <v>262</v>
      </c>
      <c r="BA11" s="532" t="s">
        <v>263</v>
      </c>
      <c r="BB11" s="532" t="s">
        <v>264</v>
      </c>
      <c r="BC11" s="530" t="s">
        <v>265</v>
      </c>
      <c r="BD11" s="532" t="s">
        <v>266</v>
      </c>
      <c r="BE11" s="532" t="s">
        <v>288</v>
      </c>
      <c r="BF11" s="532" t="s">
        <v>289</v>
      </c>
      <c r="BG11" s="532" t="s">
        <v>267</v>
      </c>
      <c r="BH11" s="532" t="s">
        <v>290</v>
      </c>
      <c r="BI11" s="625" t="s">
        <v>268</v>
      </c>
      <c r="BJ11" s="627" t="s">
        <v>291</v>
      </c>
      <c r="BK11"/>
      <c r="BL11" s="629" t="s">
        <v>270</v>
      </c>
      <c r="BM11" s="622" t="s">
        <v>271</v>
      </c>
      <c r="BN11"/>
      <c r="BO11"/>
      <c r="BP11"/>
      <c r="BQ11"/>
      <c r="BR11"/>
      <c r="BS11"/>
    </row>
    <row r="12" spans="1:72" ht="109.9" customHeight="1" thickBot="1">
      <c r="A12" s="454">
        <v>1</v>
      </c>
      <c r="B12" s="903" t="str">
        <f>IF(基本情報入力シート!B40="","",基本情報入力シート!B40)</f>
        <v/>
      </c>
      <c r="C12" s="904"/>
      <c r="D12" s="904"/>
      <c r="E12" s="904"/>
      <c r="F12" s="90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272</v>
      </c>
      <c r="S12" s="141"/>
      <c r="T12" s="457" t="s">
        <v>273</v>
      </c>
      <c r="U12" s="141"/>
      <c r="V12" s="457" t="s">
        <v>272</v>
      </c>
      <c r="W12" s="141"/>
      <c r="X12" s="457" t="s">
        <v>274</v>
      </c>
      <c r="Y12" s="457" t="s">
        <v>275</v>
      </c>
      <c r="Z12" s="457" t="str">
        <f>IF(Q12&gt;=1,(U12*12+W12)-(Q12*12+S12)+1,"")</f>
        <v/>
      </c>
      <c r="AA12" s="458" t="s">
        <v>276</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3" t="str">
        <f>IF(基本情報入力シート!B41="","",基本情報入力シート!B41)</f>
        <v/>
      </c>
      <c r="C13" s="904"/>
      <c r="D13" s="904"/>
      <c r="E13" s="904"/>
      <c r="F13" s="90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272</v>
      </c>
      <c r="S13" s="141"/>
      <c r="T13" s="457" t="s">
        <v>273</v>
      </c>
      <c r="U13" s="141"/>
      <c r="V13" s="457" t="s">
        <v>272</v>
      </c>
      <c r="W13" s="141"/>
      <c r="X13" s="457" t="s">
        <v>274</v>
      </c>
      <c r="Y13" s="457" t="s">
        <v>275</v>
      </c>
      <c r="Z13" s="457" t="str">
        <f t="shared" ref="Z13:Z76" si="0">IF(Q13&gt;=1,(U13*12+W13)-(Q13*12+S13)+1,"")</f>
        <v/>
      </c>
      <c r="AA13" s="458" t="s">
        <v>276</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3" t="str">
        <f>IF(基本情報入力シート!B42="","",基本情報入力シート!B42)</f>
        <v/>
      </c>
      <c r="C14" s="904"/>
      <c r="D14" s="904"/>
      <c r="E14" s="904"/>
      <c r="F14" s="90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272</v>
      </c>
      <c r="S14" s="141"/>
      <c r="T14" s="457" t="s">
        <v>273</v>
      </c>
      <c r="U14" s="141"/>
      <c r="V14" s="457" t="s">
        <v>272</v>
      </c>
      <c r="W14" s="141"/>
      <c r="X14" s="457" t="s">
        <v>274</v>
      </c>
      <c r="Y14" s="457" t="s">
        <v>275</v>
      </c>
      <c r="Z14" s="457" t="str">
        <f t="shared" si="0"/>
        <v/>
      </c>
      <c r="AA14" s="458" t="s">
        <v>276</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3" t="str">
        <f>IF(基本情報入力シート!B43="","",基本情報入力シート!B43)</f>
        <v/>
      </c>
      <c r="C15" s="904"/>
      <c r="D15" s="904"/>
      <c r="E15" s="904"/>
      <c r="F15" s="90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272</v>
      </c>
      <c r="S15" s="141"/>
      <c r="T15" s="457" t="s">
        <v>273</v>
      </c>
      <c r="U15" s="141"/>
      <c r="V15" s="457" t="s">
        <v>272</v>
      </c>
      <c r="W15" s="141"/>
      <c r="X15" s="457" t="s">
        <v>274</v>
      </c>
      <c r="Y15" s="457" t="s">
        <v>275</v>
      </c>
      <c r="Z15" s="457" t="str">
        <f t="shared" si="0"/>
        <v/>
      </c>
      <c r="AA15" s="458" t="s">
        <v>276</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3" t="str">
        <f>IF(基本情報入力シート!B44="","",基本情報入力シート!B44)</f>
        <v/>
      </c>
      <c r="C16" s="904"/>
      <c r="D16" s="904"/>
      <c r="E16" s="904"/>
      <c r="F16" s="90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272</v>
      </c>
      <c r="S16" s="141"/>
      <c r="T16" s="457" t="s">
        <v>273</v>
      </c>
      <c r="U16" s="141"/>
      <c r="V16" s="457" t="s">
        <v>272</v>
      </c>
      <c r="W16" s="141"/>
      <c r="X16" s="457" t="s">
        <v>182</v>
      </c>
      <c r="Y16" s="457" t="s">
        <v>275</v>
      </c>
      <c r="Z16" s="457" t="str">
        <f t="shared" si="0"/>
        <v/>
      </c>
      <c r="AA16" s="458" t="s">
        <v>276</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3" t="str">
        <f>IF(基本情報入力シート!B45="","",基本情報入力シート!B45)</f>
        <v/>
      </c>
      <c r="C17" s="904"/>
      <c r="D17" s="904"/>
      <c r="E17" s="904"/>
      <c r="F17" s="90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272</v>
      </c>
      <c r="S17" s="141"/>
      <c r="T17" s="457" t="s">
        <v>273</v>
      </c>
      <c r="U17" s="141"/>
      <c r="V17" s="457" t="s">
        <v>272</v>
      </c>
      <c r="W17" s="141"/>
      <c r="X17" s="457" t="s">
        <v>182</v>
      </c>
      <c r="Y17" s="457" t="s">
        <v>275</v>
      </c>
      <c r="Z17" s="457" t="str">
        <f t="shared" si="0"/>
        <v/>
      </c>
      <c r="AA17" s="458" t="s">
        <v>276</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3" t="str">
        <f>IF(基本情報入力シート!B46="","",基本情報入力シート!B46)</f>
        <v/>
      </c>
      <c r="C18" s="904"/>
      <c r="D18" s="904"/>
      <c r="E18" s="904"/>
      <c r="F18" s="90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272</v>
      </c>
      <c r="S18" s="141"/>
      <c r="T18" s="457" t="s">
        <v>273</v>
      </c>
      <c r="U18" s="141"/>
      <c r="V18" s="457" t="s">
        <v>272</v>
      </c>
      <c r="W18" s="141"/>
      <c r="X18" s="457" t="s">
        <v>274</v>
      </c>
      <c r="Y18" s="457" t="s">
        <v>275</v>
      </c>
      <c r="Z18" s="457" t="str">
        <f t="shared" si="0"/>
        <v/>
      </c>
      <c r="AA18" s="458" t="s">
        <v>276</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06" t="str">
        <f>IF(基本情報入力シート!B47="","",基本情報入力シート!B47)</f>
        <v/>
      </c>
      <c r="C19" s="907"/>
      <c r="D19" s="907"/>
      <c r="E19" s="907"/>
      <c r="F19" s="90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272</v>
      </c>
      <c r="S19" s="141"/>
      <c r="T19" s="457" t="s">
        <v>273</v>
      </c>
      <c r="U19" s="141"/>
      <c r="V19" s="457" t="s">
        <v>272</v>
      </c>
      <c r="W19" s="141"/>
      <c r="X19" s="457" t="s">
        <v>274</v>
      </c>
      <c r="Y19" s="457" t="s">
        <v>275</v>
      </c>
      <c r="Z19" s="457" t="str">
        <f t="shared" si="0"/>
        <v/>
      </c>
      <c r="AA19" s="458" t="s">
        <v>276</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3" t="str">
        <f>IF(基本情報入力シート!B48="","",基本情報入力シート!B48)</f>
        <v/>
      </c>
      <c r="C20" s="904"/>
      <c r="D20" s="904"/>
      <c r="E20" s="904"/>
      <c r="F20" s="90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272</v>
      </c>
      <c r="S20" s="141"/>
      <c r="T20" s="457" t="s">
        <v>273</v>
      </c>
      <c r="U20" s="141"/>
      <c r="V20" s="457" t="s">
        <v>272</v>
      </c>
      <c r="W20" s="141"/>
      <c r="X20" s="457" t="s">
        <v>274</v>
      </c>
      <c r="Y20" s="457" t="s">
        <v>275</v>
      </c>
      <c r="Z20" s="457" t="str">
        <f t="shared" si="0"/>
        <v/>
      </c>
      <c r="AA20" s="458" t="s">
        <v>276</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3" t="str">
        <f>IF(基本情報入力シート!B49="","",基本情報入力シート!B49)</f>
        <v/>
      </c>
      <c r="C21" s="904"/>
      <c r="D21" s="904"/>
      <c r="E21" s="904"/>
      <c r="F21" s="90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272</v>
      </c>
      <c r="S21" s="141"/>
      <c r="T21" s="457" t="s">
        <v>273</v>
      </c>
      <c r="U21" s="141"/>
      <c r="V21" s="457" t="s">
        <v>272</v>
      </c>
      <c r="W21" s="141"/>
      <c r="X21" s="457" t="s">
        <v>182</v>
      </c>
      <c r="Y21" s="457" t="s">
        <v>275</v>
      </c>
      <c r="Z21" s="457" t="str">
        <f t="shared" si="0"/>
        <v/>
      </c>
      <c r="AA21" s="458" t="s">
        <v>276</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3" t="str">
        <f>IF(基本情報入力シート!B50="","",基本情報入力シート!B50)</f>
        <v/>
      </c>
      <c r="C22" s="904"/>
      <c r="D22" s="904"/>
      <c r="E22" s="904"/>
      <c r="F22" s="90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272</v>
      </c>
      <c r="S22" s="141"/>
      <c r="T22" s="457" t="s">
        <v>273</v>
      </c>
      <c r="U22" s="141"/>
      <c r="V22" s="457" t="s">
        <v>272</v>
      </c>
      <c r="W22" s="141"/>
      <c r="X22" s="457" t="s">
        <v>274</v>
      </c>
      <c r="Y22" s="457" t="s">
        <v>275</v>
      </c>
      <c r="Z22" s="457" t="str">
        <f t="shared" si="0"/>
        <v/>
      </c>
      <c r="AA22" s="458" t="s">
        <v>276</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3" t="str">
        <f>IF(基本情報入力シート!B51="","",基本情報入力シート!B51)</f>
        <v/>
      </c>
      <c r="C23" s="904"/>
      <c r="D23" s="904"/>
      <c r="E23" s="904"/>
      <c r="F23" s="90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272</v>
      </c>
      <c r="S23" s="141"/>
      <c r="T23" s="457" t="s">
        <v>273</v>
      </c>
      <c r="U23" s="141"/>
      <c r="V23" s="457" t="s">
        <v>272</v>
      </c>
      <c r="W23" s="141"/>
      <c r="X23" s="457" t="s">
        <v>274</v>
      </c>
      <c r="Y23" s="457" t="s">
        <v>275</v>
      </c>
      <c r="Z23" s="457" t="str">
        <f t="shared" si="0"/>
        <v/>
      </c>
      <c r="AA23" s="458" t="s">
        <v>276</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3" t="str">
        <f>IF(基本情報入力シート!B52="","",基本情報入力シート!B52)</f>
        <v/>
      </c>
      <c r="C24" s="904"/>
      <c r="D24" s="904"/>
      <c r="E24" s="904"/>
      <c r="F24" s="90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272</v>
      </c>
      <c r="S24" s="141"/>
      <c r="T24" s="457" t="s">
        <v>273</v>
      </c>
      <c r="U24" s="141"/>
      <c r="V24" s="457" t="s">
        <v>272</v>
      </c>
      <c r="W24" s="141"/>
      <c r="X24" s="457" t="s">
        <v>274</v>
      </c>
      <c r="Y24" s="457" t="s">
        <v>275</v>
      </c>
      <c r="Z24" s="457" t="str">
        <f t="shared" si="0"/>
        <v/>
      </c>
      <c r="AA24" s="458" t="s">
        <v>276</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3" t="str">
        <f>IF(基本情報入力シート!B53="","",基本情報入力シート!B53)</f>
        <v/>
      </c>
      <c r="C25" s="904"/>
      <c r="D25" s="904"/>
      <c r="E25" s="904"/>
      <c r="F25" s="90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272</v>
      </c>
      <c r="S25" s="141"/>
      <c r="T25" s="457" t="s">
        <v>273</v>
      </c>
      <c r="U25" s="141"/>
      <c r="V25" s="457" t="s">
        <v>272</v>
      </c>
      <c r="W25" s="141"/>
      <c r="X25" s="457" t="s">
        <v>182</v>
      </c>
      <c r="Y25" s="457" t="s">
        <v>275</v>
      </c>
      <c r="Z25" s="457" t="str">
        <f t="shared" si="0"/>
        <v/>
      </c>
      <c r="AA25" s="458" t="s">
        <v>276</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3" t="str">
        <f>IF(基本情報入力シート!B54="","",基本情報入力シート!B54)</f>
        <v/>
      </c>
      <c r="C26" s="904"/>
      <c r="D26" s="904"/>
      <c r="E26" s="904"/>
      <c r="F26" s="90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272</v>
      </c>
      <c r="S26" s="141"/>
      <c r="T26" s="457" t="s">
        <v>273</v>
      </c>
      <c r="U26" s="141"/>
      <c r="V26" s="457" t="s">
        <v>272</v>
      </c>
      <c r="W26" s="141"/>
      <c r="X26" s="457" t="s">
        <v>182</v>
      </c>
      <c r="Y26" s="457" t="s">
        <v>275</v>
      </c>
      <c r="Z26" s="457" t="str">
        <f t="shared" si="0"/>
        <v/>
      </c>
      <c r="AA26" s="458" t="s">
        <v>276</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3" t="str">
        <f>IF(基本情報入力シート!B55="","",基本情報入力シート!B55)</f>
        <v/>
      </c>
      <c r="C27" s="904"/>
      <c r="D27" s="904"/>
      <c r="E27" s="904"/>
      <c r="F27" s="90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272</v>
      </c>
      <c r="S27" s="141"/>
      <c r="T27" s="457" t="s">
        <v>273</v>
      </c>
      <c r="U27" s="141"/>
      <c r="V27" s="457" t="s">
        <v>272</v>
      </c>
      <c r="W27" s="141"/>
      <c r="X27" s="457" t="s">
        <v>274</v>
      </c>
      <c r="Y27" s="457" t="s">
        <v>275</v>
      </c>
      <c r="Z27" s="457" t="str">
        <f t="shared" si="0"/>
        <v/>
      </c>
      <c r="AA27" s="458" t="s">
        <v>276</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3" t="str">
        <f>IF(基本情報入力シート!B56="","",基本情報入力シート!B56)</f>
        <v/>
      </c>
      <c r="C28" s="904"/>
      <c r="D28" s="904"/>
      <c r="E28" s="904"/>
      <c r="F28" s="90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272</v>
      </c>
      <c r="S28" s="141"/>
      <c r="T28" s="457" t="s">
        <v>273</v>
      </c>
      <c r="U28" s="141"/>
      <c r="V28" s="457" t="s">
        <v>272</v>
      </c>
      <c r="W28" s="141"/>
      <c r="X28" s="457" t="s">
        <v>274</v>
      </c>
      <c r="Y28" s="457" t="s">
        <v>275</v>
      </c>
      <c r="Z28" s="457" t="str">
        <f t="shared" si="0"/>
        <v/>
      </c>
      <c r="AA28" s="458" t="s">
        <v>276</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3" t="str">
        <f>IF(基本情報入力シート!B57="","",基本情報入力シート!B57)</f>
        <v/>
      </c>
      <c r="C29" s="904"/>
      <c r="D29" s="904"/>
      <c r="E29" s="904"/>
      <c r="F29" s="90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272</v>
      </c>
      <c r="S29" s="141"/>
      <c r="T29" s="457" t="s">
        <v>273</v>
      </c>
      <c r="U29" s="141"/>
      <c r="V29" s="457" t="s">
        <v>272</v>
      </c>
      <c r="W29" s="141"/>
      <c r="X29" s="457" t="s">
        <v>274</v>
      </c>
      <c r="Y29" s="457" t="s">
        <v>275</v>
      </c>
      <c r="Z29" s="457" t="str">
        <f t="shared" si="0"/>
        <v/>
      </c>
      <c r="AA29" s="458" t="s">
        <v>276</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3" t="str">
        <f>IF(基本情報入力シート!B58="","",基本情報入力シート!B58)</f>
        <v/>
      </c>
      <c r="C30" s="904"/>
      <c r="D30" s="904"/>
      <c r="E30" s="904"/>
      <c r="F30" s="90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272</v>
      </c>
      <c r="S30" s="141"/>
      <c r="T30" s="457" t="s">
        <v>273</v>
      </c>
      <c r="U30" s="141"/>
      <c r="V30" s="457" t="s">
        <v>272</v>
      </c>
      <c r="W30" s="141"/>
      <c r="X30" s="457" t="s">
        <v>182</v>
      </c>
      <c r="Y30" s="457" t="s">
        <v>275</v>
      </c>
      <c r="Z30" s="457" t="str">
        <f t="shared" si="0"/>
        <v/>
      </c>
      <c r="AA30" s="458" t="s">
        <v>276</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3" t="str">
        <f>IF(基本情報入力シート!B59="","",基本情報入力シート!B59)</f>
        <v/>
      </c>
      <c r="C31" s="904"/>
      <c r="D31" s="904"/>
      <c r="E31" s="904"/>
      <c r="F31" s="90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272</v>
      </c>
      <c r="S31" s="141"/>
      <c r="T31" s="457" t="s">
        <v>273</v>
      </c>
      <c r="U31" s="141"/>
      <c r="V31" s="457" t="s">
        <v>272</v>
      </c>
      <c r="W31" s="141"/>
      <c r="X31" s="457" t="s">
        <v>274</v>
      </c>
      <c r="Y31" s="457" t="s">
        <v>275</v>
      </c>
      <c r="Z31" s="457" t="str">
        <f t="shared" si="0"/>
        <v/>
      </c>
      <c r="AA31" s="458" t="s">
        <v>276</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3" t="str">
        <f>IF(基本情報入力シート!B60="","",基本情報入力シート!B60)</f>
        <v/>
      </c>
      <c r="C32" s="904"/>
      <c r="D32" s="904"/>
      <c r="E32" s="904"/>
      <c r="F32" s="90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272</v>
      </c>
      <c r="S32" s="141"/>
      <c r="T32" s="457" t="s">
        <v>273</v>
      </c>
      <c r="U32" s="141"/>
      <c r="V32" s="457" t="s">
        <v>272</v>
      </c>
      <c r="W32" s="141"/>
      <c r="X32" s="457" t="s">
        <v>274</v>
      </c>
      <c r="Y32" s="457" t="s">
        <v>275</v>
      </c>
      <c r="Z32" s="457" t="str">
        <f t="shared" si="0"/>
        <v/>
      </c>
      <c r="AA32" s="458" t="s">
        <v>276</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3" t="str">
        <f>IF(基本情報入力シート!B61="","",基本情報入力シート!B61)</f>
        <v/>
      </c>
      <c r="C33" s="904"/>
      <c r="D33" s="904"/>
      <c r="E33" s="904"/>
      <c r="F33" s="90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272</v>
      </c>
      <c r="S33" s="141"/>
      <c r="T33" s="457" t="s">
        <v>273</v>
      </c>
      <c r="U33" s="141"/>
      <c r="V33" s="457" t="s">
        <v>272</v>
      </c>
      <c r="W33" s="141"/>
      <c r="X33" s="457" t="s">
        <v>274</v>
      </c>
      <c r="Y33" s="457" t="s">
        <v>275</v>
      </c>
      <c r="Z33" s="457" t="str">
        <f t="shared" si="0"/>
        <v/>
      </c>
      <c r="AA33" s="458" t="s">
        <v>276</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3" t="str">
        <f>IF(基本情報入力シート!B62="","",基本情報入力シート!B62)</f>
        <v/>
      </c>
      <c r="C34" s="904"/>
      <c r="D34" s="904"/>
      <c r="E34" s="904"/>
      <c r="F34" s="90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272</v>
      </c>
      <c r="S34" s="141"/>
      <c r="T34" s="457" t="s">
        <v>273</v>
      </c>
      <c r="U34" s="141"/>
      <c r="V34" s="457" t="s">
        <v>272</v>
      </c>
      <c r="W34" s="141"/>
      <c r="X34" s="457" t="s">
        <v>182</v>
      </c>
      <c r="Y34" s="457" t="s">
        <v>275</v>
      </c>
      <c r="Z34" s="457" t="str">
        <f t="shared" si="0"/>
        <v/>
      </c>
      <c r="AA34" s="458" t="s">
        <v>276</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3" t="str">
        <f>IF(基本情報入力シート!B63="","",基本情報入力シート!B63)</f>
        <v/>
      </c>
      <c r="C35" s="904"/>
      <c r="D35" s="904"/>
      <c r="E35" s="904"/>
      <c r="F35" s="90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272</v>
      </c>
      <c r="S35" s="141"/>
      <c r="T35" s="457" t="s">
        <v>273</v>
      </c>
      <c r="U35" s="141"/>
      <c r="V35" s="457" t="s">
        <v>272</v>
      </c>
      <c r="W35" s="141"/>
      <c r="X35" s="457" t="s">
        <v>182</v>
      </c>
      <c r="Y35" s="457" t="s">
        <v>275</v>
      </c>
      <c r="Z35" s="457" t="str">
        <f t="shared" si="0"/>
        <v/>
      </c>
      <c r="AA35" s="458" t="s">
        <v>276</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3" t="str">
        <f>IF(基本情報入力シート!B64="","",基本情報入力シート!B64)</f>
        <v/>
      </c>
      <c r="C36" s="904"/>
      <c r="D36" s="904"/>
      <c r="E36" s="904"/>
      <c r="F36" s="90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272</v>
      </c>
      <c r="S36" s="141"/>
      <c r="T36" s="457" t="s">
        <v>273</v>
      </c>
      <c r="U36" s="141"/>
      <c r="V36" s="457" t="s">
        <v>272</v>
      </c>
      <c r="W36" s="141"/>
      <c r="X36" s="457" t="s">
        <v>274</v>
      </c>
      <c r="Y36" s="457" t="s">
        <v>275</v>
      </c>
      <c r="Z36" s="457" t="str">
        <f t="shared" si="0"/>
        <v/>
      </c>
      <c r="AA36" s="458" t="s">
        <v>276</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3" t="str">
        <f>IF(基本情報入力シート!B65="","",基本情報入力シート!B65)</f>
        <v/>
      </c>
      <c r="C37" s="904"/>
      <c r="D37" s="904"/>
      <c r="E37" s="904"/>
      <c r="F37" s="90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272</v>
      </c>
      <c r="S37" s="141"/>
      <c r="T37" s="457" t="s">
        <v>273</v>
      </c>
      <c r="U37" s="141"/>
      <c r="V37" s="457" t="s">
        <v>272</v>
      </c>
      <c r="W37" s="141"/>
      <c r="X37" s="457" t="s">
        <v>274</v>
      </c>
      <c r="Y37" s="457" t="s">
        <v>275</v>
      </c>
      <c r="Z37" s="457" t="str">
        <f t="shared" si="0"/>
        <v/>
      </c>
      <c r="AA37" s="458" t="s">
        <v>276</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3" t="str">
        <f>IF(基本情報入力シート!B66="","",基本情報入力シート!B66)</f>
        <v/>
      </c>
      <c r="C38" s="904"/>
      <c r="D38" s="904"/>
      <c r="E38" s="904"/>
      <c r="F38" s="90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272</v>
      </c>
      <c r="S38" s="141"/>
      <c r="T38" s="457" t="s">
        <v>273</v>
      </c>
      <c r="U38" s="141"/>
      <c r="V38" s="457" t="s">
        <v>272</v>
      </c>
      <c r="W38" s="141"/>
      <c r="X38" s="457" t="s">
        <v>274</v>
      </c>
      <c r="Y38" s="457" t="s">
        <v>275</v>
      </c>
      <c r="Z38" s="457" t="str">
        <f t="shared" si="0"/>
        <v/>
      </c>
      <c r="AA38" s="458" t="s">
        <v>276</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3" t="str">
        <f>IF(基本情報入力シート!B67="","",基本情報入力シート!B67)</f>
        <v/>
      </c>
      <c r="C39" s="904"/>
      <c r="D39" s="904"/>
      <c r="E39" s="904"/>
      <c r="F39" s="90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272</v>
      </c>
      <c r="S39" s="141"/>
      <c r="T39" s="457" t="s">
        <v>273</v>
      </c>
      <c r="U39" s="141"/>
      <c r="V39" s="457" t="s">
        <v>272</v>
      </c>
      <c r="W39" s="141"/>
      <c r="X39" s="457" t="s">
        <v>182</v>
      </c>
      <c r="Y39" s="457" t="s">
        <v>275</v>
      </c>
      <c r="Z39" s="457" t="str">
        <f t="shared" si="0"/>
        <v/>
      </c>
      <c r="AA39" s="458" t="s">
        <v>276</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3" t="str">
        <f>IF(基本情報入力シート!B68="","",基本情報入力シート!B68)</f>
        <v/>
      </c>
      <c r="C40" s="904"/>
      <c r="D40" s="904"/>
      <c r="E40" s="904"/>
      <c r="F40" s="90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272</v>
      </c>
      <c r="S40" s="141"/>
      <c r="T40" s="457" t="s">
        <v>273</v>
      </c>
      <c r="U40" s="141"/>
      <c r="V40" s="457" t="s">
        <v>272</v>
      </c>
      <c r="W40" s="141"/>
      <c r="X40" s="457" t="s">
        <v>274</v>
      </c>
      <c r="Y40" s="457" t="s">
        <v>275</v>
      </c>
      <c r="Z40" s="457" t="str">
        <f t="shared" si="0"/>
        <v/>
      </c>
      <c r="AA40" s="458" t="s">
        <v>276</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3" t="str">
        <f>IF(基本情報入力シート!B69="","",基本情報入力シート!B69)</f>
        <v/>
      </c>
      <c r="C41" s="904"/>
      <c r="D41" s="904"/>
      <c r="E41" s="904"/>
      <c r="F41" s="90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272</v>
      </c>
      <c r="S41" s="141"/>
      <c r="T41" s="457" t="s">
        <v>273</v>
      </c>
      <c r="U41" s="141"/>
      <c r="V41" s="457" t="s">
        <v>272</v>
      </c>
      <c r="W41" s="141"/>
      <c r="X41" s="457" t="s">
        <v>274</v>
      </c>
      <c r="Y41" s="457" t="s">
        <v>275</v>
      </c>
      <c r="Z41" s="457" t="str">
        <f t="shared" si="0"/>
        <v/>
      </c>
      <c r="AA41" s="458" t="s">
        <v>276</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3" t="str">
        <f>IF(基本情報入力シート!B70="","",基本情報入力シート!B70)</f>
        <v/>
      </c>
      <c r="C42" s="904"/>
      <c r="D42" s="904"/>
      <c r="E42" s="904"/>
      <c r="F42" s="90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272</v>
      </c>
      <c r="S42" s="141"/>
      <c r="T42" s="457" t="s">
        <v>273</v>
      </c>
      <c r="U42" s="141"/>
      <c r="V42" s="457" t="s">
        <v>272</v>
      </c>
      <c r="W42" s="141"/>
      <c r="X42" s="457" t="s">
        <v>274</v>
      </c>
      <c r="Y42" s="457" t="s">
        <v>275</v>
      </c>
      <c r="Z42" s="457" t="str">
        <f t="shared" si="0"/>
        <v/>
      </c>
      <c r="AA42" s="458" t="s">
        <v>276</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3" t="str">
        <f>IF(基本情報入力シート!B71="","",基本情報入力シート!B71)</f>
        <v/>
      </c>
      <c r="C43" s="904"/>
      <c r="D43" s="904"/>
      <c r="E43" s="904"/>
      <c r="F43" s="90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272</v>
      </c>
      <c r="S43" s="141"/>
      <c r="T43" s="457" t="s">
        <v>273</v>
      </c>
      <c r="U43" s="141"/>
      <c r="V43" s="457" t="s">
        <v>272</v>
      </c>
      <c r="W43" s="141"/>
      <c r="X43" s="457" t="s">
        <v>182</v>
      </c>
      <c r="Y43" s="457" t="s">
        <v>275</v>
      </c>
      <c r="Z43" s="457" t="str">
        <f t="shared" si="0"/>
        <v/>
      </c>
      <c r="AA43" s="458" t="s">
        <v>276</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3" t="str">
        <f>IF(基本情報入力シート!B72="","",基本情報入力シート!B72)</f>
        <v/>
      </c>
      <c r="C44" s="904"/>
      <c r="D44" s="904"/>
      <c r="E44" s="904"/>
      <c r="F44" s="90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272</v>
      </c>
      <c r="S44" s="141"/>
      <c r="T44" s="457" t="s">
        <v>273</v>
      </c>
      <c r="U44" s="141"/>
      <c r="V44" s="457" t="s">
        <v>272</v>
      </c>
      <c r="W44" s="141"/>
      <c r="X44" s="457" t="s">
        <v>182</v>
      </c>
      <c r="Y44" s="457" t="s">
        <v>275</v>
      </c>
      <c r="Z44" s="457" t="str">
        <f t="shared" si="0"/>
        <v/>
      </c>
      <c r="AA44" s="458" t="s">
        <v>276</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3" t="str">
        <f>IF(基本情報入力シート!B73="","",基本情報入力シート!B73)</f>
        <v/>
      </c>
      <c r="C45" s="904"/>
      <c r="D45" s="904"/>
      <c r="E45" s="904"/>
      <c r="F45" s="90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272</v>
      </c>
      <c r="S45" s="141"/>
      <c r="T45" s="457" t="s">
        <v>273</v>
      </c>
      <c r="U45" s="141"/>
      <c r="V45" s="457" t="s">
        <v>272</v>
      </c>
      <c r="W45" s="141"/>
      <c r="X45" s="457" t="s">
        <v>274</v>
      </c>
      <c r="Y45" s="457" t="s">
        <v>275</v>
      </c>
      <c r="Z45" s="457" t="str">
        <f t="shared" si="0"/>
        <v/>
      </c>
      <c r="AA45" s="458" t="s">
        <v>276</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3" t="str">
        <f>IF(基本情報入力シート!B74="","",基本情報入力シート!B74)</f>
        <v/>
      </c>
      <c r="C46" s="904"/>
      <c r="D46" s="904"/>
      <c r="E46" s="904"/>
      <c r="F46" s="90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272</v>
      </c>
      <c r="S46" s="141"/>
      <c r="T46" s="457" t="s">
        <v>273</v>
      </c>
      <c r="U46" s="141"/>
      <c r="V46" s="457" t="s">
        <v>272</v>
      </c>
      <c r="W46" s="141"/>
      <c r="X46" s="457" t="s">
        <v>274</v>
      </c>
      <c r="Y46" s="457" t="s">
        <v>275</v>
      </c>
      <c r="Z46" s="457" t="str">
        <f t="shared" si="0"/>
        <v/>
      </c>
      <c r="AA46" s="458" t="s">
        <v>276</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3" t="str">
        <f>IF(基本情報入力シート!B75="","",基本情報入力シート!B75)</f>
        <v/>
      </c>
      <c r="C47" s="904"/>
      <c r="D47" s="904"/>
      <c r="E47" s="904"/>
      <c r="F47" s="90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272</v>
      </c>
      <c r="S47" s="141"/>
      <c r="T47" s="457" t="s">
        <v>273</v>
      </c>
      <c r="U47" s="141"/>
      <c r="V47" s="457" t="s">
        <v>272</v>
      </c>
      <c r="W47" s="141"/>
      <c r="X47" s="457" t="s">
        <v>274</v>
      </c>
      <c r="Y47" s="457" t="s">
        <v>275</v>
      </c>
      <c r="Z47" s="457" t="str">
        <f t="shared" si="0"/>
        <v/>
      </c>
      <c r="AA47" s="458" t="s">
        <v>276</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3" t="str">
        <f>IF(基本情報入力シート!B76="","",基本情報入力シート!B76)</f>
        <v/>
      </c>
      <c r="C48" s="904"/>
      <c r="D48" s="904"/>
      <c r="E48" s="904"/>
      <c r="F48" s="90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272</v>
      </c>
      <c r="S48" s="141"/>
      <c r="T48" s="457" t="s">
        <v>273</v>
      </c>
      <c r="U48" s="141"/>
      <c r="V48" s="457" t="s">
        <v>272</v>
      </c>
      <c r="W48" s="141"/>
      <c r="X48" s="457" t="s">
        <v>182</v>
      </c>
      <c r="Y48" s="457" t="s">
        <v>275</v>
      </c>
      <c r="Z48" s="457" t="str">
        <f t="shared" si="0"/>
        <v/>
      </c>
      <c r="AA48" s="458" t="s">
        <v>276</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3" t="str">
        <f>IF(基本情報入力シート!B77="","",基本情報入力シート!B77)</f>
        <v/>
      </c>
      <c r="C49" s="904"/>
      <c r="D49" s="904"/>
      <c r="E49" s="904"/>
      <c r="F49" s="90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272</v>
      </c>
      <c r="S49" s="141"/>
      <c r="T49" s="457" t="s">
        <v>273</v>
      </c>
      <c r="U49" s="141"/>
      <c r="V49" s="457" t="s">
        <v>272</v>
      </c>
      <c r="W49" s="141"/>
      <c r="X49" s="457" t="s">
        <v>274</v>
      </c>
      <c r="Y49" s="457" t="s">
        <v>275</v>
      </c>
      <c r="Z49" s="457" t="str">
        <f t="shared" si="0"/>
        <v/>
      </c>
      <c r="AA49" s="458" t="s">
        <v>276</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3" t="str">
        <f>IF(基本情報入力シート!B78="","",基本情報入力シート!B78)</f>
        <v/>
      </c>
      <c r="C50" s="904"/>
      <c r="D50" s="904"/>
      <c r="E50" s="904"/>
      <c r="F50" s="90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272</v>
      </c>
      <c r="S50" s="141"/>
      <c r="T50" s="457" t="s">
        <v>273</v>
      </c>
      <c r="U50" s="141"/>
      <c r="V50" s="457" t="s">
        <v>272</v>
      </c>
      <c r="W50" s="141"/>
      <c r="X50" s="457" t="s">
        <v>274</v>
      </c>
      <c r="Y50" s="457" t="s">
        <v>275</v>
      </c>
      <c r="Z50" s="457" t="str">
        <f t="shared" si="0"/>
        <v/>
      </c>
      <c r="AA50" s="458" t="s">
        <v>276</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3" t="str">
        <f>IF(基本情報入力シート!B79="","",基本情報入力シート!B79)</f>
        <v/>
      </c>
      <c r="C51" s="904"/>
      <c r="D51" s="904"/>
      <c r="E51" s="904"/>
      <c r="F51" s="90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272</v>
      </c>
      <c r="S51" s="141"/>
      <c r="T51" s="457" t="s">
        <v>273</v>
      </c>
      <c r="U51" s="141"/>
      <c r="V51" s="457" t="s">
        <v>272</v>
      </c>
      <c r="W51" s="141"/>
      <c r="X51" s="457" t="s">
        <v>274</v>
      </c>
      <c r="Y51" s="457" t="s">
        <v>275</v>
      </c>
      <c r="Z51" s="457" t="str">
        <f t="shared" si="0"/>
        <v/>
      </c>
      <c r="AA51" s="458" t="s">
        <v>276</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3" t="str">
        <f>IF(基本情報入力シート!B80="","",基本情報入力シート!B80)</f>
        <v/>
      </c>
      <c r="C52" s="904"/>
      <c r="D52" s="904"/>
      <c r="E52" s="904"/>
      <c r="F52" s="90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272</v>
      </c>
      <c r="S52" s="141"/>
      <c r="T52" s="457" t="s">
        <v>273</v>
      </c>
      <c r="U52" s="141"/>
      <c r="V52" s="457" t="s">
        <v>272</v>
      </c>
      <c r="W52" s="141"/>
      <c r="X52" s="457" t="s">
        <v>182</v>
      </c>
      <c r="Y52" s="457" t="s">
        <v>275</v>
      </c>
      <c r="Z52" s="457" t="str">
        <f t="shared" si="0"/>
        <v/>
      </c>
      <c r="AA52" s="458" t="s">
        <v>276</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3" t="str">
        <f>IF(基本情報入力シート!B81="","",基本情報入力シート!B81)</f>
        <v/>
      </c>
      <c r="C53" s="904"/>
      <c r="D53" s="904"/>
      <c r="E53" s="904"/>
      <c r="F53" s="90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272</v>
      </c>
      <c r="S53" s="141"/>
      <c r="T53" s="457" t="s">
        <v>273</v>
      </c>
      <c r="U53" s="141"/>
      <c r="V53" s="457" t="s">
        <v>272</v>
      </c>
      <c r="W53" s="141"/>
      <c r="X53" s="457" t="s">
        <v>182</v>
      </c>
      <c r="Y53" s="457" t="s">
        <v>275</v>
      </c>
      <c r="Z53" s="457" t="str">
        <f t="shared" si="0"/>
        <v/>
      </c>
      <c r="AA53" s="458" t="s">
        <v>276</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3" t="str">
        <f>IF(基本情報入力シート!B82="","",基本情報入力シート!B82)</f>
        <v/>
      </c>
      <c r="C54" s="904"/>
      <c r="D54" s="904"/>
      <c r="E54" s="904"/>
      <c r="F54" s="90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272</v>
      </c>
      <c r="S54" s="141"/>
      <c r="T54" s="457" t="s">
        <v>273</v>
      </c>
      <c r="U54" s="141"/>
      <c r="V54" s="457" t="s">
        <v>272</v>
      </c>
      <c r="W54" s="141"/>
      <c r="X54" s="457" t="s">
        <v>274</v>
      </c>
      <c r="Y54" s="457" t="s">
        <v>275</v>
      </c>
      <c r="Z54" s="457" t="str">
        <f t="shared" si="0"/>
        <v/>
      </c>
      <c r="AA54" s="458" t="s">
        <v>276</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3" t="str">
        <f>IF(基本情報入力シート!B83="","",基本情報入力シート!B83)</f>
        <v/>
      </c>
      <c r="C55" s="904"/>
      <c r="D55" s="904"/>
      <c r="E55" s="904"/>
      <c r="F55" s="90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272</v>
      </c>
      <c r="S55" s="141"/>
      <c r="T55" s="457" t="s">
        <v>273</v>
      </c>
      <c r="U55" s="141"/>
      <c r="V55" s="457" t="s">
        <v>272</v>
      </c>
      <c r="W55" s="141"/>
      <c r="X55" s="457" t="s">
        <v>274</v>
      </c>
      <c r="Y55" s="457" t="s">
        <v>275</v>
      </c>
      <c r="Z55" s="457" t="str">
        <f t="shared" si="0"/>
        <v/>
      </c>
      <c r="AA55" s="458" t="s">
        <v>276</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3" t="str">
        <f>IF(基本情報入力シート!B84="","",基本情報入力シート!B84)</f>
        <v/>
      </c>
      <c r="C56" s="904"/>
      <c r="D56" s="904"/>
      <c r="E56" s="904"/>
      <c r="F56" s="90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272</v>
      </c>
      <c r="S56" s="141"/>
      <c r="T56" s="457" t="s">
        <v>273</v>
      </c>
      <c r="U56" s="141"/>
      <c r="V56" s="457" t="s">
        <v>272</v>
      </c>
      <c r="W56" s="141"/>
      <c r="X56" s="457" t="s">
        <v>274</v>
      </c>
      <c r="Y56" s="457" t="s">
        <v>275</v>
      </c>
      <c r="Z56" s="457" t="str">
        <f t="shared" si="0"/>
        <v/>
      </c>
      <c r="AA56" s="458" t="s">
        <v>276</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3" t="str">
        <f>IF(基本情報入力シート!B85="","",基本情報入力シート!B85)</f>
        <v/>
      </c>
      <c r="C57" s="904"/>
      <c r="D57" s="904"/>
      <c r="E57" s="904"/>
      <c r="F57" s="90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272</v>
      </c>
      <c r="S57" s="141"/>
      <c r="T57" s="457" t="s">
        <v>273</v>
      </c>
      <c r="U57" s="141"/>
      <c r="V57" s="457" t="s">
        <v>272</v>
      </c>
      <c r="W57" s="141"/>
      <c r="X57" s="457" t="s">
        <v>182</v>
      </c>
      <c r="Y57" s="457" t="s">
        <v>275</v>
      </c>
      <c r="Z57" s="457" t="str">
        <f t="shared" si="0"/>
        <v/>
      </c>
      <c r="AA57" s="458" t="s">
        <v>276</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3" t="str">
        <f>IF(基本情報入力シート!B86="","",基本情報入力シート!B86)</f>
        <v/>
      </c>
      <c r="C58" s="904"/>
      <c r="D58" s="904"/>
      <c r="E58" s="904"/>
      <c r="F58" s="90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272</v>
      </c>
      <c r="S58" s="141"/>
      <c r="T58" s="457" t="s">
        <v>273</v>
      </c>
      <c r="U58" s="141"/>
      <c r="V58" s="457" t="s">
        <v>272</v>
      </c>
      <c r="W58" s="141"/>
      <c r="X58" s="457" t="s">
        <v>274</v>
      </c>
      <c r="Y58" s="457" t="s">
        <v>275</v>
      </c>
      <c r="Z58" s="457" t="str">
        <f t="shared" si="0"/>
        <v/>
      </c>
      <c r="AA58" s="458" t="s">
        <v>276</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3" t="str">
        <f>IF(基本情報入力シート!B87="","",基本情報入力シート!B87)</f>
        <v/>
      </c>
      <c r="C59" s="904"/>
      <c r="D59" s="904"/>
      <c r="E59" s="904"/>
      <c r="F59" s="90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272</v>
      </c>
      <c r="S59" s="141"/>
      <c r="T59" s="457" t="s">
        <v>273</v>
      </c>
      <c r="U59" s="141"/>
      <c r="V59" s="457" t="s">
        <v>272</v>
      </c>
      <c r="W59" s="141"/>
      <c r="X59" s="457" t="s">
        <v>274</v>
      </c>
      <c r="Y59" s="457" t="s">
        <v>275</v>
      </c>
      <c r="Z59" s="457" t="str">
        <f t="shared" si="0"/>
        <v/>
      </c>
      <c r="AA59" s="458" t="s">
        <v>276</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3" t="str">
        <f>IF(基本情報入力シート!B88="","",基本情報入力シート!B88)</f>
        <v/>
      </c>
      <c r="C60" s="904"/>
      <c r="D60" s="904"/>
      <c r="E60" s="904"/>
      <c r="F60" s="90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272</v>
      </c>
      <c r="S60" s="141"/>
      <c r="T60" s="457" t="s">
        <v>273</v>
      </c>
      <c r="U60" s="141"/>
      <c r="V60" s="457" t="s">
        <v>272</v>
      </c>
      <c r="W60" s="141"/>
      <c r="X60" s="457" t="s">
        <v>274</v>
      </c>
      <c r="Y60" s="457" t="s">
        <v>275</v>
      </c>
      <c r="Z60" s="457" t="str">
        <f t="shared" si="0"/>
        <v/>
      </c>
      <c r="AA60" s="458" t="s">
        <v>276</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3" t="str">
        <f>IF(基本情報入力シート!B89="","",基本情報入力シート!B89)</f>
        <v/>
      </c>
      <c r="C61" s="904"/>
      <c r="D61" s="904"/>
      <c r="E61" s="904"/>
      <c r="F61" s="90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272</v>
      </c>
      <c r="S61" s="141"/>
      <c r="T61" s="457" t="s">
        <v>273</v>
      </c>
      <c r="U61" s="141"/>
      <c r="V61" s="457" t="s">
        <v>272</v>
      </c>
      <c r="W61" s="141"/>
      <c r="X61" s="457" t="s">
        <v>182</v>
      </c>
      <c r="Y61" s="457" t="s">
        <v>275</v>
      </c>
      <c r="Z61" s="457" t="str">
        <f t="shared" si="0"/>
        <v/>
      </c>
      <c r="AA61" s="458" t="s">
        <v>276</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3" t="str">
        <f>IF(基本情報入力シート!B90="","",基本情報入力シート!B90)</f>
        <v/>
      </c>
      <c r="C62" s="904"/>
      <c r="D62" s="904"/>
      <c r="E62" s="904"/>
      <c r="F62" s="90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272</v>
      </c>
      <c r="S62" s="141"/>
      <c r="T62" s="457" t="s">
        <v>273</v>
      </c>
      <c r="U62" s="141"/>
      <c r="V62" s="457" t="s">
        <v>272</v>
      </c>
      <c r="W62" s="141"/>
      <c r="X62" s="457" t="s">
        <v>182</v>
      </c>
      <c r="Y62" s="457" t="s">
        <v>275</v>
      </c>
      <c r="Z62" s="457" t="str">
        <f t="shared" si="0"/>
        <v/>
      </c>
      <c r="AA62" s="458" t="s">
        <v>276</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3" t="str">
        <f>IF(基本情報入力シート!B91="","",基本情報入力シート!B91)</f>
        <v/>
      </c>
      <c r="C63" s="904"/>
      <c r="D63" s="904"/>
      <c r="E63" s="904"/>
      <c r="F63" s="90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272</v>
      </c>
      <c r="S63" s="141"/>
      <c r="T63" s="457" t="s">
        <v>273</v>
      </c>
      <c r="U63" s="141"/>
      <c r="V63" s="457" t="s">
        <v>272</v>
      </c>
      <c r="W63" s="141"/>
      <c r="X63" s="457" t="s">
        <v>274</v>
      </c>
      <c r="Y63" s="457" t="s">
        <v>275</v>
      </c>
      <c r="Z63" s="457" t="str">
        <f t="shared" si="0"/>
        <v/>
      </c>
      <c r="AA63" s="458" t="s">
        <v>276</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3" t="str">
        <f>IF(基本情報入力シート!B92="","",基本情報入力シート!B92)</f>
        <v/>
      </c>
      <c r="C64" s="904"/>
      <c r="D64" s="904"/>
      <c r="E64" s="904"/>
      <c r="F64" s="90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272</v>
      </c>
      <c r="S64" s="141"/>
      <c r="T64" s="457" t="s">
        <v>273</v>
      </c>
      <c r="U64" s="141"/>
      <c r="V64" s="457" t="s">
        <v>272</v>
      </c>
      <c r="W64" s="141"/>
      <c r="X64" s="457" t="s">
        <v>274</v>
      </c>
      <c r="Y64" s="457" t="s">
        <v>275</v>
      </c>
      <c r="Z64" s="457" t="str">
        <f t="shared" si="0"/>
        <v/>
      </c>
      <c r="AA64" s="458" t="s">
        <v>276</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3" t="str">
        <f>IF(基本情報入力シート!B93="","",基本情報入力シート!B93)</f>
        <v/>
      </c>
      <c r="C65" s="904"/>
      <c r="D65" s="904"/>
      <c r="E65" s="904"/>
      <c r="F65" s="90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272</v>
      </c>
      <c r="S65" s="141"/>
      <c r="T65" s="457" t="s">
        <v>273</v>
      </c>
      <c r="U65" s="141"/>
      <c r="V65" s="457" t="s">
        <v>272</v>
      </c>
      <c r="W65" s="141"/>
      <c r="X65" s="457" t="s">
        <v>274</v>
      </c>
      <c r="Y65" s="457" t="s">
        <v>275</v>
      </c>
      <c r="Z65" s="457" t="str">
        <f t="shared" si="0"/>
        <v/>
      </c>
      <c r="AA65" s="458" t="s">
        <v>276</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3" t="str">
        <f>IF(基本情報入力シート!B94="","",基本情報入力シート!B94)</f>
        <v/>
      </c>
      <c r="C66" s="904"/>
      <c r="D66" s="904"/>
      <c r="E66" s="904"/>
      <c r="F66" s="90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272</v>
      </c>
      <c r="S66" s="141"/>
      <c r="T66" s="457" t="s">
        <v>273</v>
      </c>
      <c r="U66" s="141"/>
      <c r="V66" s="457" t="s">
        <v>272</v>
      </c>
      <c r="W66" s="141"/>
      <c r="X66" s="457" t="s">
        <v>182</v>
      </c>
      <c r="Y66" s="457" t="s">
        <v>275</v>
      </c>
      <c r="Z66" s="457" t="str">
        <f t="shared" si="0"/>
        <v/>
      </c>
      <c r="AA66" s="458" t="s">
        <v>276</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3" t="str">
        <f>IF(基本情報入力シート!B95="","",基本情報入力シート!B95)</f>
        <v/>
      </c>
      <c r="C67" s="904"/>
      <c r="D67" s="904"/>
      <c r="E67" s="904"/>
      <c r="F67" s="90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272</v>
      </c>
      <c r="S67" s="141"/>
      <c r="T67" s="457" t="s">
        <v>273</v>
      </c>
      <c r="U67" s="141"/>
      <c r="V67" s="457" t="s">
        <v>272</v>
      </c>
      <c r="W67" s="141"/>
      <c r="X67" s="457" t="s">
        <v>274</v>
      </c>
      <c r="Y67" s="457" t="s">
        <v>275</v>
      </c>
      <c r="Z67" s="457" t="str">
        <f t="shared" si="0"/>
        <v/>
      </c>
      <c r="AA67" s="458" t="s">
        <v>276</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3" t="str">
        <f>IF(基本情報入力シート!B96="","",基本情報入力シート!B96)</f>
        <v/>
      </c>
      <c r="C68" s="904"/>
      <c r="D68" s="904"/>
      <c r="E68" s="904"/>
      <c r="F68" s="90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272</v>
      </c>
      <c r="S68" s="141"/>
      <c r="T68" s="457" t="s">
        <v>273</v>
      </c>
      <c r="U68" s="141"/>
      <c r="V68" s="457" t="s">
        <v>272</v>
      </c>
      <c r="W68" s="141"/>
      <c r="X68" s="457" t="s">
        <v>274</v>
      </c>
      <c r="Y68" s="457" t="s">
        <v>275</v>
      </c>
      <c r="Z68" s="457" t="str">
        <f t="shared" si="0"/>
        <v/>
      </c>
      <c r="AA68" s="458" t="s">
        <v>276</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3" t="str">
        <f>IF(基本情報入力シート!B97="","",基本情報入力シート!B97)</f>
        <v/>
      </c>
      <c r="C69" s="904"/>
      <c r="D69" s="904"/>
      <c r="E69" s="904"/>
      <c r="F69" s="90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272</v>
      </c>
      <c r="S69" s="141"/>
      <c r="T69" s="457" t="s">
        <v>273</v>
      </c>
      <c r="U69" s="141"/>
      <c r="V69" s="457" t="s">
        <v>272</v>
      </c>
      <c r="W69" s="141"/>
      <c r="X69" s="457" t="s">
        <v>274</v>
      </c>
      <c r="Y69" s="457" t="s">
        <v>275</v>
      </c>
      <c r="Z69" s="457" t="str">
        <f t="shared" si="0"/>
        <v/>
      </c>
      <c r="AA69" s="458" t="s">
        <v>276</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3" t="str">
        <f>IF(基本情報入力シート!B98="","",基本情報入力シート!B98)</f>
        <v/>
      </c>
      <c r="C70" s="904"/>
      <c r="D70" s="904"/>
      <c r="E70" s="904"/>
      <c r="F70" s="90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272</v>
      </c>
      <c r="S70" s="141"/>
      <c r="T70" s="457" t="s">
        <v>273</v>
      </c>
      <c r="U70" s="141"/>
      <c r="V70" s="457" t="s">
        <v>272</v>
      </c>
      <c r="W70" s="141"/>
      <c r="X70" s="457" t="s">
        <v>182</v>
      </c>
      <c r="Y70" s="457" t="s">
        <v>275</v>
      </c>
      <c r="Z70" s="457" t="str">
        <f t="shared" si="0"/>
        <v/>
      </c>
      <c r="AA70" s="458" t="s">
        <v>276</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3" t="str">
        <f>IF(基本情報入力シート!B99="","",基本情報入力シート!B99)</f>
        <v/>
      </c>
      <c r="C71" s="904"/>
      <c r="D71" s="904"/>
      <c r="E71" s="904"/>
      <c r="F71" s="90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272</v>
      </c>
      <c r="S71" s="141"/>
      <c r="T71" s="457" t="s">
        <v>273</v>
      </c>
      <c r="U71" s="141"/>
      <c r="V71" s="457" t="s">
        <v>272</v>
      </c>
      <c r="W71" s="141"/>
      <c r="X71" s="457" t="s">
        <v>182</v>
      </c>
      <c r="Y71" s="457" t="s">
        <v>275</v>
      </c>
      <c r="Z71" s="457" t="str">
        <f t="shared" si="0"/>
        <v/>
      </c>
      <c r="AA71" s="458" t="s">
        <v>276</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3" t="str">
        <f>IF(基本情報入力シート!B100="","",基本情報入力シート!B100)</f>
        <v/>
      </c>
      <c r="C72" s="904"/>
      <c r="D72" s="904"/>
      <c r="E72" s="904"/>
      <c r="F72" s="90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272</v>
      </c>
      <c r="S72" s="141"/>
      <c r="T72" s="457" t="s">
        <v>273</v>
      </c>
      <c r="U72" s="141"/>
      <c r="V72" s="457" t="s">
        <v>272</v>
      </c>
      <c r="W72" s="141"/>
      <c r="X72" s="457" t="s">
        <v>274</v>
      </c>
      <c r="Y72" s="457" t="s">
        <v>275</v>
      </c>
      <c r="Z72" s="457" t="str">
        <f t="shared" si="0"/>
        <v/>
      </c>
      <c r="AA72" s="458" t="s">
        <v>276</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3" t="str">
        <f>IF(基本情報入力シート!B101="","",基本情報入力シート!B101)</f>
        <v/>
      </c>
      <c r="C73" s="904"/>
      <c r="D73" s="904"/>
      <c r="E73" s="904"/>
      <c r="F73" s="90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272</v>
      </c>
      <c r="S73" s="141"/>
      <c r="T73" s="457" t="s">
        <v>273</v>
      </c>
      <c r="U73" s="141"/>
      <c r="V73" s="457" t="s">
        <v>272</v>
      </c>
      <c r="W73" s="141"/>
      <c r="X73" s="457" t="s">
        <v>274</v>
      </c>
      <c r="Y73" s="457" t="s">
        <v>275</v>
      </c>
      <c r="Z73" s="457" t="str">
        <f t="shared" si="0"/>
        <v/>
      </c>
      <c r="AA73" s="458" t="s">
        <v>276</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3" t="str">
        <f>IF(基本情報入力シート!B102="","",基本情報入力シート!B102)</f>
        <v/>
      </c>
      <c r="C74" s="904"/>
      <c r="D74" s="904"/>
      <c r="E74" s="904"/>
      <c r="F74" s="90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272</v>
      </c>
      <c r="S74" s="141"/>
      <c r="T74" s="457" t="s">
        <v>273</v>
      </c>
      <c r="U74" s="141"/>
      <c r="V74" s="457" t="s">
        <v>272</v>
      </c>
      <c r="W74" s="141"/>
      <c r="X74" s="457" t="s">
        <v>274</v>
      </c>
      <c r="Y74" s="457" t="s">
        <v>275</v>
      </c>
      <c r="Z74" s="457" t="str">
        <f t="shared" si="0"/>
        <v/>
      </c>
      <c r="AA74" s="458" t="s">
        <v>276</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3" t="str">
        <f>IF(基本情報入力シート!B103="","",基本情報入力シート!B103)</f>
        <v/>
      </c>
      <c r="C75" s="904"/>
      <c r="D75" s="904"/>
      <c r="E75" s="904"/>
      <c r="F75" s="90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272</v>
      </c>
      <c r="S75" s="141"/>
      <c r="T75" s="457" t="s">
        <v>273</v>
      </c>
      <c r="U75" s="141"/>
      <c r="V75" s="457" t="s">
        <v>272</v>
      </c>
      <c r="W75" s="141"/>
      <c r="X75" s="457" t="s">
        <v>182</v>
      </c>
      <c r="Y75" s="457" t="s">
        <v>275</v>
      </c>
      <c r="Z75" s="457" t="str">
        <f t="shared" si="0"/>
        <v/>
      </c>
      <c r="AA75" s="458" t="s">
        <v>276</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3" t="str">
        <f>IF(基本情報入力シート!B104="","",基本情報入力シート!B104)</f>
        <v/>
      </c>
      <c r="C76" s="904"/>
      <c r="D76" s="904"/>
      <c r="E76" s="904"/>
      <c r="F76" s="90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272</v>
      </c>
      <c r="S76" s="141"/>
      <c r="T76" s="457" t="s">
        <v>273</v>
      </c>
      <c r="U76" s="141"/>
      <c r="V76" s="457" t="s">
        <v>272</v>
      </c>
      <c r="W76" s="141"/>
      <c r="X76" s="457" t="s">
        <v>274</v>
      </c>
      <c r="Y76" s="457" t="s">
        <v>275</v>
      </c>
      <c r="Z76" s="457" t="str">
        <f t="shared" si="0"/>
        <v/>
      </c>
      <c r="AA76" s="458" t="s">
        <v>276</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3" t="str">
        <f>IF(基本情報入力シート!B105="","",基本情報入力シート!B105)</f>
        <v/>
      </c>
      <c r="C77" s="904"/>
      <c r="D77" s="904"/>
      <c r="E77" s="904"/>
      <c r="F77" s="90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272</v>
      </c>
      <c r="S77" s="141"/>
      <c r="T77" s="457" t="s">
        <v>273</v>
      </c>
      <c r="U77" s="141"/>
      <c r="V77" s="457" t="s">
        <v>272</v>
      </c>
      <c r="W77" s="141"/>
      <c r="X77" s="457" t="s">
        <v>274</v>
      </c>
      <c r="Y77" s="457" t="s">
        <v>275</v>
      </c>
      <c r="Z77" s="457" t="str">
        <f t="shared" ref="Z77:Z111" si="38">IF(Q77&gt;=1,(U77*12+W77)-(Q77*12+S77)+1,"")</f>
        <v/>
      </c>
      <c r="AA77" s="458" t="s">
        <v>276</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3" t="str">
        <f>IF(基本情報入力シート!B106="","",基本情報入力シート!B106)</f>
        <v/>
      </c>
      <c r="C78" s="904"/>
      <c r="D78" s="904"/>
      <c r="E78" s="904"/>
      <c r="F78" s="90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272</v>
      </c>
      <c r="S78" s="141"/>
      <c r="T78" s="457" t="s">
        <v>273</v>
      </c>
      <c r="U78" s="141"/>
      <c r="V78" s="457" t="s">
        <v>272</v>
      </c>
      <c r="W78" s="141"/>
      <c r="X78" s="457" t="s">
        <v>274</v>
      </c>
      <c r="Y78" s="457" t="s">
        <v>275</v>
      </c>
      <c r="Z78" s="457" t="str">
        <f t="shared" si="38"/>
        <v/>
      </c>
      <c r="AA78" s="458" t="s">
        <v>276</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3" t="str">
        <f>IF(基本情報入力シート!B107="","",基本情報入力シート!B107)</f>
        <v/>
      </c>
      <c r="C79" s="904"/>
      <c r="D79" s="904"/>
      <c r="E79" s="904"/>
      <c r="F79" s="90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272</v>
      </c>
      <c r="S79" s="141"/>
      <c r="T79" s="457" t="s">
        <v>273</v>
      </c>
      <c r="U79" s="141"/>
      <c r="V79" s="457" t="s">
        <v>272</v>
      </c>
      <c r="W79" s="141"/>
      <c r="X79" s="457" t="s">
        <v>182</v>
      </c>
      <c r="Y79" s="457" t="s">
        <v>275</v>
      </c>
      <c r="Z79" s="457" t="str">
        <f t="shared" si="38"/>
        <v/>
      </c>
      <c r="AA79" s="458" t="s">
        <v>276</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3" t="str">
        <f>IF(基本情報入力シート!B108="","",基本情報入力シート!B108)</f>
        <v/>
      </c>
      <c r="C80" s="904"/>
      <c r="D80" s="904"/>
      <c r="E80" s="904"/>
      <c r="F80" s="90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272</v>
      </c>
      <c r="S80" s="141"/>
      <c r="T80" s="457" t="s">
        <v>273</v>
      </c>
      <c r="U80" s="141"/>
      <c r="V80" s="457" t="s">
        <v>272</v>
      </c>
      <c r="W80" s="141"/>
      <c r="X80" s="457" t="s">
        <v>182</v>
      </c>
      <c r="Y80" s="457" t="s">
        <v>275</v>
      </c>
      <c r="Z80" s="457" t="str">
        <f t="shared" si="38"/>
        <v/>
      </c>
      <c r="AA80" s="458" t="s">
        <v>276</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3" t="str">
        <f>IF(基本情報入力シート!B109="","",基本情報入力シート!B109)</f>
        <v/>
      </c>
      <c r="C81" s="904"/>
      <c r="D81" s="904"/>
      <c r="E81" s="904"/>
      <c r="F81" s="90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272</v>
      </c>
      <c r="S81" s="141"/>
      <c r="T81" s="457" t="s">
        <v>273</v>
      </c>
      <c r="U81" s="141"/>
      <c r="V81" s="457" t="s">
        <v>272</v>
      </c>
      <c r="W81" s="141"/>
      <c r="X81" s="457" t="s">
        <v>274</v>
      </c>
      <c r="Y81" s="457" t="s">
        <v>275</v>
      </c>
      <c r="Z81" s="457" t="str">
        <f t="shared" si="38"/>
        <v/>
      </c>
      <c r="AA81" s="458" t="s">
        <v>276</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3" t="str">
        <f>IF(基本情報入力シート!B110="","",基本情報入力シート!B110)</f>
        <v/>
      </c>
      <c r="C82" s="904"/>
      <c r="D82" s="904"/>
      <c r="E82" s="904"/>
      <c r="F82" s="90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272</v>
      </c>
      <c r="S82" s="141"/>
      <c r="T82" s="457" t="s">
        <v>273</v>
      </c>
      <c r="U82" s="141"/>
      <c r="V82" s="457" t="s">
        <v>272</v>
      </c>
      <c r="W82" s="141"/>
      <c r="X82" s="457" t="s">
        <v>274</v>
      </c>
      <c r="Y82" s="457" t="s">
        <v>275</v>
      </c>
      <c r="Z82" s="457" t="str">
        <f t="shared" si="38"/>
        <v/>
      </c>
      <c r="AA82" s="458" t="s">
        <v>276</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3" t="str">
        <f>IF(基本情報入力シート!B111="","",基本情報入力シート!B111)</f>
        <v/>
      </c>
      <c r="C83" s="904"/>
      <c r="D83" s="904"/>
      <c r="E83" s="904"/>
      <c r="F83" s="90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272</v>
      </c>
      <c r="S83" s="141"/>
      <c r="T83" s="457" t="s">
        <v>273</v>
      </c>
      <c r="U83" s="141"/>
      <c r="V83" s="457" t="s">
        <v>272</v>
      </c>
      <c r="W83" s="141"/>
      <c r="X83" s="457" t="s">
        <v>274</v>
      </c>
      <c r="Y83" s="457" t="s">
        <v>275</v>
      </c>
      <c r="Z83" s="457" t="str">
        <f t="shared" si="38"/>
        <v/>
      </c>
      <c r="AA83" s="458" t="s">
        <v>276</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3" t="str">
        <f>IF(基本情報入力シート!B112="","",基本情報入力シート!B112)</f>
        <v/>
      </c>
      <c r="C84" s="904"/>
      <c r="D84" s="904"/>
      <c r="E84" s="904"/>
      <c r="F84" s="90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272</v>
      </c>
      <c r="S84" s="141"/>
      <c r="T84" s="457" t="s">
        <v>273</v>
      </c>
      <c r="U84" s="141"/>
      <c r="V84" s="457" t="s">
        <v>272</v>
      </c>
      <c r="W84" s="141"/>
      <c r="X84" s="457" t="s">
        <v>182</v>
      </c>
      <c r="Y84" s="457" t="s">
        <v>275</v>
      </c>
      <c r="Z84" s="457" t="str">
        <f t="shared" si="38"/>
        <v/>
      </c>
      <c r="AA84" s="458" t="s">
        <v>276</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3" t="str">
        <f>IF(基本情報入力シート!B113="","",基本情報入力シート!B113)</f>
        <v/>
      </c>
      <c r="C85" s="904"/>
      <c r="D85" s="904"/>
      <c r="E85" s="904"/>
      <c r="F85" s="90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272</v>
      </c>
      <c r="S85" s="141"/>
      <c r="T85" s="457" t="s">
        <v>273</v>
      </c>
      <c r="U85" s="141"/>
      <c r="V85" s="457" t="s">
        <v>272</v>
      </c>
      <c r="W85" s="141"/>
      <c r="X85" s="457" t="s">
        <v>274</v>
      </c>
      <c r="Y85" s="457" t="s">
        <v>275</v>
      </c>
      <c r="Z85" s="457" t="str">
        <f t="shared" si="38"/>
        <v/>
      </c>
      <c r="AA85" s="458" t="s">
        <v>276</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3" t="str">
        <f>IF(基本情報入力シート!B114="","",基本情報入力シート!B114)</f>
        <v/>
      </c>
      <c r="C86" s="904"/>
      <c r="D86" s="904"/>
      <c r="E86" s="904"/>
      <c r="F86" s="90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272</v>
      </c>
      <c r="S86" s="141"/>
      <c r="T86" s="457" t="s">
        <v>273</v>
      </c>
      <c r="U86" s="141"/>
      <c r="V86" s="457" t="s">
        <v>272</v>
      </c>
      <c r="W86" s="141"/>
      <c r="X86" s="457" t="s">
        <v>274</v>
      </c>
      <c r="Y86" s="457" t="s">
        <v>275</v>
      </c>
      <c r="Z86" s="457" t="str">
        <f t="shared" si="38"/>
        <v/>
      </c>
      <c r="AA86" s="458" t="s">
        <v>276</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3" t="str">
        <f>IF(基本情報入力シート!B115="","",基本情報入力シート!B115)</f>
        <v/>
      </c>
      <c r="C87" s="904"/>
      <c r="D87" s="904"/>
      <c r="E87" s="904"/>
      <c r="F87" s="90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272</v>
      </c>
      <c r="S87" s="141"/>
      <c r="T87" s="457" t="s">
        <v>273</v>
      </c>
      <c r="U87" s="141"/>
      <c r="V87" s="457" t="s">
        <v>272</v>
      </c>
      <c r="W87" s="141"/>
      <c r="X87" s="457" t="s">
        <v>274</v>
      </c>
      <c r="Y87" s="457" t="s">
        <v>275</v>
      </c>
      <c r="Z87" s="457" t="str">
        <f t="shared" si="38"/>
        <v/>
      </c>
      <c r="AA87" s="458" t="s">
        <v>276</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3" t="str">
        <f>IF(基本情報入力シート!B116="","",基本情報入力シート!B116)</f>
        <v/>
      </c>
      <c r="C88" s="904"/>
      <c r="D88" s="904"/>
      <c r="E88" s="904"/>
      <c r="F88" s="90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272</v>
      </c>
      <c r="S88" s="141"/>
      <c r="T88" s="457" t="s">
        <v>273</v>
      </c>
      <c r="U88" s="141"/>
      <c r="V88" s="457" t="s">
        <v>272</v>
      </c>
      <c r="W88" s="141"/>
      <c r="X88" s="457" t="s">
        <v>182</v>
      </c>
      <c r="Y88" s="457" t="s">
        <v>275</v>
      </c>
      <c r="Z88" s="457" t="str">
        <f t="shared" si="38"/>
        <v/>
      </c>
      <c r="AA88" s="458" t="s">
        <v>276</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3" t="str">
        <f>IF(基本情報入力シート!B117="","",基本情報入力シート!B117)</f>
        <v/>
      </c>
      <c r="C89" s="904"/>
      <c r="D89" s="904"/>
      <c r="E89" s="904"/>
      <c r="F89" s="90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272</v>
      </c>
      <c r="S89" s="141"/>
      <c r="T89" s="457" t="s">
        <v>273</v>
      </c>
      <c r="U89" s="141"/>
      <c r="V89" s="457" t="s">
        <v>272</v>
      </c>
      <c r="W89" s="141"/>
      <c r="X89" s="457" t="s">
        <v>182</v>
      </c>
      <c r="Y89" s="457" t="s">
        <v>275</v>
      </c>
      <c r="Z89" s="457" t="str">
        <f t="shared" si="38"/>
        <v/>
      </c>
      <c r="AA89" s="458" t="s">
        <v>276</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3" t="str">
        <f>IF(基本情報入力シート!B118="","",基本情報入力シート!B118)</f>
        <v/>
      </c>
      <c r="C90" s="904"/>
      <c r="D90" s="904"/>
      <c r="E90" s="904"/>
      <c r="F90" s="90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272</v>
      </c>
      <c r="S90" s="141"/>
      <c r="T90" s="457" t="s">
        <v>273</v>
      </c>
      <c r="U90" s="141"/>
      <c r="V90" s="457" t="s">
        <v>272</v>
      </c>
      <c r="W90" s="141"/>
      <c r="X90" s="457" t="s">
        <v>274</v>
      </c>
      <c r="Y90" s="457" t="s">
        <v>275</v>
      </c>
      <c r="Z90" s="457" t="str">
        <f t="shared" si="38"/>
        <v/>
      </c>
      <c r="AA90" s="458" t="s">
        <v>276</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3" t="str">
        <f>IF(基本情報入力シート!B119="","",基本情報入力シート!B119)</f>
        <v/>
      </c>
      <c r="C91" s="904"/>
      <c r="D91" s="904"/>
      <c r="E91" s="904"/>
      <c r="F91" s="90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272</v>
      </c>
      <c r="S91" s="141"/>
      <c r="T91" s="457" t="s">
        <v>273</v>
      </c>
      <c r="U91" s="141"/>
      <c r="V91" s="457" t="s">
        <v>272</v>
      </c>
      <c r="W91" s="141"/>
      <c r="X91" s="457" t="s">
        <v>274</v>
      </c>
      <c r="Y91" s="457" t="s">
        <v>275</v>
      </c>
      <c r="Z91" s="457" t="str">
        <f t="shared" si="38"/>
        <v/>
      </c>
      <c r="AA91" s="458" t="s">
        <v>276</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3" t="str">
        <f>IF(基本情報入力シート!B120="","",基本情報入力シート!B120)</f>
        <v/>
      </c>
      <c r="C92" s="904"/>
      <c r="D92" s="904"/>
      <c r="E92" s="904"/>
      <c r="F92" s="90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272</v>
      </c>
      <c r="S92" s="141"/>
      <c r="T92" s="457" t="s">
        <v>273</v>
      </c>
      <c r="U92" s="141"/>
      <c r="V92" s="457" t="s">
        <v>272</v>
      </c>
      <c r="W92" s="141"/>
      <c r="X92" s="457" t="s">
        <v>274</v>
      </c>
      <c r="Y92" s="457" t="s">
        <v>275</v>
      </c>
      <c r="Z92" s="457" t="str">
        <f t="shared" si="38"/>
        <v/>
      </c>
      <c r="AA92" s="458" t="s">
        <v>276</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3" t="str">
        <f>IF(基本情報入力シート!B121="","",基本情報入力シート!B121)</f>
        <v/>
      </c>
      <c r="C93" s="904"/>
      <c r="D93" s="904"/>
      <c r="E93" s="904"/>
      <c r="F93" s="90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272</v>
      </c>
      <c r="S93" s="141"/>
      <c r="T93" s="457" t="s">
        <v>273</v>
      </c>
      <c r="U93" s="141"/>
      <c r="V93" s="457" t="s">
        <v>272</v>
      </c>
      <c r="W93" s="141"/>
      <c r="X93" s="457" t="s">
        <v>182</v>
      </c>
      <c r="Y93" s="457" t="s">
        <v>275</v>
      </c>
      <c r="Z93" s="457" t="str">
        <f t="shared" si="38"/>
        <v/>
      </c>
      <c r="AA93" s="458" t="s">
        <v>276</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3" t="str">
        <f>IF(基本情報入力シート!B122="","",基本情報入力シート!B122)</f>
        <v/>
      </c>
      <c r="C94" s="904"/>
      <c r="D94" s="904"/>
      <c r="E94" s="904"/>
      <c r="F94" s="90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272</v>
      </c>
      <c r="S94" s="141"/>
      <c r="T94" s="457" t="s">
        <v>273</v>
      </c>
      <c r="U94" s="141"/>
      <c r="V94" s="457" t="s">
        <v>272</v>
      </c>
      <c r="W94" s="141"/>
      <c r="X94" s="457" t="s">
        <v>274</v>
      </c>
      <c r="Y94" s="457" t="s">
        <v>275</v>
      </c>
      <c r="Z94" s="457" t="str">
        <f t="shared" si="38"/>
        <v/>
      </c>
      <c r="AA94" s="458" t="s">
        <v>276</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3" t="str">
        <f>IF(基本情報入力シート!B123="","",基本情報入力シート!B123)</f>
        <v/>
      </c>
      <c r="C95" s="904"/>
      <c r="D95" s="904"/>
      <c r="E95" s="904"/>
      <c r="F95" s="90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272</v>
      </c>
      <c r="S95" s="141"/>
      <c r="T95" s="457" t="s">
        <v>273</v>
      </c>
      <c r="U95" s="141"/>
      <c r="V95" s="457" t="s">
        <v>272</v>
      </c>
      <c r="W95" s="141"/>
      <c r="X95" s="457" t="s">
        <v>274</v>
      </c>
      <c r="Y95" s="457" t="s">
        <v>275</v>
      </c>
      <c r="Z95" s="457" t="str">
        <f t="shared" si="38"/>
        <v/>
      </c>
      <c r="AA95" s="458" t="s">
        <v>276</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3" t="str">
        <f>IF(基本情報入力シート!B124="","",基本情報入力シート!B124)</f>
        <v/>
      </c>
      <c r="C96" s="904"/>
      <c r="D96" s="904"/>
      <c r="E96" s="904"/>
      <c r="F96" s="90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272</v>
      </c>
      <c r="S96" s="141"/>
      <c r="T96" s="457" t="s">
        <v>273</v>
      </c>
      <c r="U96" s="141"/>
      <c r="V96" s="457" t="s">
        <v>272</v>
      </c>
      <c r="W96" s="141"/>
      <c r="X96" s="457" t="s">
        <v>274</v>
      </c>
      <c r="Y96" s="457" t="s">
        <v>275</v>
      </c>
      <c r="Z96" s="457" t="str">
        <f t="shared" si="38"/>
        <v/>
      </c>
      <c r="AA96" s="458" t="s">
        <v>276</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3" t="str">
        <f>IF(基本情報入力シート!B125="","",基本情報入力シート!B125)</f>
        <v/>
      </c>
      <c r="C97" s="904"/>
      <c r="D97" s="904"/>
      <c r="E97" s="904"/>
      <c r="F97" s="90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272</v>
      </c>
      <c r="S97" s="141"/>
      <c r="T97" s="457" t="s">
        <v>273</v>
      </c>
      <c r="U97" s="141"/>
      <c r="V97" s="457" t="s">
        <v>272</v>
      </c>
      <c r="W97" s="141"/>
      <c r="X97" s="457" t="s">
        <v>182</v>
      </c>
      <c r="Y97" s="457" t="s">
        <v>275</v>
      </c>
      <c r="Z97" s="457" t="str">
        <f t="shared" si="38"/>
        <v/>
      </c>
      <c r="AA97" s="458" t="s">
        <v>276</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3" t="str">
        <f>IF(基本情報入力シート!B126="","",基本情報入力シート!B126)</f>
        <v/>
      </c>
      <c r="C98" s="904"/>
      <c r="D98" s="904"/>
      <c r="E98" s="904"/>
      <c r="F98" s="90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272</v>
      </c>
      <c r="S98" s="141"/>
      <c r="T98" s="457" t="s">
        <v>273</v>
      </c>
      <c r="U98" s="141"/>
      <c r="V98" s="457" t="s">
        <v>272</v>
      </c>
      <c r="W98" s="141"/>
      <c r="X98" s="457" t="s">
        <v>182</v>
      </c>
      <c r="Y98" s="457" t="s">
        <v>275</v>
      </c>
      <c r="Z98" s="457" t="str">
        <f t="shared" si="38"/>
        <v/>
      </c>
      <c r="AA98" s="458" t="s">
        <v>276</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3" t="str">
        <f>IF(基本情報入力シート!B127="","",基本情報入力シート!B127)</f>
        <v/>
      </c>
      <c r="C99" s="904"/>
      <c r="D99" s="904"/>
      <c r="E99" s="904"/>
      <c r="F99" s="90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272</v>
      </c>
      <c r="S99" s="141"/>
      <c r="T99" s="457" t="s">
        <v>273</v>
      </c>
      <c r="U99" s="141"/>
      <c r="V99" s="457" t="s">
        <v>272</v>
      </c>
      <c r="W99" s="141"/>
      <c r="X99" s="457" t="s">
        <v>274</v>
      </c>
      <c r="Y99" s="457" t="s">
        <v>275</v>
      </c>
      <c r="Z99" s="457" t="str">
        <f t="shared" si="38"/>
        <v/>
      </c>
      <c r="AA99" s="458" t="s">
        <v>276</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3" t="str">
        <f>IF(基本情報入力シート!B128="","",基本情報入力シート!B128)</f>
        <v/>
      </c>
      <c r="C100" s="904"/>
      <c r="D100" s="904"/>
      <c r="E100" s="904"/>
      <c r="F100" s="90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272</v>
      </c>
      <c r="S100" s="141"/>
      <c r="T100" s="457" t="s">
        <v>273</v>
      </c>
      <c r="U100" s="141"/>
      <c r="V100" s="457" t="s">
        <v>272</v>
      </c>
      <c r="W100" s="141"/>
      <c r="X100" s="457" t="s">
        <v>274</v>
      </c>
      <c r="Y100" s="457" t="s">
        <v>275</v>
      </c>
      <c r="Z100" s="457" t="str">
        <f t="shared" si="38"/>
        <v/>
      </c>
      <c r="AA100" s="458" t="s">
        <v>276</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3" t="str">
        <f>IF(基本情報入力シート!B129="","",基本情報入力シート!B129)</f>
        <v/>
      </c>
      <c r="C101" s="904"/>
      <c r="D101" s="904"/>
      <c r="E101" s="904"/>
      <c r="F101" s="90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272</v>
      </c>
      <c r="S101" s="141"/>
      <c r="T101" s="457" t="s">
        <v>273</v>
      </c>
      <c r="U101" s="141"/>
      <c r="V101" s="457" t="s">
        <v>272</v>
      </c>
      <c r="W101" s="141"/>
      <c r="X101" s="457" t="s">
        <v>274</v>
      </c>
      <c r="Y101" s="457" t="s">
        <v>275</v>
      </c>
      <c r="Z101" s="457" t="str">
        <f t="shared" si="38"/>
        <v/>
      </c>
      <c r="AA101" s="458" t="s">
        <v>276</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3" t="str">
        <f>IF(基本情報入力シート!B130="","",基本情報入力シート!B130)</f>
        <v/>
      </c>
      <c r="C102" s="904"/>
      <c r="D102" s="904"/>
      <c r="E102" s="904"/>
      <c r="F102" s="90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272</v>
      </c>
      <c r="S102" s="141"/>
      <c r="T102" s="457" t="s">
        <v>273</v>
      </c>
      <c r="U102" s="141"/>
      <c r="V102" s="457" t="s">
        <v>272</v>
      </c>
      <c r="W102" s="141"/>
      <c r="X102" s="457" t="s">
        <v>182</v>
      </c>
      <c r="Y102" s="457" t="s">
        <v>275</v>
      </c>
      <c r="Z102" s="457" t="str">
        <f t="shared" si="38"/>
        <v/>
      </c>
      <c r="AA102" s="458" t="s">
        <v>276</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3" t="str">
        <f>IF(基本情報入力シート!B131="","",基本情報入力シート!B131)</f>
        <v/>
      </c>
      <c r="C103" s="904"/>
      <c r="D103" s="904"/>
      <c r="E103" s="904"/>
      <c r="F103" s="90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272</v>
      </c>
      <c r="S103" s="141"/>
      <c r="T103" s="457" t="s">
        <v>273</v>
      </c>
      <c r="U103" s="141"/>
      <c r="V103" s="457" t="s">
        <v>272</v>
      </c>
      <c r="W103" s="141"/>
      <c r="X103" s="457" t="s">
        <v>274</v>
      </c>
      <c r="Y103" s="457" t="s">
        <v>275</v>
      </c>
      <c r="Z103" s="457" t="str">
        <f t="shared" si="38"/>
        <v/>
      </c>
      <c r="AA103" s="458" t="s">
        <v>276</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3" t="str">
        <f>IF(基本情報入力シート!B132="","",基本情報入力シート!B132)</f>
        <v/>
      </c>
      <c r="C104" s="904"/>
      <c r="D104" s="904"/>
      <c r="E104" s="904"/>
      <c r="F104" s="90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272</v>
      </c>
      <c r="S104" s="141"/>
      <c r="T104" s="457" t="s">
        <v>273</v>
      </c>
      <c r="U104" s="141"/>
      <c r="V104" s="457" t="s">
        <v>272</v>
      </c>
      <c r="W104" s="141"/>
      <c r="X104" s="457" t="s">
        <v>274</v>
      </c>
      <c r="Y104" s="457" t="s">
        <v>275</v>
      </c>
      <c r="Z104" s="457" t="str">
        <f t="shared" si="38"/>
        <v/>
      </c>
      <c r="AA104" s="458" t="s">
        <v>276</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3" t="str">
        <f>IF(基本情報入力シート!B133="","",基本情報入力シート!B133)</f>
        <v/>
      </c>
      <c r="C105" s="904"/>
      <c r="D105" s="904"/>
      <c r="E105" s="904"/>
      <c r="F105" s="90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272</v>
      </c>
      <c r="S105" s="141"/>
      <c r="T105" s="457" t="s">
        <v>273</v>
      </c>
      <c r="U105" s="141"/>
      <c r="V105" s="457" t="s">
        <v>272</v>
      </c>
      <c r="W105" s="141"/>
      <c r="X105" s="457" t="s">
        <v>274</v>
      </c>
      <c r="Y105" s="457" t="s">
        <v>275</v>
      </c>
      <c r="Z105" s="457" t="str">
        <f t="shared" si="38"/>
        <v/>
      </c>
      <c r="AA105" s="458" t="s">
        <v>276</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3" t="str">
        <f>IF(基本情報入力シート!B134="","",基本情報入力シート!B134)</f>
        <v/>
      </c>
      <c r="C106" s="904"/>
      <c r="D106" s="904"/>
      <c r="E106" s="904"/>
      <c r="F106" s="90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272</v>
      </c>
      <c r="S106" s="141"/>
      <c r="T106" s="457" t="s">
        <v>273</v>
      </c>
      <c r="U106" s="141"/>
      <c r="V106" s="457" t="s">
        <v>272</v>
      </c>
      <c r="W106" s="141"/>
      <c r="X106" s="457" t="s">
        <v>182</v>
      </c>
      <c r="Y106" s="457" t="s">
        <v>275</v>
      </c>
      <c r="Z106" s="457" t="str">
        <f t="shared" si="38"/>
        <v/>
      </c>
      <c r="AA106" s="458" t="s">
        <v>276</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3" t="str">
        <f>IF(基本情報入力シート!B135="","",基本情報入力シート!B135)</f>
        <v/>
      </c>
      <c r="C107" s="904"/>
      <c r="D107" s="904"/>
      <c r="E107" s="904"/>
      <c r="F107" s="90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272</v>
      </c>
      <c r="S107" s="141"/>
      <c r="T107" s="457" t="s">
        <v>273</v>
      </c>
      <c r="U107" s="141"/>
      <c r="V107" s="457" t="s">
        <v>272</v>
      </c>
      <c r="W107" s="141"/>
      <c r="X107" s="457" t="s">
        <v>182</v>
      </c>
      <c r="Y107" s="457" t="s">
        <v>275</v>
      </c>
      <c r="Z107" s="457" t="str">
        <f t="shared" si="38"/>
        <v/>
      </c>
      <c r="AA107" s="458" t="s">
        <v>276</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3" t="str">
        <f>IF(基本情報入力シート!B136="","",基本情報入力シート!B136)</f>
        <v/>
      </c>
      <c r="C108" s="904"/>
      <c r="D108" s="904"/>
      <c r="E108" s="904"/>
      <c r="F108" s="90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272</v>
      </c>
      <c r="S108" s="141"/>
      <c r="T108" s="457" t="s">
        <v>273</v>
      </c>
      <c r="U108" s="141"/>
      <c r="V108" s="457" t="s">
        <v>272</v>
      </c>
      <c r="W108" s="141"/>
      <c r="X108" s="457" t="s">
        <v>274</v>
      </c>
      <c r="Y108" s="457" t="s">
        <v>275</v>
      </c>
      <c r="Z108" s="457" t="str">
        <f t="shared" si="38"/>
        <v/>
      </c>
      <c r="AA108" s="458" t="s">
        <v>276</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3" t="str">
        <f>IF(基本情報入力シート!B137="","",基本情報入力シート!B137)</f>
        <v/>
      </c>
      <c r="C109" s="904"/>
      <c r="D109" s="904"/>
      <c r="E109" s="904"/>
      <c r="F109" s="90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272</v>
      </c>
      <c r="S109" s="141"/>
      <c r="T109" s="457" t="s">
        <v>273</v>
      </c>
      <c r="U109" s="141"/>
      <c r="V109" s="457" t="s">
        <v>272</v>
      </c>
      <c r="W109" s="141"/>
      <c r="X109" s="457" t="s">
        <v>274</v>
      </c>
      <c r="Y109" s="457" t="s">
        <v>275</v>
      </c>
      <c r="Z109" s="457" t="str">
        <f t="shared" si="38"/>
        <v/>
      </c>
      <c r="AA109" s="458" t="s">
        <v>276</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3" t="str">
        <f>IF(基本情報入力シート!B138="","",基本情報入力シート!B138)</f>
        <v/>
      </c>
      <c r="C110" s="904"/>
      <c r="D110" s="904"/>
      <c r="E110" s="904"/>
      <c r="F110" s="90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272</v>
      </c>
      <c r="S110" s="141"/>
      <c r="T110" s="457" t="s">
        <v>273</v>
      </c>
      <c r="U110" s="141"/>
      <c r="V110" s="457" t="s">
        <v>272</v>
      </c>
      <c r="W110" s="141"/>
      <c r="X110" s="457" t="s">
        <v>274</v>
      </c>
      <c r="Y110" s="457" t="s">
        <v>275</v>
      </c>
      <c r="Z110" s="457" t="str">
        <f t="shared" si="38"/>
        <v/>
      </c>
      <c r="AA110" s="458" t="s">
        <v>276</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06" t="str">
        <f>IF(基本情報入力シート!B139="","",基本情報入力シート!B139)</f>
        <v/>
      </c>
      <c r="C111" s="907"/>
      <c r="D111" s="907"/>
      <c r="E111" s="907"/>
      <c r="F111" s="90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272</v>
      </c>
      <c r="S111" s="141"/>
      <c r="T111" s="463" t="s">
        <v>273</v>
      </c>
      <c r="U111" s="141"/>
      <c r="V111" s="463" t="s">
        <v>272</v>
      </c>
      <c r="W111" s="141"/>
      <c r="X111" s="463" t="s">
        <v>182</v>
      </c>
      <c r="Y111" s="463" t="s">
        <v>275</v>
      </c>
      <c r="Z111" s="457" t="str">
        <f t="shared" si="38"/>
        <v/>
      </c>
      <c r="AA111" s="464" t="s">
        <v>276</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5546875" defaultRowHeight="13.5"/>
  <cols>
    <col min="1" max="1" width="7.42578125" style="572" customWidth="1"/>
    <col min="2" max="2" width="19.85546875" style="572" customWidth="1"/>
    <col min="3" max="3" width="37.42578125" style="572" customWidth="1"/>
    <col min="4" max="4" width="47.42578125" style="572" customWidth="1"/>
    <col min="5" max="5" width="42.42578125" style="572" customWidth="1"/>
    <col min="6" max="6" width="42.85546875" style="572" customWidth="1"/>
    <col min="7" max="7" width="16.42578125" style="572" customWidth="1"/>
    <col min="8" max="8" width="44.42578125" style="572" customWidth="1"/>
    <col min="9" max="9" width="40.42578125" style="572" customWidth="1"/>
    <col min="10" max="10" width="9.85546875" style="564"/>
    <col min="11" max="229" width="9.85546875" style="558"/>
    <col min="230" max="230" width="8.42578125" style="558" customWidth="1"/>
    <col min="231" max="231" width="14" style="558" customWidth="1"/>
    <col min="232" max="232" width="17.85546875" style="558" customWidth="1"/>
    <col min="233" max="233" width="45" style="558" bestFit="1" customWidth="1"/>
    <col min="234" max="234" width="61.42578125" style="558" customWidth="1"/>
    <col min="235" max="235" width="20.42578125" style="558" customWidth="1"/>
    <col min="236" max="236" width="22.85546875" style="558" customWidth="1"/>
    <col min="237" max="237" width="25.140625" style="558" customWidth="1"/>
    <col min="238" max="485" width="9.85546875" style="558"/>
    <col min="486" max="486" width="8.42578125" style="558" customWidth="1"/>
    <col min="487" max="487" width="14" style="558" customWidth="1"/>
    <col min="488" max="488" width="17.85546875" style="558" customWidth="1"/>
    <col min="489" max="489" width="45" style="558" bestFit="1" customWidth="1"/>
    <col min="490" max="490" width="61.42578125" style="558" customWidth="1"/>
    <col min="491" max="491" width="20.42578125" style="558" customWidth="1"/>
    <col min="492" max="492" width="22.85546875" style="558" customWidth="1"/>
    <col min="493" max="493" width="25.140625" style="558" customWidth="1"/>
    <col min="494" max="741" width="9.85546875" style="558"/>
    <col min="742" max="742" width="8.42578125" style="558" customWidth="1"/>
    <col min="743" max="743" width="14" style="558" customWidth="1"/>
    <col min="744" max="744" width="17.85546875" style="558" customWidth="1"/>
    <col min="745" max="745" width="45" style="558" bestFit="1" customWidth="1"/>
    <col min="746" max="746" width="61.42578125" style="558" customWidth="1"/>
    <col min="747" max="747" width="20.42578125" style="558" customWidth="1"/>
    <col min="748" max="748" width="22.85546875" style="558" customWidth="1"/>
    <col min="749" max="749" width="25.140625" style="558" customWidth="1"/>
    <col min="750" max="997" width="9.85546875" style="558"/>
    <col min="998" max="998" width="8.42578125" style="558" customWidth="1"/>
    <col min="999" max="999" width="14" style="558" customWidth="1"/>
    <col min="1000" max="1000" width="17.85546875" style="558" customWidth="1"/>
    <col min="1001" max="1001" width="45" style="558" bestFit="1" customWidth="1"/>
    <col min="1002" max="1002" width="61.42578125" style="558" customWidth="1"/>
    <col min="1003" max="1003" width="20.42578125" style="558" customWidth="1"/>
    <col min="1004" max="1004" width="22.85546875" style="558" customWidth="1"/>
    <col min="1005" max="1005" width="25.140625" style="558" customWidth="1"/>
    <col min="1006" max="1253" width="9.85546875" style="558"/>
    <col min="1254" max="1254" width="8.42578125" style="558" customWidth="1"/>
    <col min="1255" max="1255" width="14" style="558" customWidth="1"/>
    <col min="1256" max="1256" width="17.85546875" style="558" customWidth="1"/>
    <col min="1257" max="1257" width="45" style="558" bestFit="1" customWidth="1"/>
    <col min="1258" max="1258" width="61.42578125" style="558" customWidth="1"/>
    <col min="1259" max="1259" width="20.42578125" style="558" customWidth="1"/>
    <col min="1260" max="1260" width="22.85546875" style="558" customWidth="1"/>
    <col min="1261" max="1261" width="25.140625" style="558" customWidth="1"/>
    <col min="1262" max="1509" width="9.85546875" style="558"/>
    <col min="1510" max="1510" width="8.42578125" style="558" customWidth="1"/>
    <col min="1511" max="1511" width="14" style="558" customWidth="1"/>
    <col min="1512" max="1512" width="17.85546875" style="558" customWidth="1"/>
    <col min="1513" max="1513" width="45" style="558" bestFit="1" customWidth="1"/>
    <col min="1514" max="1514" width="61.42578125" style="558" customWidth="1"/>
    <col min="1515" max="1515" width="20.42578125" style="558" customWidth="1"/>
    <col min="1516" max="1516" width="22.85546875" style="558" customWidth="1"/>
    <col min="1517" max="1517" width="25.140625" style="558" customWidth="1"/>
    <col min="1518" max="1765" width="9.85546875" style="558"/>
    <col min="1766" max="1766" width="8.42578125" style="558" customWidth="1"/>
    <col min="1767" max="1767" width="14" style="558" customWidth="1"/>
    <col min="1768" max="1768" width="17.85546875" style="558" customWidth="1"/>
    <col min="1769" max="1769" width="45" style="558" bestFit="1" customWidth="1"/>
    <col min="1770" max="1770" width="61.42578125" style="558" customWidth="1"/>
    <col min="1771" max="1771" width="20.42578125" style="558" customWidth="1"/>
    <col min="1772" max="1772" width="22.85546875" style="558" customWidth="1"/>
    <col min="1773" max="1773" width="25.140625" style="558" customWidth="1"/>
    <col min="1774" max="2021" width="9.85546875" style="558"/>
    <col min="2022" max="2022" width="8.42578125" style="558" customWidth="1"/>
    <col min="2023" max="2023" width="14" style="558" customWidth="1"/>
    <col min="2024" max="2024" width="17.85546875" style="558" customWidth="1"/>
    <col min="2025" max="2025" width="45" style="558" bestFit="1" customWidth="1"/>
    <col min="2026" max="2026" width="61.42578125" style="558" customWidth="1"/>
    <col min="2027" max="2027" width="20.42578125" style="558" customWidth="1"/>
    <col min="2028" max="2028" width="22.85546875" style="558" customWidth="1"/>
    <col min="2029" max="2029" width="25.140625" style="558" customWidth="1"/>
    <col min="2030" max="2277" width="9.85546875" style="558"/>
    <col min="2278" max="2278" width="8.42578125" style="558" customWidth="1"/>
    <col min="2279" max="2279" width="14" style="558" customWidth="1"/>
    <col min="2280" max="2280" width="17.85546875" style="558" customWidth="1"/>
    <col min="2281" max="2281" width="45" style="558" bestFit="1" customWidth="1"/>
    <col min="2282" max="2282" width="61.42578125" style="558" customWidth="1"/>
    <col min="2283" max="2283" width="20.42578125" style="558" customWidth="1"/>
    <col min="2284" max="2284" width="22.85546875" style="558" customWidth="1"/>
    <col min="2285" max="2285" width="25.140625" style="558" customWidth="1"/>
    <col min="2286" max="2533" width="9.85546875" style="558"/>
    <col min="2534" max="2534" width="8.42578125" style="558" customWidth="1"/>
    <col min="2535" max="2535" width="14" style="558" customWidth="1"/>
    <col min="2536" max="2536" width="17.85546875" style="558" customWidth="1"/>
    <col min="2537" max="2537" width="45" style="558" bestFit="1" customWidth="1"/>
    <col min="2538" max="2538" width="61.42578125" style="558" customWidth="1"/>
    <col min="2539" max="2539" width="20.42578125" style="558" customWidth="1"/>
    <col min="2540" max="2540" width="22.85546875" style="558" customWidth="1"/>
    <col min="2541" max="2541" width="25.140625" style="558" customWidth="1"/>
    <col min="2542" max="2789" width="9.85546875" style="558"/>
    <col min="2790" max="2790" width="8.42578125" style="558" customWidth="1"/>
    <col min="2791" max="2791" width="14" style="558" customWidth="1"/>
    <col min="2792" max="2792" width="17.85546875" style="558" customWidth="1"/>
    <col min="2793" max="2793" width="45" style="558" bestFit="1" customWidth="1"/>
    <col min="2794" max="2794" width="61.42578125" style="558" customWidth="1"/>
    <col min="2795" max="2795" width="20.42578125" style="558" customWidth="1"/>
    <col min="2796" max="2796" width="22.85546875" style="558" customWidth="1"/>
    <col min="2797" max="2797" width="25.140625" style="558" customWidth="1"/>
    <col min="2798" max="3045" width="9.85546875" style="558"/>
    <col min="3046" max="3046" width="8.42578125" style="558" customWidth="1"/>
    <col min="3047" max="3047" width="14" style="558" customWidth="1"/>
    <col min="3048" max="3048" width="17.85546875" style="558" customWidth="1"/>
    <col min="3049" max="3049" width="45" style="558" bestFit="1" customWidth="1"/>
    <col min="3050" max="3050" width="61.42578125" style="558" customWidth="1"/>
    <col min="3051" max="3051" width="20.42578125" style="558" customWidth="1"/>
    <col min="3052" max="3052" width="22.85546875" style="558" customWidth="1"/>
    <col min="3053" max="3053" width="25.140625" style="558" customWidth="1"/>
    <col min="3054" max="3301" width="9.85546875" style="558"/>
    <col min="3302" max="3302" width="8.42578125" style="558" customWidth="1"/>
    <col min="3303" max="3303" width="14" style="558" customWidth="1"/>
    <col min="3304" max="3304" width="17.85546875" style="558" customWidth="1"/>
    <col min="3305" max="3305" width="45" style="558" bestFit="1" customWidth="1"/>
    <col min="3306" max="3306" width="61.42578125" style="558" customWidth="1"/>
    <col min="3307" max="3307" width="20.42578125" style="558" customWidth="1"/>
    <col min="3308" max="3308" width="22.85546875" style="558" customWidth="1"/>
    <col min="3309" max="3309" width="25.140625" style="558" customWidth="1"/>
    <col min="3310" max="3557" width="9.85546875" style="558"/>
    <col min="3558" max="3558" width="8.42578125" style="558" customWidth="1"/>
    <col min="3559" max="3559" width="14" style="558" customWidth="1"/>
    <col min="3560" max="3560" width="17.85546875" style="558" customWidth="1"/>
    <col min="3561" max="3561" width="45" style="558" bestFit="1" customWidth="1"/>
    <col min="3562" max="3562" width="61.42578125" style="558" customWidth="1"/>
    <col min="3563" max="3563" width="20.42578125" style="558" customWidth="1"/>
    <col min="3564" max="3564" width="22.85546875" style="558" customWidth="1"/>
    <col min="3565" max="3565" width="25.140625" style="558" customWidth="1"/>
    <col min="3566" max="3813" width="9.85546875" style="558"/>
    <col min="3814" max="3814" width="8.42578125" style="558" customWidth="1"/>
    <col min="3815" max="3815" width="14" style="558" customWidth="1"/>
    <col min="3816" max="3816" width="17.85546875" style="558" customWidth="1"/>
    <col min="3817" max="3817" width="45" style="558" bestFit="1" customWidth="1"/>
    <col min="3818" max="3818" width="61.42578125" style="558" customWidth="1"/>
    <col min="3819" max="3819" width="20.42578125" style="558" customWidth="1"/>
    <col min="3820" max="3820" width="22.85546875" style="558" customWidth="1"/>
    <col min="3821" max="3821" width="25.140625" style="558" customWidth="1"/>
    <col min="3822" max="4069" width="9.85546875" style="558"/>
    <col min="4070" max="4070" width="8.42578125" style="558" customWidth="1"/>
    <col min="4071" max="4071" width="14" style="558" customWidth="1"/>
    <col min="4072" max="4072" width="17.85546875" style="558" customWidth="1"/>
    <col min="4073" max="4073" width="45" style="558" bestFit="1" customWidth="1"/>
    <col min="4074" max="4074" width="61.42578125" style="558" customWidth="1"/>
    <col min="4075" max="4075" width="20.42578125" style="558" customWidth="1"/>
    <col min="4076" max="4076" width="22.85546875" style="558" customWidth="1"/>
    <col min="4077" max="4077" width="25.140625" style="558" customWidth="1"/>
    <col min="4078" max="4325" width="9.85546875" style="558"/>
    <col min="4326" max="4326" width="8.42578125" style="558" customWidth="1"/>
    <col min="4327" max="4327" width="14" style="558" customWidth="1"/>
    <col min="4328" max="4328" width="17.85546875" style="558" customWidth="1"/>
    <col min="4329" max="4329" width="45" style="558" bestFit="1" customWidth="1"/>
    <col min="4330" max="4330" width="61.42578125" style="558" customWidth="1"/>
    <col min="4331" max="4331" width="20.42578125" style="558" customWidth="1"/>
    <col min="4332" max="4332" width="22.85546875" style="558" customWidth="1"/>
    <col min="4333" max="4333" width="25.140625" style="558" customWidth="1"/>
    <col min="4334" max="4581" width="9.85546875" style="558"/>
    <col min="4582" max="4582" width="8.42578125" style="558" customWidth="1"/>
    <col min="4583" max="4583" width="14" style="558" customWidth="1"/>
    <col min="4584" max="4584" width="17.85546875" style="558" customWidth="1"/>
    <col min="4585" max="4585" width="45" style="558" bestFit="1" customWidth="1"/>
    <col min="4586" max="4586" width="61.42578125" style="558" customWidth="1"/>
    <col min="4587" max="4587" width="20.42578125" style="558" customWidth="1"/>
    <col min="4588" max="4588" width="22.85546875" style="558" customWidth="1"/>
    <col min="4589" max="4589" width="25.140625" style="558" customWidth="1"/>
    <col min="4590" max="4837" width="9.85546875" style="558"/>
    <col min="4838" max="4838" width="8.42578125" style="558" customWidth="1"/>
    <col min="4839" max="4839" width="14" style="558" customWidth="1"/>
    <col min="4840" max="4840" width="17.85546875" style="558" customWidth="1"/>
    <col min="4841" max="4841" width="45" style="558" bestFit="1" customWidth="1"/>
    <col min="4842" max="4842" width="61.42578125" style="558" customWidth="1"/>
    <col min="4843" max="4843" width="20.42578125" style="558" customWidth="1"/>
    <col min="4844" max="4844" width="22.85546875" style="558" customWidth="1"/>
    <col min="4845" max="4845" width="25.140625" style="558" customWidth="1"/>
    <col min="4846" max="5093" width="9.85546875" style="558"/>
    <col min="5094" max="5094" width="8.42578125" style="558" customWidth="1"/>
    <col min="5095" max="5095" width="14" style="558" customWidth="1"/>
    <col min="5096" max="5096" width="17.85546875" style="558" customWidth="1"/>
    <col min="5097" max="5097" width="45" style="558" bestFit="1" customWidth="1"/>
    <col min="5098" max="5098" width="61.42578125" style="558" customWidth="1"/>
    <col min="5099" max="5099" width="20.42578125" style="558" customWidth="1"/>
    <col min="5100" max="5100" width="22.85546875" style="558" customWidth="1"/>
    <col min="5101" max="5101" width="25.140625" style="558" customWidth="1"/>
    <col min="5102" max="5349" width="9.85546875" style="558"/>
    <col min="5350" max="5350" width="8.42578125" style="558" customWidth="1"/>
    <col min="5351" max="5351" width="14" style="558" customWidth="1"/>
    <col min="5352" max="5352" width="17.85546875" style="558" customWidth="1"/>
    <col min="5353" max="5353" width="45" style="558" bestFit="1" customWidth="1"/>
    <col min="5354" max="5354" width="61.42578125" style="558" customWidth="1"/>
    <col min="5355" max="5355" width="20.42578125" style="558" customWidth="1"/>
    <col min="5356" max="5356" width="22.85546875" style="558" customWidth="1"/>
    <col min="5357" max="5357" width="25.140625" style="558" customWidth="1"/>
    <col min="5358" max="5605" width="9.85546875" style="558"/>
    <col min="5606" max="5606" width="8.42578125" style="558" customWidth="1"/>
    <col min="5607" max="5607" width="14" style="558" customWidth="1"/>
    <col min="5608" max="5608" width="17.85546875" style="558" customWidth="1"/>
    <col min="5609" max="5609" width="45" style="558" bestFit="1" customWidth="1"/>
    <col min="5610" max="5610" width="61.42578125" style="558" customWidth="1"/>
    <col min="5611" max="5611" width="20.42578125" style="558" customWidth="1"/>
    <col min="5612" max="5612" width="22.85546875" style="558" customWidth="1"/>
    <col min="5613" max="5613" width="25.140625" style="558" customWidth="1"/>
    <col min="5614" max="5861" width="9.85546875" style="558"/>
    <col min="5862" max="5862" width="8.42578125" style="558" customWidth="1"/>
    <col min="5863" max="5863" width="14" style="558" customWidth="1"/>
    <col min="5864" max="5864" width="17.85546875" style="558" customWidth="1"/>
    <col min="5865" max="5865" width="45" style="558" bestFit="1" customWidth="1"/>
    <col min="5866" max="5866" width="61.42578125" style="558" customWidth="1"/>
    <col min="5867" max="5867" width="20.42578125" style="558" customWidth="1"/>
    <col min="5868" max="5868" width="22.85546875" style="558" customWidth="1"/>
    <col min="5869" max="5869" width="25.140625" style="558" customWidth="1"/>
    <col min="5870" max="6117" width="9.85546875" style="558"/>
    <col min="6118" max="6118" width="8.42578125" style="558" customWidth="1"/>
    <col min="6119" max="6119" width="14" style="558" customWidth="1"/>
    <col min="6120" max="6120" width="17.85546875" style="558" customWidth="1"/>
    <col min="6121" max="6121" width="45" style="558" bestFit="1" customWidth="1"/>
    <col min="6122" max="6122" width="61.42578125" style="558" customWidth="1"/>
    <col min="6123" max="6123" width="20.42578125" style="558" customWidth="1"/>
    <col min="6124" max="6124" width="22.85546875" style="558" customWidth="1"/>
    <col min="6125" max="6125" width="25.140625" style="558" customWidth="1"/>
    <col min="6126" max="6373" width="9.85546875" style="558"/>
    <col min="6374" max="6374" width="8.42578125" style="558" customWidth="1"/>
    <col min="6375" max="6375" width="14" style="558" customWidth="1"/>
    <col min="6376" max="6376" width="17.85546875" style="558" customWidth="1"/>
    <col min="6377" max="6377" width="45" style="558" bestFit="1" customWidth="1"/>
    <col min="6378" max="6378" width="61.42578125" style="558" customWidth="1"/>
    <col min="6379" max="6379" width="20.42578125" style="558" customWidth="1"/>
    <col min="6380" max="6380" width="22.85546875" style="558" customWidth="1"/>
    <col min="6381" max="6381" width="25.140625" style="558" customWidth="1"/>
    <col min="6382" max="6629" width="9.85546875" style="558"/>
    <col min="6630" max="6630" width="8.42578125" style="558" customWidth="1"/>
    <col min="6631" max="6631" width="14" style="558" customWidth="1"/>
    <col min="6632" max="6632" width="17.85546875" style="558" customWidth="1"/>
    <col min="6633" max="6633" width="45" style="558" bestFit="1" customWidth="1"/>
    <col min="6634" max="6634" width="61.42578125" style="558" customWidth="1"/>
    <col min="6635" max="6635" width="20.42578125" style="558" customWidth="1"/>
    <col min="6636" max="6636" width="22.85546875" style="558" customWidth="1"/>
    <col min="6637" max="6637" width="25.140625" style="558" customWidth="1"/>
    <col min="6638" max="6885" width="9.85546875" style="558"/>
    <col min="6886" max="6886" width="8.42578125" style="558" customWidth="1"/>
    <col min="6887" max="6887" width="14" style="558" customWidth="1"/>
    <col min="6888" max="6888" width="17.85546875" style="558" customWidth="1"/>
    <col min="6889" max="6889" width="45" style="558" bestFit="1" customWidth="1"/>
    <col min="6890" max="6890" width="61.42578125" style="558" customWidth="1"/>
    <col min="6891" max="6891" width="20.42578125" style="558" customWidth="1"/>
    <col min="6892" max="6892" width="22.85546875" style="558" customWidth="1"/>
    <col min="6893" max="6893" width="25.140625" style="558" customWidth="1"/>
    <col min="6894" max="7141" width="9.85546875" style="558"/>
    <col min="7142" max="7142" width="8.42578125" style="558" customWidth="1"/>
    <col min="7143" max="7143" width="14" style="558" customWidth="1"/>
    <col min="7144" max="7144" width="17.85546875" style="558" customWidth="1"/>
    <col min="7145" max="7145" width="45" style="558" bestFit="1" customWidth="1"/>
    <col min="7146" max="7146" width="61.42578125" style="558" customWidth="1"/>
    <col min="7147" max="7147" width="20.42578125" style="558" customWidth="1"/>
    <col min="7148" max="7148" width="22.85546875" style="558" customWidth="1"/>
    <col min="7149" max="7149" width="25.140625" style="558" customWidth="1"/>
    <col min="7150" max="7397" width="9.85546875" style="558"/>
    <col min="7398" max="7398" width="8.42578125" style="558" customWidth="1"/>
    <col min="7399" max="7399" width="14" style="558" customWidth="1"/>
    <col min="7400" max="7400" width="17.85546875" style="558" customWidth="1"/>
    <col min="7401" max="7401" width="45" style="558" bestFit="1" customWidth="1"/>
    <col min="7402" max="7402" width="61.42578125" style="558" customWidth="1"/>
    <col min="7403" max="7403" width="20.42578125" style="558" customWidth="1"/>
    <col min="7404" max="7404" width="22.85546875" style="558" customWidth="1"/>
    <col min="7405" max="7405" width="25.140625" style="558" customWidth="1"/>
    <col min="7406" max="7653" width="9.85546875" style="558"/>
    <col min="7654" max="7654" width="8.42578125" style="558" customWidth="1"/>
    <col min="7655" max="7655" width="14" style="558" customWidth="1"/>
    <col min="7656" max="7656" width="17.85546875" style="558" customWidth="1"/>
    <col min="7657" max="7657" width="45" style="558" bestFit="1" customWidth="1"/>
    <col min="7658" max="7658" width="61.42578125" style="558" customWidth="1"/>
    <col min="7659" max="7659" width="20.42578125" style="558" customWidth="1"/>
    <col min="7660" max="7660" width="22.85546875" style="558" customWidth="1"/>
    <col min="7661" max="7661" width="25.140625" style="558" customWidth="1"/>
    <col min="7662" max="7909" width="9.85546875" style="558"/>
    <col min="7910" max="7910" width="8.42578125" style="558" customWidth="1"/>
    <col min="7911" max="7911" width="14" style="558" customWidth="1"/>
    <col min="7912" max="7912" width="17.85546875" style="558" customWidth="1"/>
    <col min="7913" max="7913" width="45" style="558" bestFit="1" customWidth="1"/>
    <col min="7914" max="7914" width="61.42578125" style="558" customWidth="1"/>
    <col min="7915" max="7915" width="20.42578125" style="558" customWidth="1"/>
    <col min="7916" max="7916" width="22.85546875" style="558" customWidth="1"/>
    <col min="7917" max="7917" width="25.140625" style="558" customWidth="1"/>
    <col min="7918" max="8165" width="9.85546875" style="558"/>
    <col min="8166" max="8166" width="8.42578125" style="558" customWidth="1"/>
    <col min="8167" max="8167" width="14" style="558" customWidth="1"/>
    <col min="8168" max="8168" width="17.85546875" style="558" customWidth="1"/>
    <col min="8169" max="8169" width="45" style="558" bestFit="1" customWidth="1"/>
    <col min="8170" max="8170" width="61.42578125" style="558" customWidth="1"/>
    <col min="8171" max="8171" width="20.42578125" style="558" customWidth="1"/>
    <col min="8172" max="8172" width="22.85546875" style="558" customWidth="1"/>
    <col min="8173" max="8173" width="25.140625" style="558" customWidth="1"/>
    <col min="8174" max="8421" width="9.85546875" style="558"/>
    <col min="8422" max="8422" width="8.42578125" style="558" customWidth="1"/>
    <col min="8423" max="8423" width="14" style="558" customWidth="1"/>
    <col min="8424" max="8424" width="17.85546875" style="558" customWidth="1"/>
    <col min="8425" max="8425" width="45" style="558" bestFit="1" customWidth="1"/>
    <col min="8426" max="8426" width="61.42578125" style="558" customWidth="1"/>
    <col min="8427" max="8427" width="20.42578125" style="558" customWidth="1"/>
    <col min="8428" max="8428" width="22.85546875" style="558" customWidth="1"/>
    <col min="8429" max="8429" width="25.140625" style="558" customWidth="1"/>
    <col min="8430" max="8677" width="9.85546875" style="558"/>
    <col min="8678" max="8678" width="8.42578125" style="558" customWidth="1"/>
    <col min="8679" max="8679" width="14" style="558" customWidth="1"/>
    <col min="8680" max="8680" width="17.85546875" style="558" customWidth="1"/>
    <col min="8681" max="8681" width="45" style="558" bestFit="1" customWidth="1"/>
    <col min="8682" max="8682" width="61.42578125" style="558" customWidth="1"/>
    <col min="8683" max="8683" width="20.42578125" style="558" customWidth="1"/>
    <col min="8684" max="8684" width="22.85546875" style="558" customWidth="1"/>
    <col min="8685" max="8685" width="25.140625" style="558" customWidth="1"/>
    <col min="8686" max="8933" width="9.85546875" style="558"/>
    <col min="8934" max="8934" width="8.42578125" style="558" customWidth="1"/>
    <col min="8935" max="8935" width="14" style="558" customWidth="1"/>
    <col min="8936" max="8936" width="17.85546875" style="558" customWidth="1"/>
    <col min="8937" max="8937" width="45" style="558" bestFit="1" customWidth="1"/>
    <col min="8938" max="8938" width="61.42578125" style="558" customWidth="1"/>
    <col min="8939" max="8939" width="20.42578125" style="558" customWidth="1"/>
    <col min="8940" max="8940" width="22.85546875" style="558" customWidth="1"/>
    <col min="8941" max="8941" width="25.140625" style="558" customWidth="1"/>
    <col min="8942" max="9189" width="9.85546875" style="558"/>
    <col min="9190" max="9190" width="8.42578125" style="558" customWidth="1"/>
    <col min="9191" max="9191" width="14" style="558" customWidth="1"/>
    <col min="9192" max="9192" width="17.85546875" style="558" customWidth="1"/>
    <col min="9193" max="9193" width="45" style="558" bestFit="1" customWidth="1"/>
    <col min="9194" max="9194" width="61.42578125" style="558" customWidth="1"/>
    <col min="9195" max="9195" width="20.42578125" style="558" customWidth="1"/>
    <col min="9196" max="9196" width="22.85546875" style="558" customWidth="1"/>
    <col min="9197" max="9197" width="25.140625" style="558" customWidth="1"/>
    <col min="9198" max="9445" width="9.85546875" style="558"/>
    <col min="9446" max="9446" width="8.42578125" style="558" customWidth="1"/>
    <col min="9447" max="9447" width="14" style="558" customWidth="1"/>
    <col min="9448" max="9448" width="17.85546875" style="558" customWidth="1"/>
    <col min="9449" max="9449" width="45" style="558" bestFit="1" customWidth="1"/>
    <col min="9450" max="9450" width="61.42578125" style="558" customWidth="1"/>
    <col min="9451" max="9451" width="20.42578125" style="558" customWidth="1"/>
    <col min="9452" max="9452" width="22.85546875" style="558" customWidth="1"/>
    <col min="9453" max="9453" width="25.140625" style="558" customWidth="1"/>
    <col min="9454" max="9701" width="9.85546875" style="558"/>
    <col min="9702" max="9702" width="8.42578125" style="558" customWidth="1"/>
    <col min="9703" max="9703" width="14" style="558" customWidth="1"/>
    <col min="9704" max="9704" width="17.85546875" style="558" customWidth="1"/>
    <col min="9705" max="9705" width="45" style="558" bestFit="1" customWidth="1"/>
    <col min="9706" max="9706" width="61.42578125" style="558" customWidth="1"/>
    <col min="9707" max="9707" width="20.42578125" style="558" customWidth="1"/>
    <col min="9708" max="9708" width="22.85546875" style="558" customWidth="1"/>
    <col min="9709" max="9709" width="25.140625" style="558" customWidth="1"/>
    <col min="9710" max="9957" width="9.85546875" style="558"/>
    <col min="9958" max="9958" width="8.42578125" style="558" customWidth="1"/>
    <col min="9959" max="9959" width="14" style="558" customWidth="1"/>
    <col min="9960" max="9960" width="17.85546875" style="558" customWidth="1"/>
    <col min="9961" max="9961" width="45" style="558" bestFit="1" customWidth="1"/>
    <col min="9962" max="9962" width="61.42578125" style="558" customWidth="1"/>
    <col min="9963" max="9963" width="20.42578125" style="558" customWidth="1"/>
    <col min="9964" max="9964" width="22.85546875" style="558" customWidth="1"/>
    <col min="9965" max="9965" width="25.140625" style="558" customWidth="1"/>
    <col min="9966" max="10213" width="9.85546875" style="558"/>
    <col min="10214" max="10214" width="8.42578125" style="558" customWidth="1"/>
    <col min="10215" max="10215" width="14" style="558" customWidth="1"/>
    <col min="10216" max="10216" width="17.85546875" style="558" customWidth="1"/>
    <col min="10217" max="10217" width="45" style="558" bestFit="1" customWidth="1"/>
    <col min="10218" max="10218" width="61.42578125" style="558" customWidth="1"/>
    <col min="10219" max="10219" width="20.42578125" style="558" customWidth="1"/>
    <col min="10220" max="10220" width="22.85546875" style="558" customWidth="1"/>
    <col min="10221" max="10221" width="25.140625" style="558" customWidth="1"/>
    <col min="10222" max="10469" width="9.85546875" style="558"/>
    <col min="10470" max="10470" width="8.42578125" style="558" customWidth="1"/>
    <col min="10471" max="10471" width="14" style="558" customWidth="1"/>
    <col min="10472" max="10472" width="17.85546875" style="558" customWidth="1"/>
    <col min="10473" max="10473" width="45" style="558" bestFit="1" customWidth="1"/>
    <col min="10474" max="10474" width="61.42578125" style="558" customWidth="1"/>
    <col min="10475" max="10475" width="20.42578125" style="558" customWidth="1"/>
    <col min="10476" max="10476" width="22.85546875" style="558" customWidth="1"/>
    <col min="10477" max="10477" width="25.140625" style="558" customWidth="1"/>
    <col min="10478" max="10725" width="9.85546875" style="558"/>
    <col min="10726" max="10726" width="8.42578125" style="558" customWidth="1"/>
    <col min="10727" max="10727" width="14" style="558" customWidth="1"/>
    <col min="10728" max="10728" width="17.85546875" style="558" customWidth="1"/>
    <col min="10729" max="10729" width="45" style="558" bestFit="1" customWidth="1"/>
    <col min="10730" max="10730" width="61.42578125" style="558" customWidth="1"/>
    <col min="10731" max="10731" width="20.42578125" style="558" customWidth="1"/>
    <col min="10732" max="10732" width="22.85546875" style="558" customWidth="1"/>
    <col min="10733" max="10733" width="25.140625" style="558" customWidth="1"/>
    <col min="10734" max="10981" width="9.85546875" style="558"/>
    <col min="10982" max="10982" width="8.42578125" style="558" customWidth="1"/>
    <col min="10983" max="10983" width="14" style="558" customWidth="1"/>
    <col min="10984" max="10984" width="17.85546875" style="558" customWidth="1"/>
    <col min="10985" max="10985" width="45" style="558" bestFit="1" customWidth="1"/>
    <col min="10986" max="10986" width="61.42578125" style="558" customWidth="1"/>
    <col min="10987" max="10987" width="20.42578125" style="558" customWidth="1"/>
    <col min="10988" max="10988" width="22.85546875" style="558" customWidth="1"/>
    <col min="10989" max="10989" width="25.140625" style="558" customWidth="1"/>
    <col min="10990" max="11237" width="9.85546875" style="558"/>
    <col min="11238" max="11238" width="8.42578125" style="558" customWidth="1"/>
    <col min="11239" max="11239" width="14" style="558" customWidth="1"/>
    <col min="11240" max="11240" width="17.85546875" style="558" customWidth="1"/>
    <col min="11241" max="11241" width="45" style="558" bestFit="1" customWidth="1"/>
    <col min="11242" max="11242" width="61.42578125" style="558" customWidth="1"/>
    <col min="11243" max="11243" width="20.42578125" style="558" customWidth="1"/>
    <col min="11244" max="11244" width="22.85546875" style="558" customWidth="1"/>
    <col min="11245" max="11245" width="25.140625" style="558" customWidth="1"/>
    <col min="11246" max="11493" width="9.85546875" style="558"/>
    <col min="11494" max="11494" width="8.42578125" style="558" customWidth="1"/>
    <col min="11495" max="11495" width="14" style="558" customWidth="1"/>
    <col min="11496" max="11496" width="17.85546875" style="558" customWidth="1"/>
    <col min="11497" max="11497" width="45" style="558" bestFit="1" customWidth="1"/>
    <col min="11498" max="11498" width="61.42578125" style="558" customWidth="1"/>
    <col min="11499" max="11499" width="20.42578125" style="558" customWidth="1"/>
    <col min="11500" max="11500" width="22.85546875" style="558" customWidth="1"/>
    <col min="11501" max="11501" width="25.140625" style="558" customWidth="1"/>
    <col min="11502" max="11749" width="9.85546875" style="558"/>
    <col min="11750" max="11750" width="8.42578125" style="558" customWidth="1"/>
    <col min="11751" max="11751" width="14" style="558" customWidth="1"/>
    <col min="11752" max="11752" width="17.85546875" style="558" customWidth="1"/>
    <col min="11753" max="11753" width="45" style="558" bestFit="1" customWidth="1"/>
    <col min="11754" max="11754" width="61.42578125" style="558" customWidth="1"/>
    <col min="11755" max="11755" width="20.42578125" style="558" customWidth="1"/>
    <col min="11756" max="11756" width="22.85546875" style="558" customWidth="1"/>
    <col min="11757" max="11757" width="25.140625" style="558" customWidth="1"/>
    <col min="11758" max="12005" width="9.85546875" style="558"/>
    <col min="12006" max="12006" width="8.42578125" style="558" customWidth="1"/>
    <col min="12007" max="12007" width="14" style="558" customWidth="1"/>
    <col min="12008" max="12008" width="17.85546875" style="558" customWidth="1"/>
    <col min="12009" max="12009" width="45" style="558" bestFit="1" customWidth="1"/>
    <col min="12010" max="12010" width="61.42578125" style="558" customWidth="1"/>
    <col min="12011" max="12011" width="20.42578125" style="558" customWidth="1"/>
    <col min="12012" max="12012" width="22.85546875" style="558" customWidth="1"/>
    <col min="12013" max="12013" width="25.140625" style="558" customWidth="1"/>
    <col min="12014" max="12261" width="9.85546875" style="558"/>
    <col min="12262" max="12262" width="8.42578125" style="558" customWidth="1"/>
    <col min="12263" max="12263" width="14" style="558" customWidth="1"/>
    <col min="12264" max="12264" width="17.85546875" style="558" customWidth="1"/>
    <col min="12265" max="12265" width="45" style="558" bestFit="1" customWidth="1"/>
    <col min="12266" max="12266" width="61.42578125" style="558" customWidth="1"/>
    <col min="12267" max="12267" width="20.42578125" style="558" customWidth="1"/>
    <col min="12268" max="12268" width="22.85546875" style="558" customWidth="1"/>
    <col min="12269" max="12269" width="25.140625" style="558" customWidth="1"/>
    <col min="12270" max="12517" width="9.85546875" style="558"/>
    <col min="12518" max="12518" width="8.42578125" style="558" customWidth="1"/>
    <col min="12519" max="12519" width="14" style="558" customWidth="1"/>
    <col min="12520" max="12520" width="17.85546875" style="558" customWidth="1"/>
    <col min="12521" max="12521" width="45" style="558" bestFit="1" customWidth="1"/>
    <col min="12522" max="12522" width="61.42578125" style="558" customWidth="1"/>
    <col min="12523" max="12523" width="20.42578125" style="558" customWidth="1"/>
    <col min="12524" max="12524" width="22.85546875" style="558" customWidth="1"/>
    <col min="12525" max="12525" width="25.140625" style="558" customWidth="1"/>
    <col min="12526" max="12773" width="9.85546875" style="558"/>
    <col min="12774" max="12774" width="8.42578125" style="558" customWidth="1"/>
    <col min="12775" max="12775" width="14" style="558" customWidth="1"/>
    <col min="12776" max="12776" width="17.85546875" style="558" customWidth="1"/>
    <col min="12777" max="12777" width="45" style="558" bestFit="1" customWidth="1"/>
    <col min="12778" max="12778" width="61.42578125" style="558" customWidth="1"/>
    <col min="12779" max="12779" width="20.42578125" style="558" customWidth="1"/>
    <col min="12780" max="12780" width="22.85546875" style="558" customWidth="1"/>
    <col min="12781" max="12781" width="25.140625" style="558" customWidth="1"/>
    <col min="12782" max="13029" width="9.85546875" style="558"/>
    <col min="13030" max="13030" width="8.42578125" style="558" customWidth="1"/>
    <col min="13031" max="13031" width="14" style="558" customWidth="1"/>
    <col min="13032" max="13032" width="17.85546875" style="558" customWidth="1"/>
    <col min="13033" max="13033" width="45" style="558" bestFit="1" customWidth="1"/>
    <col min="13034" max="13034" width="61.42578125" style="558" customWidth="1"/>
    <col min="13035" max="13035" width="20.42578125" style="558" customWidth="1"/>
    <col min="13036" max="13036" width="22.85546875" style="558" customWidth="1"/>
    <col min="13037" max="13037" width="25.140625" style="558" customWidth="1"/>
    <col min="13038" max="13285" width="9.85546875" style="558"/>
    <col min="13286" max="13286" width="8.42578125" style="558" customWidth="1"/>
    <col min="13287" max="13287" width="14" style="558" customWidth="1"/>
    <col min="13288" max="13288" width="17.85546875" style="558" customWidth="1"/>
    <col min="13289" max="13289" width="45" style="558" bestFit="1" customWidth="1"/>
    <col min="13290" max="13290" width="61.42578125" style="558" customWidth="1"/>
    <col min="13291" max="13291" width="20.42578125" style="558" customWidth="1"/>
    <col min="13292" max="13292" width="22.85546875" style="558" customWidth="1"/>
    <col min="13293" max="13293" width="25.140625" style="558" customWidth="1"/>
    <col min="13294" max="13541" width="9.85546875" style="558"/>
    <col min="13542" max="13542" width="8.42578125" style="558" customWidth="1"/>
    <col min="13543" max="13543" width="14" style="558" customWidth="1"/>
    <col min="13544" max="13544" width="17.85546875" style="558" customWidth="1"/>
    <col min="13545" max="13545" width="45" style="558" bestFit="1" customWidth="1"/>
    <col min="13546" max="13546" width="61.42578125" style="558" customWidth="1"/>
    <col min="13547" max="13547" width="20.42578125" style="558" customWidth="1"/>
    <col min="13548" max="13548" width="22.85546875" style="558" customWidth="1"/>
    <col min="13549" max="13549" width="25.140625" style="558" customWidth="1"/>
    <col min="13550" max="13797" width="9.85546875" style="558"/>
    <col min="13798" max="13798" width="8.42578125" style="558" customWidth="1"/>
    <col min="13799" max="13799" width="14" style="558" customWidth="1"/>
    <col min="13800" max="13800" width="17.85546875" style="558" customWidth="1"/>
    <col min="13801" max="13801" width="45" style="558" bestFit="1" customWidth="1"/>
    <col min="13802" max="13802" width="61.42578125" style="558" customWidth="1"/>
    <col min="13803" max="13803" width="20.42578125" style="558" customWidth="1"/>
    <col min="13804" max="13804" width="22.85546875" style="558" customWidth="1"/>
    <col min="13805" max="13805" width="25.140625" style="558" customWidth="1"/>
    <col min="13806" max="14053" width="9.85546875" style="558"/>
    <col min="14054" max="14054" width="8.42578125" style="558" customWidth="1"/>
    <col min="14055" max="14055" width="14" style="558" customWidth="1"/>
    <col min="14056" max="14056" width="17.85546875" style="558" customWidth="1"/>
    <col min="14057" max="14057" width="45" style="558" bestFit="1" customWidth="1"/>
    <col min="14058" max="14058" width="61.42578125" style="558" customWidth="1"/>
    <col min="14059" max="14059" width="20.42578125" style="558" customWidth="1"/>
    <col min="14060" max="14060" width="22.85546875" style="558" customWidth="1"/>
    <col min="14061" max="14061" width="25.140625" style="558" customWidth="1"/>
    <col min="14062" max="14309" width="9.85546875" style="558"/>
    <col min="14310" max="14310" width="8.42578125" style="558" customWidth="1"/>
    <col min="14311" max="14311" width="14" style="558" customWidth="1"/>
    <col min="14312" max="14312" width="17.85546875" style="558" customWidth="1"/>
    <col min="14313" max="14313" width="45" style="558" bestFit="1" customWidth="1"/>
    <col min="14314" max="14314" width="61.42578125" style="558" customWidth="1"/>
    <col min="14315" max="14315" width="20.42578125" style="558" customWidth="1"/>
    <col min="14316" max="14316" width="22.85546875" style="558" customWidth="1"/>
    <col min="14317" max="14317" width="25.140625" style="558" customWidth="1"/>
    <col min="14318" max="14565" width="9.85546875" style="558"/>
    <col min="14566" max="14566" width="8.42578125" style="558" customWidth="1"/>
    <col min="14567" max="14567" width="14" style="558" customWidth="1"/>
    <col min="14568" max="14568" width="17.85546875" style="558" customWidth="1"/>
    <col min="14569" max="14569" width="45" style="558" bestFit="1" customWidth="1"/>
    <col min="14570" max="14570" width="61.42578125" style="558" customWidth="1"/>
    <col min="14571" max="14571" width="20.42578125" style="558" customWidth="1"/>
    <col min="14572" max="14572" width="22.85546875" style="558" customWidth="1"/>
    <col min="14573" max="14573" width="25.140625" style="558" customWidth="1"/>
    <col min="14574" max="14821" width="9.85546875" style="558"/>
    <col min="14822" max="14822" width="8.42578125" style="558" customWidth="1"/>
    <col min="14823" max="14823" width="14" style="558" customWidth="1"/>
    <col min="14824" max="14824" width="17.85546875" style="558" customWidth="1"/>
    <col min="14825" max="14825" width="45" style="558" bestFit="1" customWidth="1"/>
    <col min="14826" max="14826" width="61.42578125" style="558" customWidth="1"/>
    <col min="14827" max="14827" width="20.42578125" style="558" customWidth="1"/>
    <col min="14828" max="14828" width="22.85546875" style="558" customWidth="1"/>
    <col min="14829" max="14829" width="25.140625" style="558" customWidth="1"/>
    <col min="14830" max="15077" width="9.85546875" style="558"/>
    <col min="15078" max="15078" width="8.42578125" style="558" customWidth="1"/>
    <col min="15079" max="15079" width="14" style="558" customWidth="1"/>
    <col min="15080" max="15080" width="17.85546875" style="558" customWidth="1"/>
    <col min="15081" max="15081" width="45" style="558" bestFit="1" customWidth="1"/>
    <col min="15082" max="15082" width="61.42578125" style="558" customWidth="1"/>
    <col min="15083" max="15083" width="20.42578125" style="558" customWidth="1"/>
    <col min="15084" max="15084" width="22.85546875" style="558" customWidth="1"/>
    <col min="15085" max="15085" width="25.140625" style="558" customWidth="1"/>
    <col min="15086" max="15333" width="9.85546875" style="558"/>
    <col min="15334" max="15334" width="8.42578125" style="558" customWidth="1"/>
    <col min="15335" max="15335" width="14" style="558" customWidth="1"/>
    <col min="15336" max="15336" width="17.85546875" style="558" customWidth="1"/>
    <col min="15337" max="15337" width="45" style="558" bestFit="1" customWidth="1"/>
    <col min="15338" max="15338" width="61.42578125" style="558" customWidth="1"/>
    <col min="15339" max="15339" width="20.42578125" style="558" customWidth="1"/>
    <col min="15340" max="15340" width="22.85546875" style="558" customWidth="1"/>
    <col min="15341" max="15341" width="25.140625" style="558" customWidth="1"/>
    <col min="15342" max="15589" width="9.85546875" style="558"/>
    <col min="15590" max="15590" width="8.42578125" style="558" customWidth="1"/>
    <col min="15591" max="15591" width="14" style="558" customWidth="1"/>
    <col min="15592" max="15592" width="17.85546875" style="558" customWidth="1"/>
    <col min="15593" max="15593" width="45" style="558" bestFit="1" customWidth="1"/>
    <col min="15594" max="15594" width="61.42578125" style="558" customWidth="1"/>
    <col min="15595" max="15595" width="20.42578125" style="558" customWidth="1"/>
    <col min="15596" max="15596" width="22.85546875" style="558" customWidth="1"/>
    <col min="15597" max="15597" width="25.140625" style="558" customWidth="1"/>
    <col min="15598" max="15845" width="9.85546875" style="558"/>
    <col min="15846" max="15846" width="8.42578125" style="558" customWidth="1"/>
    <col min="15847" max="15847" width="14" style="558" customWidth="1"/>
    <col min="15848" max="15848" width="17.85546875" style="558" customWidth="1"/>
    <col min="15849" max="15849" width="45" style="558" bestFit="1" customWidth="1"/>
    <col min="15850" max="15850" width="61.42578125" style="558" customWidth="1"/>
    <col min="15851" max="15851" width="20.42578125" style="558" customWidth="1"/>
    <col min="15852" max="15852" width="22.85546875" style="558" customWidth="1"/>
    <col min="15853" max="15853" width="25.140625" style="558" customWidth="1"/>
    <col min="15854" max="16101" width="9.85546875" style="558"/>
    <col min="16102" max="16102" width="8.42578125" style="558" customWidth="1"/>
    <col min="16103" max="16103" width="14" style="558" customWidth="1"/>
    <col min="16104" max="16104" width="17.85546875" style="558" customWidth="1"/>
    <col min="16105" max="16105" width="45" style="558" bestFit="1" customWidth="1"/>
    <col min="16106" max="16106" width="61.42578125" style="558" customWidth="1"/>
    <col min="16107" max="16107" width="20.42578125" style="558" customWidth="1"/>
    <col min="16108" max="16108" width="22.85546875" style="558" customWidth="1"/>
    <col min="16109" max="16109" width="25.140625" style="558" customWidth="1"/>
    <col min="16110" max="16384" width="9.85546875" style="558"/>
  </cols>
  <sheetData>
    <row r="1" spans="1:10" s="549" customFormat="1" ht="40.15" customHeight="1">
      <c r="A1" s="546" t="s">
        <v>292</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87" t="s">
        <v>293</v>
      </c>
      <c r="C3" s="987"/>
      <c r="D3" s="987"/>
      <c r="E3" s="987"/>
      <c r="F3" s="987"/>
      <c r="G3" s="987"/>
      <c r="H3" s="987"/>
      <c r="I3" s="987"/>
      <c r="J3" s="548"/>
    </row>
    <row r="4" spans="1:10" s="551" customFormat="1" ht="25.15" customHeight="1">
      <c r="A4" s="548"/>
      <c r="B4" s="984" t="s">
        <v>294</v>
      </c>
      <c r="C4" s="985"/>
      <c r="D4" s="985"/>
      <c r="E4" s="985"/>
      <c r="F4" s="985"/>
      <c r="G4" s="985"/>
      <c r="H4" s="985"/>
      <c r="I4" s="986"/>
      <c r="J4" s="548"/>
    </row>
    <row r="5" spans="1:10" s="551" customFormat="1" ht="25.15" customHeight="1">
      <c r="A5" s="548"/>
      <c r="B5" s="553" t="s">
        <v>295</v>
      </c>
      <c r="C5" s="984" t="s">
        <v>296</v>
      </c>
      <c r="D5" s="985"/>
      <c r="E5" s="985"/>
      <c r="F5" s="985"/>
      <c r="G5" s="985"/>
      <c r="H5" s="985"/>
      <c r="I5" s="986"/>
      <c r="J5" s="548"/>
    </row>
    <row r="6" spans="1:10" s="551" customFormat="1" ht="25.15" customHeight="1">
      <c r="A6" s="548"/>
      <c r="B6" s="553" t="s">
        <v>297</v>
      </c>
      <c r="C6" s="984" t="s">
        <v>298</v>
      </c>
      <c r="D6" s="985"/>
      <c r="E6" s="985"/>
      <c r="F6" s="985"/>
      <c r="G6" s="985"/>
      <c r="H6" s="985"/>
      <c r="I6" s="986"/>
      <c r="J6" s="548"/>
    </row>
    <row r="7" spans="1:10" s="551" customFormat="1" ht="25.15" customHeight="1">
      <c r="A7" s="548"/>
      <c r="B7" s="553" t="s">
        <v>299</v>
      </c>
      <c r="C7" s="984" t="s">
        <v>300</v>
      </c>
      <c r="D7" s="985"/>
      <c r="E7" s="985"/>
      <c r="F7" s="985"/>
      <c r="G7" s="985"/>
      <c r="H7" s="985"/>
      <c r="I7" s="986"/>
      <c r="J7" s="548"/>
    </row>
    <row r="8" spans="1:10" s="551" customFormat="1" ht="25.15" customHeight="1">
      <c r="A8" s="548"/>
      <c r="B8" s="554"/>
      <c r="C8" s="548"/>
      <c r="D8" s="555"/>
      <c r="E8" s="555"/>
      <c r="F8" s="555"/>
      <c r="G8" s="555"/>
      <c r="H8" s="555"/>
      <c r="I8" s="555"/>
      <c r="J8" s="548"/>
    </row>
    <row r="9" spans="1:10" s="551" customFormat="1" ht="36" customHeight="1">
      <c r="A9" s="548"/>
      <c r="B9" s="987" t="s">
        <v>301</v>
      </c>
      <c r="C9" s="987"/>
      <c r="D9" s="987"/>
      <c r="E9" s="987"/>
      <c r="F9" s="987"/>
      <c r="G9" s="987"/>
      <c r="H9" s="987"/>
      <c r="I9" s="987"/>
      <c r="J9" s="548"/>
    </row>
    <row r="10" spans="1:10" s="551" customFormat="1" ht="25.15" customHeight="1">
      <c r="A10" s="548"/>
      <c r="B10" s="984" t="s">
        <v>302</v>
      </c>
      <c r="C10" s="985"/>
      <c r="D10" s="985"/>
      <c r="E10" s="985"/>
      <c r="F10" s="985"/>
      <c r="G10" s="985"/>
      <c r="H10" s="985"/>
      <c r="I10" s="986"/>
      <c r="J10" s="548"/>
    </row>
    <row r="11" spans="1:10" s="551" customFormat="1" ht="56.45" customHeight="1">
      <c r="A11" s="548"/>
      <c r="B11" s="988" t="s">
        <v>303</v>
      </c>
      <c r="C11" s="981" t="s">
        <v>304</v>
      </c>
      <c r="D11" s="982"/>
      <c r="E11" s="982"/>
      <c r="F11" s="982"/>
      <c r="G11" s="982"/>
      <c r="H11" s="982"/>
      <c r="I11" s="983"/>
      <c r="J11" s="548"/>
    </row>
    <row r="12" spans="1:10" s="551" customFormat="1" ht="54.6" customHeight="1">
      <c r="A12" s="548"/>
      <c r="B12" s="988"/>
      <c r="C12" s="989" t="s">
        <v>305</v>
      </c>
      <c r="D12" s="553" t="s">
        <v>306</v>
      </c>
      <c r="E12" s="981" t="s">
        <v>307</v>
      </c>
      <c r="F12" s="982"/>
      <c r="G12" s="982"/>
      <c r="H12" s="982"/>
      <c r="I12" s="983"/>
      <c r="J12" s="556"/>
    </row>
    <row r="13" spans="1:10" s="551" customFormat="1" ht="32.450000000000003" customHeight="1">
      <c r="A13" s="548"/>
      <c r="B13" s="988"/>
      <c r="C13" s="990"/>
      <c r="D13" s="553" t="s">
        <v>308</v>
      </c>
      <c r="E13" s="981" t="s">
        <v>309</v>
      </c>
      <c r="F13" s="982"/>
      <c r="G13" s="982"/>
      <c r="H13" s="982"/>
      <c r="I13" s="983"/>
      <c r="J13" s="556"/>
    </row>
    <row r="14" spans="1:10" s="551" customFormat="1" ht="25.15" customHeight="1">
      <c r="A14" s="548"/>
      <c r="B14" s="553" t="s">
        <v>310</v>
      </c>
      <c r="C14" s="984" t="s">
        <v>311</v>
      </c>
      <c r="D14" s="985"/>
      <c r="E14" s="985"/>
      <c r="F14" s="985"/>
      <c r="G14" s="985"/>
      <c r="H14" s="985"/>
      <c r="I14" s="986"/>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312</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313</v>
      </c>
      <c r="B19" s="563"/>
      <c r="C19" s="566"/>
      <c r="D19" s="566"/>
      <c r="E19" s="563"/>
      <c r="F19" s="563"/>
      <c r="G19" s="563"/>
      <c r="H19" s="563"/>
      <c r="I19" s="563"/>
    </row>
    <row r="20" spans="1:10" ht="48">
      <c r="A20" s="994" t="s">
        <v>314</v>
      </c>
      <c r="B20" s="995"/>
      <c r="C20" s="567" t="s">
        <v>315</v>
      </c>
      <c r="D20" s="568" t="s">
        <v>316</v>
      </c>
      <c r="E20" s="568" t="s">
        <v>317</v>
      </c>
      <c r="F20" s="568" t="s">
        <v>318</v>
      </c>
      <c r="G20" s="564"/>
      <c r="H20" s="564"/>
      <c r="I20" s="564"/>
    </row>
    <row r="21" spans="1:10" ht="96">
      <c r="A21" s="996" t="s">
        <v>319</v>
      </c>
      <c r="B21" s="995"/>
      <c r="C21" s="569" t="s">
        <v>320</v>
      </c>
      <c r="D21" s="569" t="s">
        <v>321</v>
      </c>
      <c r="E21" s="569" t="s">
        <v>322</v>
      </c>
      <c r="F21" s="569" t="s">
        <v>323</v>
      </c>
      <c r="G21" s="564"/>
      <c r="H21" s="564"/>
      <c r="I21" s="564"/>
    </row>
    <row r="22" spans="1:10" ht="85.5">
      <c r="A22" s="996" t="s">
        <v>324</v>
      </c>
      <c r="B22" s="995"/>
      <c r="C22" s="569" t="s">
        <v>325</v>
      </c>
      <c r="D22" s="569" t="s">
        <v>326</v>
      </c>
      <c r="E22" s="569" t="s">
        <v>327</v>
      </c>
      <c r="F22" s="570" t="s">
        <v>328</v>
      </c>
      <c r="G22" s="563"/>
      <c r="H22" s="563"/>
      <c r="I22" s="563"/>
    </row>
    <row r="23" spans="1:10" ht="85.5">
      <c r="A23" s="996" t="s">
        <v>329</v>
      </c>
      <c r="B23" s="995"/>
      <c r="C23" s="569" t="s">
        <v>330</v>
      </c>
      <c r="D23" s="569" t="s">
        <v>331</v>
      </c>
      <c r="E23" s="569" t="s">
        <v>332</v>
      </c>
      <c r="F23" s="570" t="s">
        <v>333</v>
      </c>
      <c r="G23" s="563"/>
      <c r="H23" s="563"/>
      <c r="I23" s="563"/>
    </row>
    <row r="24" spans="1:10">
      <c r="A24" s="563"/>
      <c r="B24" s="563"/>
      <c r="C24" s="563"/>
      <c r="D24" s="563"/>
      <c r="E24" s="563"/>
      <c r="F24" s="563"/>
      <c r="G24" s="563"/>
      <c r="H24" s="563"/>
      <c r="I24" s="563"/>
    </row>
    <row r="25" spans="1:10" ht="24">
      <c r="A25" s="997" t="s">
        <v>334</v>
      </c>
      <c r="B25" s="997"/>
      <c r="C25" s="997"/>
      <c r="D25" s="997"/>
      <c r="E25" s="997"/>
      <c r="F25" s="997"/>
      <c r="G25" s="997"/>
      <c r="H25" s="997"/>
      <c r="I25" s="997"/>
    </row>
    <row r="26" spans="1:10" ht="24">
      <c r="A26" s="571" t="s">
        <v>335</v>
      </c>
      <c r="B26" s="571"/>
      <c r="C26" s="571"/>
      <c r="D26" s="571"/>
      <c r="E26" s="571"/>
      <c r="F26" s="571"/>
      <c r="G26" s="571"/>
      <c r="H26" s="571"/>
      <c r="I26" s="571"/>
    </row>
    <row r="27" spans="1:10" ht="24">
      <c r="A27" s="991" t="s">
        <v>336</v>
      </c>
      <c r="B27" s="992"/>
      <c r="C27" s="992"/>
      <c r="D27" s="992"/>
      <c r="E27" s="992"/>
      <c r="F27" s="992"/>
      <c r="G27" s="992"/>
      <c r="H27" s="992"/>
      <c r="I27" s="993"/>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42578125" style="1" customWidth="1"/>
    <col min="2" max="2" width="3.85546875" style="1" customWidth="1"/>
    <col min="3" max="13" width="6.5703125" style="1" customWidth="1"/>
    <col min="14" max="14" width="7.85546875" style="1" customWidth="1"/>
    <col min="15" max="15" width="17.140625" style="1" customWidth="1"/>
    <col min="16" max="16" width="2.42578125" style="1" customWidth="1"/>
    <col min="17" max="17" width="36.42578125" style="1" bestFit="1" customWidth="1"/>
    <col min="18" max="18" width="17.42578125" style="1" customWidth="1"/>
    <col min="19" max="19" width="2.5703125" style="1" customWidth="1"/>
    <col min="20" max="20" width="14.5703125" style="1" customWidth="1"/>
    <col min="21" max="21" width="2.85546875" style="1" customWidth="1"/>
    <col min="22" max="23" width="8.42578125" style="1" customWidth="1"/>
    <col min="24" max="24" width="1.7109375" style="1" customWidth="1"/>
    <col min="25" max="25" width="8.85546875" style="1" customWidth="1"/>
    <col min="26" max="26" width="13.42578125" style="1" customWidth="1"/>
    <col min="27" max="27" width="10.7109375" style="1" customWidth="1"/>
    <col min="28" max="28" width="18.140625" style="1" customWidth="1"/>
    <col min="29" max="29" width="16.140625" customWidth="1"/>
    <col min="30" max="30" width="12.140625" style="1" customWidth="1"/>
    <col min="31" max="32" width="9" style="1"/>
    <col min="33" max="33" width="37.42578125" style="2" customWidth="1"/>
    <col min="34" max="34" width="9.28515625" style="1" customWidth="1"/>
    <col min="35" max="35" width="9" style="1"/>
    <col min="36" max="36" width="19.42578125" customWidth="1"/>
    <col min="37" max="38" width="9" hidden="1" customWidth="1"/>
    <col min="39" max="39" width="10.42578125" style="578" hidden="1" customWidth="1"/>
    <col min="40" max="40" width="10.42578125" style="578" customWidth="1"/>
    <col min="41" max="41" width="45.140625" style="1" customWidth="1"/>
    <col min="42" max="42" width="9" style="1"/>
    <col min="43" max="43" width="3.140625" style="1" customWidth="1"/>
    <col min="44" max="44" width="38.42578125" style="1" customWidth="1"/>
    <col min="45" max="45" width="46.140625" style="1" customWidth="1"/>
    <col min="46" max="46" width="39.42578125" style="1" customWidth="1"/>
    <col min="47" max="47" width="39.5703125" style="1" customWidth="1"/>
    <col min="48" max="48" width="36.85546875" style="1" customWidth="1"/>
    <col min="49" max="49" width="2.28515625" style="1" customWidth="1"/>
    <col min="50" max="50" width="37.42578125" style="1" customWidth="1"/>
    <col min="51" max="51" width="47.42578125" style="1" customWidth="1"/>
    <col min="52" max="52" width="34.28515625" style="2" customWidth="1"/>
    <col min="53" max="53" width="36.85546875" style="1" customWidth="1"/>
    <col min="54" max="54" width="33.7109375" style="1" customWidth="1"/>
    <col min="55" max="55" width="32.42578125" style="1" customWidth="1"/>
    <col min="56" max="56" width="22.28515625" style="1" customWidth="1"/>
    <col min="57" max="57" width="9" style="1"/>
    <col min="58" max="58" width="88.42578125" style="1" customWidth="1"/>
    <col min="59" max="59" width="3.28515625" style="1" customWidth="1"/>
    <col min="60" max="60" width="13.140625" style="1" bestFit="1" customWidth="1"/>
    <col min="61" max="16384" width="9" style="1"/>
  </cols>
  <sheetData>
    <row r="1" spans="1:60" ht="14.25" thickBot="1">
      <c r="A1" s="2" t="s">
        <v>337</v>
      </c>
      <c r="B1" s="2"/>
      <c r="C1" s="2"/>
      <c r="D1" s="2"/>
      <c r="E1" s="2"/>
      <c r="F1" s="2"/>
      <c r="G1" s="2"/>
      <c r="H1" s="2"/>
      <c r="I1" s="2"/>
      <c r="J1" s="2"/>
      <c r="K1" s="2"/>
      <c r="L1" s="2"/>
      <c r="M1" s="2"/>
      <c r="N1" s="2"/>
      <c r="O1" s="2"/>
      <c r="Q1" s="1" t="s">
        <v>338</v>
      </c>
      <c r="T1" s="2" t="s">
        <v>339</v>
      </c>
      <c r="V1" s="2" t="s">
        <v>340</v>
      </c>
      <c r="Y1" s="578" t="s">
        <v>341</v>
      </c>
      <c r="Z1"/>
      <c r="AA1"/>
      <c r="AB1"/>
      <c r="AD1"/>
      <c r="AE1" s="578"/>
      <c r="AG1" s="1"/>
      <c r="AJ1" s="2" t="s">
        <v>342</v>
      </c>
      <c r="AK1" s="2" t="s">
        <v>343</v>
      </c>
      <c r="AL1" s="2"/>
      <c r="AM1" s="2"/>
      <c r="AN1" s="2"/>
      <c r="AO1" s="2" t="s">
        <v>344</v>
      </c>
      <c r="AP1" s="2"/>
      <c r="AQ1" s="2"/>
      <c r="AR1" s="2" t="s">
        <v>345</v>
      </c>
      <c r="AS1" s="2"/>
      <c r="AT1" s="2"/>
      <c r="AU1" s="2"/>
      <c r="AV1" s="2"/>
      <c r="AX1" s="2" t="s">
        <v>346</v>
      </c>
      <c r="AY1" s="2"/>
      <c r="BA1" s="2"/>
      <c r="BB1" s="2"/>
      <c r="BC1" s="2"/>
      <c r="BD1" s="2"/>
      <c r="BF1" s="2" t="s">
        <v>347</v>
      </c>
      <c r="BH1" s="2" t="s">
        <v>348</v>
      </c>
    </row>
    <row r="2" spans="1:60" ht="14.25" thickBot="1">
      <c r="A2" s="1005" t="s">
        <v>349</v>
      </c>
      <c r="B2" s="1000" t="s">
        <v>350</v>
      </c>
      <c r="C2" s="1003" t="s">
        <v>351</v>
      </c>
      <c r="D2" s="1003"/>
      <c r="E2" s="1003"/>
      <c r="F2" s="1004"/>
      <c r="G2" s="1002" t="s">
        <v>352</v>
      </c>
      <c r="H2" s="1003"/>
      <c r="I2" s="1003"/>
      <c r="J2" s="1003"/>
      <c r="K2" s="1003"/>
      <c r="L2" s="1003"/>
      <c r="M2" s="1004"/>
      <c r="N2" s="1002" t="s">
        <v>353</v>
      </c>
      <c r="O2" s="1008" t="s">
        <v>271</v>
      </c>
      <c r="Q2" s="1010" t="s">
        <v>354</v>
      </c>
      <c r="R2" s="1011"/>
      <c r="T2" s="3" t="s">
        <v>48</v>
      </c>
      <c r="V2" s="3" t="s">
        <v>48</v>
      </c>
      <c r="W2" s="3" t="s">
        <v>355</v>
      </c>
      <c r="Y2" s="579" t="s">
        <v>356</v>
      </c>
      <c r="Z2" s="580" t="s">
        <v>357</v>
      </c>
      <c r="AA2" s="46" t="s">
        <v>48</v>
      </c>
      <c r="AB2" s="41" t="s">
        <v>358</v>
      </c>
      <c r="AC2" s="42" t="s">
        <v>359</v>
      </c>
      <c r="AD2" s="44">
        <v>0.7</v>
      </c>
      <c r="AE2" s="30">
        <v>0.55000000000000004</v>
      </c>
      <c r="AF2" s="67">
        <v>0.45</v>
      </c>
      <c r="AG2" s="579" t="s">
        <v>360</v>
      </c>
      <c r="AH2" s="581" t="s">
        <v>361</v>
      </c>
      <c r="AJ2" s="10" t="s">
        <v>362</v>
      </c>
      <c r="AK2" s="25" t="s">
        <v>363</v>
      </c>
      <c r="AL2" s="1"/>
      <c r="AM2" s="1"/>
      <c r="AN2" s="1"/>
      <c r="AO2" s="135" t="s">
        <v>349</v>
      </c>
      <c r="AP2" s="134" t="s">
        <v>364</v>
      </c>
      <c r="AQ2" s="93"/>
      <c r="AR2" s="127" t="s">
        <v>349</v>
      </c>
      <c r="AS2" s="217"/>
      <c r="AT2" s="128" t="s">
        <v>365</v>
      </c>
      <c r="AU2" s="222"/>
      <c r="AV2" s="129"/>
      <c r="AX2" s="203" t="s">
        <v>349</v>
      </c>
      <c r="AY2" s="204" t="s">
        <v>366</v>
      </c>
      <c r="AZ2" s="204"/>
      <c r="BA2" s="204"/>
      <c r="BB2" s="204"/>
      <c r="BC2" s="204"/>
      <c r="BD2" s="205"/>
      <c r="BF2" s="109" t="s">
        <v>367</v>
      </c>
      <c r="BH2" s="10" t="s">
        <v>362</v>
      </c>
    </row>
    <row r="3" spans="1:60" ht="23.25" thickBot="1">
      <c r="A3" s="1006"/>
      <c r="B3" s="1001"/>
      <c r="C3" s="607" t="s">
        <v>368</v>
      </c>
      <c r="D3" s="608" t="s">
        <v>369</v>
      </c>
      <c r="E3" s="608" t="s">
        <v>370</v>
      </c>
      <c r="F3" s="608" t="s">
        <v>371</v>
      </c>
      <c r="G3" s="607" t="s">
        <v>372</v>
      </c>
      <c r="H3" s="607" t="s">
        <v>373</v>
      </c>
      <c r="I3" s="608" t="s">
        <v>374</v>
      </c>
      <c r="J3" s="608" t="s">
        <v>375</v>
      </c>
      <c r="K3" s="608" t="s">
        <v>376</v>
      </c>
      <c r="L3" s="608" t="s">
        <v>377</v>
      </c>
      <c r="M3" s="609" t="s">
        <v>378</v>
      </c>
      <c r="N3" s="1007"/>
      <c r="O3" s="1009"/>
      <c r="P3" s="21"/>
      <c r="Q3" s="175" t="s">
        <v>379</v>
      </c>
      <c r="R3" s="176" t="s">
        <v>380</v>
      </c>
      <c r="S3" s="21"/>
      <c r="T3" s="6" t="s">
        <v>381</v>
      </c>
      <c r="V3" s="6" t="s">
        <v>381</v>
      </c>
      <c r="W3" s="6" t="s">
        <v>382</v>
      </c>
      <c r="Y3" s="582" t="s">
        <v>383</v>
      </c>
      <c r="Z3" s="583">
        <v>0.2</v>
      </c>
      <c r="AA3" s="38" t="s">
        <v>384</v>
      </c>
      <c r="AB3" s="50" t="s">
        <v>385</v>
      </c>
      <c r="AC3" s="54" t="str">
        <f>AA3&amp;AB3</f>
        <v>東京都千代田区</v>
      </c>
      <c r="AD3" s="55">
        <v>11.4</v>
      </c>
      <c r="AE3" s="56">
        <v>11.1</v>
      </c>
      <c r="AF3" s="86">
        <v>10.9</v>
      </c>
      <c r="AG3" s="582" t="s">
        <v>386</v>
      </c>
      <c r="AH3" s="583">
        <v>0.7</v>
      </c>
      <c r="AI3" s="21"/>
      <c r="AJ3" s="8" t="s">
        <v>387</v>
      </c>
      <c r="AK3" s="26" t="s">
        <v>387</v>
      </c>
      <c r="AL3" s="1"/>
      <c r="AM3" s="1"/>
      <c r="AN3" s="1"/>
      <c r="AO3" s="113" t="s">
        <v>386</v>
      </c>
      <c r="AP3" s="114" t="s">
        <v>364</v>
      </c>
      <c r="AQ3" s="216"/>
      <c r="AR3" s="111" t="s">
        <v>386</v>
      </c>
      <c r="AS3" s="218" t="s">
        <v>388</v>
      </c>
      <c r="AT3" s="112" t="s">
        <v>389</v>
      </c>
      <c r="AU3" s="223" t="s">
        <v>390</v>
      </c>
      <c r="AV3" s="228"/>
      <c r="AX3" s="63" t="s">
        <v>386</v>
      </c>
      <c r="AY3" s="604" t="s">
        <v>391</v>
      </c>
      <c r="AZ3" s="78" t="s">
        <v>392</v>
      </c>
      <c r="BA3" s="78" t="s">
        <v>393</v>
      </c>
      <c r="BB3" s="610" t="s">
        <v>394</v>
      </c>
      <c r="BC3" s="95"/>
      <c r="BD3" s="26"/>
      <c r="BF3" s="110"/>
      <c r="BH3" s="8" t="s">
        <v>387</v>
      </c>
    </row>
    <row r="4" spans="1:60" ht="14.25" customHeight="1" thickBot="1">
      <c r="A4" s="63" t="s">
        <v>386</v>
      </c>
      <c r="B4" s="131" t="s">
        <v>395</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379</v>
      </c>
      <c r="O4" s="78" t="s">
        <v>396</v>
      </c>
      <c r="P4" s="24"/>
      <c r="Q4" s="173" t="s">
        <v>372</v>
      </c>
      <c r="R4" s="168" t="s">
        <v>353</v>
      </c>
      <c r="S4" s="24"/>
      <c r="T4" s="4" t="s">
        <v>397</v>
      </c>
      <c r="V4" s="6" t="s">
        <v>381</v>
      </c>
      <c r="W4" s="4" t="s">
        <v>398</v>
      </c>
      <c r="Y4" s="584" t="s">
        <v>383</v>
      </c>
      <c r="Z4" s="585">
        <v>0.2</v>
      </c>
      <c r="AA4" s="39" t="s">
        <v>384</v>
      </c>
      <c r="AB4" s="34" t="s">
        <v>399</v>
      </c>
      <c r="AC4" s="43" t="str">
        <f t="shared" ref="AC4:AC67" si="0">AA4&amp;AB4</f>
        <v>東京都中央区</v>
      </c>
      <c r="AD4" s="45">
        <v>11.4</v>
      </c>
      <c r="AE4" s="33">
        <v>11.1</v>
      </c>
      <c r="AF4" s="87">
        <v>10.9</v>
      </c>
      <c r="AG4" s="584" t="s">
        <v>400</v>
      </c>
      <c r="AH4" s="585">
        <v>0.7</v>
      </c>
      <c r="AI4" s="24"/>
      <c r="AJ4" s="7"/>
      <c r="AK4" s="27" t="s">
        <v>363</v>
      </c>
      <c r="AL4" s="1"/>
      <c r="AM4" s="1"/>
      <c r="AN4" s="1"/>
      <c r="AO4" s="118" t="s">
        <v>401</v>
      </c>
      <c r="AP4" s="119" t="s">
        <v>364</v>
      </c>
      <c r="AQ4" s="216"/>
      <c r="AR4" s="115" t="s">
        <v>401</v>
      </c>
      <c r="AS4" s="218" t="s">
        <v>402</v>
      </c>
      <c r="AT4" s="116" t="s">
        <v>403</v>
      </c>
      <c r="AU4" s="224" t="s">
        <v>404</v>
      </c>
      <c r="AV4" s="229"/>
      <c r="AX4" s="9" t="s">
        <v>400</v>
      </c>
      <c r="AY4" s="111" t="s">
        <v>405</v>
      </c>
      <c r="AZ4" s="76" t="s">
        <v>392</v>
      </c>
      <c r="BA4" s="76" t="s">
        <v>406</v>
      </c>
      <c r="BB4" s="611" t="s">
        <v>394</v>
      </c>
      <c r="BC4" s="94"/>
      <c r="BD4" s="27"/>
      <c r="BF4" s="2"/>
      <c r="BH4" s="230" t="s">
        <v>363</v>
      </c>
    </row>
    <row r="5" spans="1:60" ht="14.25" customHeight="1" thickBot="1">
      <c r="A5" s="9" t="s">
        <v>400</v>
      </c>
      <c r="B5" s="132" t="s">
        <v>407</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379</v>
      </c>
      <c r="O5" s="76" t="s">
        <v>396</v>
      </c>
      <c r="P5" s="24"/>
      <c r="Q5" s="4" t="s">
        <v>373</v>
      </c>
      <c r="R5" s="169"/>
      <c r="S5" s="24"/>
      <c r="T5" s="4" t="s">
        <v>408</v>
      </c>
      <c r="V5" s="6" t="s">
        <v>381</v>
      </c>
      <c r="W5" s="4" t="s">
        <v>409</v>
      </c>
      <c r="Y5" s="584" t="s">
        <v>383</v>
      </c>
      <c r="Z5" s="585">
        <v>0.2</v>
      </c>
      <c r="AA5" s="39" t="s">
        <v>384</v>
      </c>
      <c r="AB5" s="34" t="s">
        <v>410</v>
      </c>
      <c r="AC5" s="43" t="str">
        <f t="shared" si="0"/>
        <v>東京都港区</v>
      </c>
      <c r="AD5" s="45">
        <v>11.4</v>
      </c>
      <c r="AE5" s="33">
        <v>11.1</v>
      </c>
      <c r="AF5" s="87">
        <v>10.9</v>
      </c>
      <c r="AG5" s="9" t="s">
        <v>411</v>
      </c>
      <c r="AH5" s="585">
        <v>0.7</v>
      </c>
      <c r="AI5" s="24"/>
      <c r="AJ5" s="1"/>
      <c r="AK5" s="7"/>
      <c r="AL5" s="1"/>
      <c r="AM5" s="1"/>
      <c r="AN5" s="1"/>
      <c r="AO5" s="118" t="s">
        <v>412</v>
      </c>
      <c r="AP5" s="119" t="s">
        <v>364</v>
      </c>
      <c r="AQ5" s="216"/>
      <c r="AR5" s="79" t="s">
        <v>411</v>
      </c>
      <c r="AS5" s="218" t="s">
        <v>413</v>
      </c>
      <c r="AT5" s="116" t="s">
        <v>403</v>
      </c>
      <c r="AU5" s="224" t="s">
        <v>404</v>
      </c>
      <c r="AV5" s="229"/>
      <c r="AX5" s="9" t="s">
        <v>411</v>
      </c>
      <c r="AY5" s="111" t="s">
        <v>414</v>
      </c>
      <c r="AZ5" s="76" t="s">
        <v>392</v>
      </c>
      <c r="BA5" s="76" t="s">
        <v>406</v>
      </c>
      <c r="BB5" s="611" t="s">
        <v>394</v>
      </c>
      <c r="BC5" s="94"/>
      <c r="BD5" s="27"/>
      <c r="BF5" s="109" t="s">
        <v>367</v>
      </c>
      <c r="BH5" s="7"/>
    </row>
    <row r="6" spans="1:60" ht="14.25" customHeight="1" thickBot="1">
      <c r="A6" s="9" t="s">
        <v>411</v>
      </c>
      <c r="B6" s="132" t="s">
        <v>415</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379</v>
      </c>
      <c r="O6" s="76" t="s">
        <v>396</v>
      </c>
      <c r="P6" s="21"/>
      <c r="Q6" s="174" t="s">
        <v>374</v>
      </c>
      <c r="R6" s="170"/>
      <c r="S6" s="21"/>
      <c r="T6" s="4" t="s">
        <v>416</v>
      </c>
      <c r="V6" s="6" t="s">
        <v>381</v>
      </c>
      <c r="W6" s="4" t="s">
        <v>417</v>
      </c>
      <c r="Y6" s="584" t="s">
        <v>383</v>
      </c>
      <c r="Z6" s="585">
        <v>0.2</v>
      </c>
      <c r="AA6" s="39" t="s">
        <v>384</v>
      </c>
      <c r="AB6" s="34" t="s">
        <v>418</v>
      </c>
      <c r="AC6" s="43" t="str">
        <f t="shared" si="0"/>
        <v>東京都新宿区</v>
      </c>
      <c r="AD6" s="45">
        <v>11.4</v>
      </c>
      <c r="AE6" s="33">
        <v>11.1</v>
      </c>
      <c r="AF6" s="87">
        <v>10.9</v>
      </c>
      <c r="AG6" s="584" t="s">
        <v>419</v>
      </c>
      <c r="AH6" s="585">
        <v>0.7</v>
      </c>
      <c r="AI6" s="21"/>
      <c r="AJ6" s="23"/>
      <c r="AK6" s="1"/>
      <c r="AL6" s="1"/>
      <c r="AM6" s="1"/>
      <c r="AN6" s="1"/>
      <c r="AO6" s="118" t="s">
        <v>419</v>
      </c>
      <c r="AP6" s="119" t="s">
        <v>364</v>
      </c>
      <c r="AQ6" s="216"/>
      <c r="AR6" s="115" t="s">
        <v>419</v>
      </c>
      <c r="AS6" s="218" t="s">
        <v>420</v>
      </c>
      <c r="AT6" s="116" t="s">
        <v>403</v>
      </c>
      <c r="AU6" s="224" t="s">
        <v>404</v>
      </c>
      <c r="AV6" s="229"/>
      <c r="AX6" s="9" t="s">
        <v>419</v>
      </c>
      <c r="AY6" s="111" t="s">
        <v>421</v>
      </c>
      <c r="AZ6" s="76" t="s">
        <v>392</v>
      </c>
      <c r="BA6" s="76" t="s">
        <v>406</v>
      </c>
      <c r="BB6" s="611" t="s">
        <v>394</v>
      </c>
      <c r="BC6" s="94"/>
      <c r="BD6" s="27"/>
      <c r="BF6" s="542" t="s">
        <v>422</v>
      </c>
    </row>
    <row r="7" spans="1:60" ht="14.25" customHeight="1" thickBot="1">
      <c r="A7" s="9" t="s">
        <v>419</v>
      </c>
      <c r="B7" s="132" t="s">
        <v>423</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379</v>
      </c>
      <c r="O7" s="76" t="s">
        <v>396</v>
      </c>
      <c r="P7" s="24"/>
      <c r="Q7" s="4" t="s">
        <v>375</v>
      </c>
      <c r="R7" s="169"/>
      <c r="S7" s="24"/>
      <c r="T7" s="4" t="s">
        <v>424</v>
      </c>
      <c r="V7" s="6" t="s">
        <v>381</v>
      </c>
      <c r="W7" s="4" t="s">
        <v>425</v>
      </c>
      <c r="Y7" s="584" t="s">
        <v>383</v>
      </c>
      <c r="Z7" s="585">
        <v>0.2</v>
      </c>
      <c r="AA7" s="39" t="s">
        <v>384</v>
      </c>
      <c r="AB7" s="34" t="s">
        <v>426</v>
      </c>
      <c r="AC7" s="43" t="str">
        <f t="shared" si="0"/>
        <v>東京都文京区</v>
      </c>
      <c r="AD7" s="45">
        <v>11.4</v>
      </c>
      <c r="AE7" s="33">
        <v>11.1</v>
      </c>
      <c r="AF7" s="87">
        <v>10.9</v>
      </c>
      <c r="AG7" s="584" t="s">
        <v>427</v>
      </c>
      <c r="AH7" s="585">
        <v>0.7</v>
      </c>
      <c r="AI7" s="24"/>
      <c r="AJ7" s="1"/>
      <c r="AK7" s="1"/>
      <c r="AL7" s="1"/>
      <c r="AM7" s="1"/>
      <c r="AN7" s="1"/>
      <c r="AO7" s="118" t="s">
        <v>427</v>
      </c>
      <c r="AP7" s="119" t="s">
        <v>428</v>
      </c>
      <c r="AQ7" s="216"/>
      <c r="AR7" s="115" t="s">
        <v>427</v>
      </c>
      <c r="AS7" s="218" t="s">
        <v>429</v>
      </c>
      <c r="AT7" s="116" t="s">
        <v>403</v>
      </c>
      <c r="AU7" s="224" t="s">
        <v>404</v>
      </c>
      <c r="AV7" s="229"/>
      <c r="AX7" s="9" t="s">
        <v>427</v>
      </c>
      <c r="AY7" s="111" t="s">
        <v>430</v>
      </c>
      <c r="AZ7" s="76" t="s">
        <v>392</v>
      </c>
      <c r="BA7" s="76" t="s">
        <v>406</v>
      </c>
      <c r="BB7" s="611" t="s">
        <v>394</v>
      </c>
      <c r="BC7" s="94"/>
      <c r="BD7" s="27"/>
      <c r="BF7" s="542" t="s">
        <v>431</v>
      </c>
    </row>
    <row r="8" spans="1:60" ht="14.25" customHeight="1" thickBot="1">
      <c r="A8" s="9" t="s">
        <v>427</v>
      </c>
      <c r="B8" s="132" t="s">
        <v>432</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379</v>
      </c>
      <c r="O8" s="76" t="s">
        <v>433</v>
      </c>
      <c r="P8" s="24"/>
      <c r="Q8" s="4" t="s">
        <v>376</v>
      </c>
      <c r="R8" s="169"/>
      <c r="S8" s="24"/>
      <c r="T8" s="4" t="s">
        <v>434</v>
      </c>
      <c r="V8" s="6" t="s">
        <v>381</v>
      </c>
      <c r="W8" s="4" t="s">
        <v>435</v>
      </c>
      <c r="Y8" s="584" t="s">
        <v>383</v>
      </c>
      <c r="Z8" s="585">
        <v>0.2</v>
      </c>
      <c r="AA8" s="39" t="s">
        <v>384</v>
      </c>
      <c r="AB8" s="34" t="s">
        <v>436</v>
      </c>
      <c r="AC8" s="43" t="str">
        <f t="shared" si="0"/>
        <v>東京都台東区</v>
      </c>
      <c r="AD8" s="45">
        <v>11.4</v>
      </c>
      <c r="AE8" s="33">
        <v>11.1</v>
      </c>
      <c r="AF8" s="87">
        <v>10.9</v>
      </c>
      <c r="AG8" s="584" t="s">
        <v>437</v>
      </c>
      <c r="AH8" s="585">
        <v>0.45</v>
      </c>
      <c r="AI8" s="24"/>
      <c r="AJ8" s="1"/>
      <c r="AK8" s="1"/>
      <c r="AL8" s="1"/>
      <c r="AM8" s="1"/>
      <c r="AN8" s="1"/>
      <c r="AO8" s="118" t="s">
        <v>437</v>
      </c>
      <c r="AP8" s="119" t="s">
        <v>364</v>
      </c>
      <c r="AQ8" s="216"/>
      <c r="AR8" s="115" t="s">
        <v>437</v>
      </c>
      <c r="AS8" s="218" t="s">
        <v>438</v>
      </c>
      <c r="AT8" s="116" t="s">
        <v>403</v>
      </c>
      <c r="AU8" s="224" t="s">
        <v>404</v>
      </c>
      <c r="AV8" s="229"/>
      <c r="AX8" s="9" t="s">
        <v>437</v>
      </c>
      <c r="AY8" s="111" t="s">
        <v>439</v>
      </c>
      <c r="AZ8" s="76" t="s">
        <v>392</v>
      </c>
      <c r="BA8" s="76" t="s">
        <v>406</v>
      </c>
      <c r="BB8" s="611" t="s">
        <v>394</v>
      </c>
      <c r="BC8" s="94"/>
      <c r="BD8" s="27"/>
      <c r="BF8" s="110"/>
    </row>
    <row r="9" spans="1:60" ht="14.25" customHeight="1" thickBot="1">
      <c r="A9" s="9" t="s">
        <v>437</v>
      </c>
      <c r="B9" s="132" t="s">
        <v>440</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379</v>
      </c>
      <c r="O9" s="76" t="s">
        <v>396</v>
      </c>
      <c r="P9" s="24"/>
      <c r="Q9" s="5" t="s">
        <v>377</v>
      </c>
      <c r="R9" s="171"/>
      <c r="S9" s="24"/>
      <c r="T9" s="4" t="s">
        <v>441</v>
      </c>
      <c r="V9" s="6" t="s">
        <v>381</v>
      </c>
      <c r="W9" s="4" t="s">
        <v>442</v>
      </c>
      <c r="Y9" s="584" t="s">
        <v>383</v>
      </c>
      <c r="Z9" s="585">
        <v>0.2</v>
      </c>
      <c r="AA9" s="39" t="s">
        <v>384</v>
      </c>
      <c r="AB9" s="34" t="s">
        <v>443</v>
      </c>
      <c r="AC9" s="43" t="str">
        <f t="shared" si="0"/>
        <v>東京都墨田区</v>
      </c>
      <c r="AD9" s="45">
        <v>11.4</v>
      </c>
      <c r="AE9" s="33">
        <v>11.1</v>
      </c>
      <c r="AF9" s="87">
        <v>10.9</v>
      </c>
      <c r="AG9" s="584" t="s">
        <v>444</v>
      </c>
      <c r="AH9" s="585">
        <v>0.45</v>
      </c>
      <c r="AI9" s="24"/>
      <c r="AJ9" s="1"/>
      <c r="AK9" s="1"/>
      <c r="AL9" s="1"/>
      <c r="AM9" s="1"/>
      <c r="AN9" s="1"/>
      <c r="AO9" s="118" t="s">
        <v>444</v>
      </c>
      <c r="AP9" s="119" t="s">
        <v>364</v>
      </c>
      <c r="AQ9" s="216"/>
      <c r="AR9" s="115" t="s">
        <v>444</v>
      </c>
      <c r="AS9" s="218" t="s">
        <v>445</v>
      </c>
      <c r="AT9" s="116" t="s">
        <v>403</v>
      </c>
      <c r="AU9" s="224" t="s">
        <v>404</v>
      </c>
      <c r="AV9" s="120" t="s">
        <v>446</v>
      </c>
      <c r="AX9" s="9" t="s">
        <v>444</v>
      </c>
      <c r="AY9" s="111" t="s">
        <v>447</v>
      </c>
      <c r="AZ9" s="76" t="s">
        <v>392</v>
      </c>
      <c r="BA9" s="76" t="s">
        <v>406</v>
      </c>
      <c r="BB9" s="611" t="s">
        <v>394</v>
      </c>
      <c r="BC9" s="94"/>
      <c r="BD9" s="27"/>
      <c r="BF9" s="2"/>
    </row>
    <row r="10" spans="1:60" ht="14.25" customHeight="1" thickBot="1">
      <c r="A10" s="9" t="s">
        <v>444</v>
      </c>
      <c r="B10" s="132" t="s">
        <v>448</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379</v>
      </c>
      <c r="O10" s="76" t="s">
        <v>396</v>
      </c>
      <c r="P10" s="24"/>
      <c r="Q10" s="2"/>
      <c r="R10" s="2"/>
      <c r="S10" s="24"/>
      <c r="T10" s="4" t="s">
        <v>449</v>
      </c>
      <c r="V10" s="6" t="s">
        <v>381</v>
      </c>
      <c r="W10" s="4" t="s">
        <v>450</v>
      </c>
      <c r="Y10" s="584" t="s">
        <v>383</v>
      </c>
      <c r="Z10" s="585">
        <v>0.2</v>
      </c>
      <c r="AA10" s="39" t="s">
        <v>384</v>
      </c>
      <c r="AB10" s="34" t="s">
        <v>451</v>
      </c>
      <c r="AC10" s="43" t="str">
        <f t="shared" si="0"/>
        <v>東京都江東区</v>
      </c>
      <c r="AD10" s="45">
        <v>11.4</v>
      </c>
      <c r="AE10" s="33">
        <v>11.1</v>
      </c>
      <c r="AF10" s="87">
        <v>10.9</v>
      </c>
      <c r="AG10" s="584" t="s">
        <v>452</v>
      </c>
      <c r="AH10" s="585">
        <v>0.55000000000000004</v>
      </c>
      <c r="AI10" s="24"/>
      <c r="AJ10" s="1"/>
      <c r="AK10" s="1"/>
      <c r="AL10" s="1"/>
      <c r="AM10" s="1"/>
      <c r="AN10" s="1"/>
      <c r="AO10" s="118" t="s">
        <v>452</v>
      </c>
      <c r="AP10" s="119" t="s">
        <v>364</v>
      </c>
      <c r="AQ10" s="216"/>
      <c r="AR10" s="115" t="s">
        <v>452</v>
      </c>
      <c r="AS10" s="218" t="s">
        <v>453</v>
      </c>
      <c r="AT10" s="116" t="s">
        <v>403</v>
      </c>
      <c r="AU10" s="224" t="s">
        <v>404</v>
      </c>
      <c r="AV10" s="229"/>
      <c r="AX10" s="9" t="s">
        <v>452</v>
      </c>
      <c r="AY10" s="111" t="s">
        <v>454</v>
      </c>
      <c r="AZ10" s="76" t="s">
        <v>392</v>
      </c>
      <c r="BA10" s="76" t="s">
        <v>406</v>
      </c>
      <c r="BB10" s="611" t="s">
        <v>394</v>
      </c>
      <c r="BC10" s="94"/>
      <c r="BD10" s="27"/>
      <c r="BF10" s="172" t="s">
        <v>455</v>
      </c>
    </row>
    <row r="11" spans="1:60" ht="14.25" customHeight="1" thickBot="1">
      <c r="A11" s="9" t="s">
        <v>452</v>
      </c>
      <c r="B11" s="132" t="s">
        <v>456</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379</v>
      </c>
      <c r="O11" s="76" t="s">
        <v>396</v>
      </c>
      <c r="P11" s="24"/>
      <c r="Q11" s="2"/>
      <c r="R11" s="2"/>
      <c r="S11" s="24"/>
      <c r="T11" s="4" t="s">
        <v>457</v>
      </c>
      <c r="V11" s="6" t="s">
        <v>381</v>
      </c>
      <c r="W11" s="4" t="s">
        <v>458</v>
      </c>
      <c r="Y11" s="584" t="s">
        <v>383</v>
      </c>
      <c r="Z11" s="585">
        <v>0.2</v>
      </c>
      <c r="AA11" s="39" t="s">
        <v>384</v>
      </c>
      <c r="AB11" s="34" t="s">
        <v>459</v>
      </c>
      <c r="AC11" s="43" t="str">
        <f t="shared" si="0"/>
        <v>東京都品川区</v>
      </c>
      <c r="AD11" s="45">
        <v>11.4</v>
      </c>
      <c r="AE11" s="33">
        <v>11.1</v>
      </c>
      <c r="AF11" s="87">
        <v>10.9</v>
      </c>
      <c r="AG11" s="584" t="s">
        <v>460</v>
      </c>
      <c r="AH11" s="585">
        <v>0.55000000000000004</v>
      </c>
      <c r="AI11" s="24"/>
      <c r="AJ11" s="1"/>
      <c r="AK11" s="1"/>
      <c r="AL11" s="1"/>
      <c r="AM11" s="1"/>
      <c r="AN11" s="1"/>
      <c r="AO11" s="118" t="s">
        <v>460</v>
      </c>
      <c r="AP11" s="119" t="s">
        <v>428</v>
      </c>
      <c r="AQ11" s="216"/>
      <c r="AR11" s="115" t="s">
        <v>460</v>
      </c>
      <c r="AS11" s="218" t="s">
        <v>461</v>
      </c>
      <c r="AT11" s="116" t="s">
        <v>403</v>
      </c>
      <c r="AU11" s="224" t="s">
        <v>404</v>
      </c>
      <c r="AV11" s="229"/>
      <c r="AX11" s="9" t="s">
        <v>460</v>
      </c>
      <c r="AY11" s="111" t="s">
        <v>462</v>
      </c>
      <c r="AZ11" s="76" t="s">
        <v>392</v>
      </c>
      <c r="BA11" s="76" t="s">
        <v>406</v>
      </c>
      <c r="BB11" s="611" t="s">
        <v>394</v>
      </c>
      <c r="BC11" s="94"/>
      <c r="BD11" s="27"/>
      <c r="BF11" s="109" t="s">
        <v>367</v>
      </c>
    </row>
    <row r="12" spans="1:60" ht="14.25" customHeight="1" thickBot="1">
      <c r="A12" s="9" t="s">
        <v>460</v>
      </c>
      <c r="B12" s="132" t="s">
        <v>463</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379</v>
      </c>
      <c r="O12" s="76" t="s">
        <v>433</v>
      </c>
      <c r="P12" s="24"/>
      <c r="Q12" s="24"/>
      <c r="R12" s="24"/>
      <c r="S12" s="24"/>
      <c r="T12" s="4" t="s">
        <v>464</v>
      </c>
      <c r="V12" s="6" t="s">
        <v>381</v>
      </c>
      <c r="W12" s="4" t="s">
        <v>465</v>
      </c>
      <c r="Y12" s="584" t="s">
        <v>383</v>
      </c>
      <c r="Z12" s="585">
        <v>0.2</v>
      </c>
      <c r="AA12" s="39" t="s">
        <v>384</v>
      </c>
      <c r="AB12" s="34" t="s">
        <v>466</v>
      </c>
      <c r="AC12" s="43" t="str">
        <f t="shared" si="0"/>
        <v>東京都目黒区</v>
      </c>
      <c r="AD12" s="45">
        <v>11.4</v>
      </c>
      <c r="AE12" s="33">
        <v>11.1</v>
      </c>
      <c r="AF12" s="87">
        <v>10.9</v>
      </c>
      <c r="AG12" s="584" t="s">
        <v>467</v>
      </c>
      <c r="AH12" s="585">
        <v>0.45</v>
      </c>
      <c r="AI12" s="24"/>
      <c r="AJ12" s="1"/>
      <c r="AK12" s="1"/>
      <c r="AL12" s="1"/>
      <c r="AM12" s="1"/>
      <c r="AN12" s="1"/>
      <c r="AO12" s="118" t="s">
        <v>468</v>
      </c>
      <c r="AP12" s="119" t="s">
        <v>364</v>
      </c>
      <c r="AQ12" s="216"/>
      <c r="AR12" s="115" t="s">
        <v>468</v>
      </c>
      <c r="AS12" s="218" t="s">
        <v>469</v>
      </c>
      <c r="AT12" s="116" t="s">
        <v>403</v>
      </c>
      <c r="AU12" s="224" t="s">
        <v>404</v>
      </c>
      <c r="AV12" s="120" t="s">
        <v>470</v>
      </c>
      <c r="AX12" s="9" t="s">
        <v>468</v>
      </c>
      <c r="AY12" s="111" t="s">
        <v>471</v>
      </c>
      <c r="AZ12" s="76" t="s">
        <v>472</v>
      </c>
      <c r="BA12" s="76" t="s">
        <v>473</v>
      </c>
      <c r="BB12" s="611" t="s">
        <v>394</v>
      </c>
      <c r="BC12" s="94"/>
      <c r="BD12" s="27"/>
      <c r="BF12" s="117" t="s">
        <v>422</v>
      </c>
    </row>
    <row r="13" spans="1:60" ht="14.25" customHeight="1" thickBot="1">
      <c r="A13" s="9" t="s">
        <v>468</v>
      </c>
      <c r="B13" s="132" t="s">
        <v>474</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379</v>
      </c>
      <c r="O13" s="76" t="s">
        <v>396</v>
      </c>
      <c r="P13" s="24"/>
      <c r="Q13" s="24"/>
      <c r="R13" s="24"/>
      <c r="S13" s="24"/>
      <c r="T13" s="4" t="s">
        <v>475</v>
      </c>
      <c r="V13" s="6" t="s">
        <v>381</v>
      </c>
      <c r="W13" s="4" t="s">
        <v>476</v>
      </c>
      <c r="Y13" s="584" t="s">
        <v>383</v>
      </c>
      <c r="Z13" s="585">
        <v>0.2</v>
      </c>
      <c r="AA13" s="39" t="s">
        <v>384</v>
      </c>
      <c r="AB13" s="34" t="s">
        <v>477</v>
      </c>
      <c r="AC13" s="43" t="str">
        <f t="shared" si="0"/>
        <v>東京都大田区</v>
      </c>
      <c r="AD13" s="45">
        <v>11.4</v>
      </c>
      <c r="AE13" s="33">
        <v>11.1</v>
      </c>
      <c r="AF13" s="87">
        <v>10.9</v>
      </c>
      <c r="AG13" s="584" t="s">
        <v>468</v>
      </c>
      <c r="AH13" s="585">
        <v>0.45</v>
      </c>
      <c r="AI13" s="24"/>
      <c r="AJ13" s="1"/>
      <c r="AK13" s="1"/>
      <c r="AL13" s="1"/>
      <c r="AM13" s="1"/>
      <c r="AN13" s="1"/>
      <c r="AO13" s="118" t="s">
        <v>478</v>
      </c>
      <c r="AP13" s="119" t="s">
        <v>428</v>
      </c>
      <c r="AQ13" s="216"/>
      <c r="AR13" s="115" t="s">
        <v>478</v>
      </c>
      <c r="AS13" s="218" t="s">
        <v>479</v>
      </c>
      <c r="AT13" s="116" t="s">
        <v>403</v>
      </c>
      <c r="AU13" s="224" t="s">
        <v>404</v>
      </c>
      <c r="AV13" s="120"/>
      <c r="AX13" s="9" t="s">
        <v>480</v>
      </c>
      <c r="AY13" s="111" t="s">
        <v>481</v>
      </c>
      <c r="AZ13" s="76" t="s">
        <v>472</v>
      </c>
      <c r="BA13" s="76" t="s">
        <v>473</v>
      </c>
      <c r="BB13" s="611" t="s">
        <v>394</v>
      </c>
      <c r="BC13" s="94"/>
      <c r="BD13" s="27"/>
      <c r="BF13" s="117" t="s">
        <v>431</v>
      </c>
    </row>
    <row r="14" spans="1:60" ht="14.25" customHeight="1" thickBot="1">
      <c r="A14" s="9" t="s">
        <v>480</v>
      </c>
      <c r="B14" s="132" t="s">
        <v>482</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379</v>
      </c>
      <c r="O14" s="76" t="s">
        <v>483</v>
      </c>
      <c r="P14" s="24"/>
      <c r="Q14" s="24"/>
      <c r="R14" s="24"/>
      <c r="S14" s="24"/>
      <c r="T14" s="4" t="s">
        <v>484</v>
      </c>
      <c r="V14" s="6" t="s">
        <v>381</v>
      </c>
      <c r="W14" s="4" t="s">
        <v>485</v>
      </c>
      <c r="Y14" s="584" t="s">
        <v>383</v>
      </c>
      <c r="Z14" s="585">
        <v>0.2</v>
      </c>
      <c r="AA14" s="39" t="s">
        <v>384</v>
      </c>
      <c r="AB14" s="34" t="s">
        <v>486</v>
      </c>
      <c r="AC14" s="43" t="str">
        <f t="shared" si="0"/>
        <v>東京都世田谷区</v>
      </c>
      <c r="AD14" s="45">
        <v>11.4</v>
      </c>
      <c r="AE14" s="33">
        <v>11.1</v>
      </c>
      <c r="AF14" s="87">
        <v>10.9</v>
      </c>
      <c r="AG14" s="584" t="s">
        <v>487</v>
      </c>
      <c r="AH14" s="585">
        <v>0.45</v>
      </c>
      <c r="AI14" s="24"/>
      <c r="AJ14" s="1"/>
      <c r="AK14" s="1"/>
      <c r="AL14" s="1"/>
      <c r="AM14" s="1"/>
      <c r="AN14" s="1"/>
      <c r="AO14" s="118" t="s">
        <v>487</v>
      </c>
      <c r="AP14" s="119" t="s">
        <v>428</v>
      </c>
      <c r="AQ14" s="216"/>
      <c r="AR14" s="115" t="s">
        <v>487</v>
      </c>
      <c r="AS14" s="218" t="s">
        <v>488</v>
      </c>
      <c r="AT14" s="116" t="s">
        <v>403</v>
      </c>
      <c r="AU14" s="224" t="s">
        <v>404</v>
      </c>
      <c r="AV14" s="120" t="s">
        <v>470</v>
      </c>
      <c r="AX14" s="9" t="s">
        <v>487</v>
      </c>
      <c r="AY14" s="111" t="s">
        <v>489</v>
      </c>
      <c r="AZ14" s="76" t="s">
        <v>472</v>
      </c>
      <c r="BA14" s="76" t="s">
        <v>473</v>
      </c>
      <c r="BB14" s="611" t="s">
        <v>394</v>
      </c>
      <c r="BC14" s="94"/>
      <c r="BD14" s="27"/>
      <c r="BF14" s="110"/>
    </row>
    <row r="15" spans="1:60" ht="14.25" customHeight="1" thickBot="1">
      <c r="A15" s="9" t="s">
        <v>487</v>
      </c>
      <c r="B15" s="132" t="s">
        <v>490</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379</v>
      </c>
      <c r="O15" s="76" t="s">
        <v>433</v>
      </c>
      <c r="P15" s="24"/>
      <c r="Q15" s="24"/>
      <c r="R15" s="24"/>
      <c r="S15" s="24"/>
      <c r="T15" s="4" t="s">
        <v>491</v>
      </c>
      <c r="V15" s="6" t="s">
        <v>381</v>
      </c>
      <c r="W15" s="4" t="s">
        <v>492</v>
      </c>
      <c r="Y15" s="584" t="s">
        <v>383</v>
      </c>
      <c r="Z15" s="585">
        <v>0.2</v>
      </c>
      <c r="AA15" s="39" t="s">
        <v>384</v>
      </c>
      <c r="AB15" s="34" t="s">
        <v>493</v>
      </c>
      <c r="AC15" s="43" t="str">
        <f t="shared" si="0"/>
        <v>東京都渋谷区</v>
      </c>
      <c r="AD15" s="45">
        <v>11.4</v>
      </c>
      <c r="AE15" s="33">
        <v>11.1</v>
      </c>
      <c r="AF15" s="87">
        <v>10.9</v>
      </c>
      <c r="AG15" s="584" t="s">
        <v>494</v>
      </c>
      <c r="AH15" s="585">
        <v>0.45</v>
      </c>
      <c r="AI15" s="24"/>
      <c r="AJ15" s="1"/>
      <c r="AK15" s="1"/>
      <c r="AL15" s="1"/>
      <c r="AM15" s="1"/>
      <c r="AN15" s="1"/>
      <c r="AO15" s="118" t="s">
        <v>495</v>
      </c>
      <c r="AP15" s="119" t="s">
        <v>364</v>
      </c>
      <c r="AQ15" s="216"/>
      <c r="AR15" s="9" t="s">
        <v>494</v>
      </c>
      <c r="AS15" s="218" t="s">
        <v>496</v>
      </c>
      <c r="AT15" s="116" t="s">
        <v>403</v>
      </c>
      <c r="AU15" s="224" t="s">
        <v>404</v>
      </c>
      <c r="AV15" s="120" t="s">
        <v>470</v>
      </c>
      <c r="AX15" s="9" t="s">
        <v>494</v>
      </c>
      <c r="AY15" s="111" t="s">
        <v>497</v>
      </c>
      <c r="AZ15" s="76" t="s">
        <v>498</v>
      </c>
      <c r="BA15" s="76" t="s">
        <v>499</v>
      </c>
      <c r="BB15" s="611" t="s">
        <v>394</v>
      </c>
      <c r="BC15" s="94"/>
      <c r="BD15" s="27"/>
      <c r="BF15" s="545" t="s">
        <v>500</v>
      </c>
    </row>
    <row r="16" spans="1:60" ht="14.25" customHeight="1" thickBot="1">
      <c r="A16" s="9" t="s">
        <v>494</v>
      </c>
      <c r="B16" s="132" t="s">
        <v>501</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379</v>
      </c>
      <c r="O16" s="76" t="s">
        <v>396</v>
      </c>
      <c r="P16" s="24"/>
      <c r="Q16" s="24"/>
      <c r="R16" s="24"/>
      <c r="S16" s="24"/>
      <c r="T16" s="4" t="s">
        <v>502</v>
      </c>
      <c r="V16" s="6" t="s">
        <v>381</v>
      </c>
      <c r="W16" s="4" t="s">
        <v>503</v>
      </c>
      <c r="Y16" s="584" t="s">
        <v>383</v>
      </c>
      <c r="Z16" s="585">
        <v>0.2</v>
      </c>
      <c r="AA16" s="39" t="s">
        <v>384</v>
      </c>
      <c r="AB16" s="34" t="s">
        <v>504</v>
      </c>
      <c r="AC16" s="43" t="str">
        <f t="shared" si="0"/>
        <v>東京都中野区</v>
      </c>
      <c r="AD16" s="45">
        <v>11.4</v>
      </c>
      <c r="AE16" s="33">
        <v>11.1</v>
      </c>
      <c r="AF16" s="87">
        <v>10.9</v>
      </c>
      <c r="AG16" s="584" t="s">
        <v>505</v>
      </c>
      <c r="AH16" s="585">
        <v>0.45</v>
      </c>
      <c r="AI16" s="24"/>
      <c r="AJ16" s="1"/>
      <c r="AK16" s="1"/>
      <c r="AL16" s="1"/>
      <c r="AM16" s="1"/>
      <c r="AN16" s="1"/>
      <c r="AO16" s="118" t="s">
        <v>505</v>
      </c>
      <c r="AP16" s="119" t="s">
        <v>428</v>
      </c>
      <c r="AQ16" s="216"/>
      <c r="AR16" s="115" t="s">
        <v>505</v>
      </c>
      <c r="AS16" s="218" t="s">
        <v>506</v>
      </c>
      <c r="AT16" s="116" t="s">
        <v>403</v>
      </c>
      <c r="AU16" s="224" t="s">
        <v>404</v>
      </c>
      <c r="AV16" s="120"/>
      <c r="AX16" s="9" t="s">
        <v>507</v>
      </c>
      <c r="AY16" s="111" t="s">
        <v>508</v>
      </c>
      <c r="AZ16" s="76" t="s">
        <v>498</v>
      </c>
      <c r="BA16" s="76" t="s">
        <v>499</v>
      </c>
      <c r="BB16" s="611" t="s">
        <v>394</v>
      </c>
      <c r="BC16" s="94"/>
      <c r="BD16" s="27"/>
      <c r="BF16" s="4" t="s">
        <v>367</v>
      </c>
    </row>
    <row r="17" spans="1:58" ht="14.25" customHeight="1" thickBot="1">
      <c r="A17" s="9" t="s">
        <v>507</v>
      </c>
      <c r="B17" s="132" t="s">
        <v>509</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379</v>
      </c>
      <c r="O17" s="76" t="s">
        <v>483</v>
      </c>
      <c r="P17" s="24"/>
      <c r="Q17" s="24"/>
      <c r="R17" s="24"/>
      <c r="S17" s="24"/>
      <c r="T17" s="4" t="s">
        <v>510</v>
      </c>
      <c r="V17" s="6" t="s">
        <v>381</v>
      </c>
      <c r="W17" s="4" t="s">
        <v>511</v>
      </c>
      <c r="Y17" s="584" t="s">
        <v>383</v>
      </c>
      <c r="Z17" s="585">
        <v>0.2</v>
      </c>
      <c r="AA17" s="39" t="s">
        <v>384</v>
      </c>
      <c r="AB17" s="34" t="s">
        <v>512</v>
      </c>
      <c r="AC17" s="43" t="str">
        <f t="shared" si="0"/>
        <v>東京都杉並区</v>
      </c>
      <c r="AD17" s="45">
        <v>11.4</v>
      </c>
      <c r="AE17" s="33">
        <v>11.1</v>
      </c>
      <c r="AF17" s="87">
        <v>10.9</v>
      </c>
      <c r="AG17" s="584" t="s">
        <v>513</v>
      </c>
      <c r="AH17" s="585">
        <v>0.55000000000000004</v>
      </c>
      <c r="AI17" s="24"/>
      <c r="AJ17" s="1"/>
      <c r="AK17" s="1"/>
      <c r="AL17" s="1"/>
      <c r="AM17" s="1"/>
      <c r="AN17" s="1"/>
      <c r="AO17" s="118" t="s">
        <v>513</v>
      </c>
      <c r="AP17" s="119" t="s">
        <v>364</v>
      </c>
      <c r="AQ17" s="216"/>
      <c r="AR17" s="115" t="s">
        <v>513</v>
      </c>
      <c r="AS17" s="218" t="s">
        <v>514</v>
      </c>
      <c r="AT17" s="116" t="s">
        <v>403</v>
      </c>
      <c r="AU17" s="224" t="s">
        <v>404</v>
      </c>
      <c r="AV17" s="229"/>
      <c r="AX17" s="9" t="s">
        <v>513</v>
      </c>
      <c r="AY17" s="111" t="s">
        <v>515</v>
      </c>
      <c r="AZ17" s="76" t="s">
        <v>392</v>
      </c>
      <c r="BA17" s="76" t="s">
        <v>406</v>
      </c>
      <c r="BB17" s="611" t="s">
        <v>394</v>
      </c>
      <c r="BC17" s="94"/>
      <c r="BD17" s="27"/>
      <c r="BF17" s="542" t="s">
        <v>422</v>
      </c>
    </row>
    <row r="18" spans="1:58" ht="14.25" customHeight="1" thickBot="1">
      <c r="A18" s="9" t="s">
        <v>513</v>
      </c>
      <c r="B18" s="132" t="s">
        <v>516</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379</v>
      </c>
      <c r="O18" s="76" t="s">
        <v>396</v>
      </c>
      <c r="P18" s="24"/>
      <c r="Q18" s="24"/>
      <c r="R18" s="24"/>
      <c r="S18" s="24"/>
      <c r="T18" s="4" t="s">
        <v>517</v>
      </c>
      <c r="V18" s="6" t="s">
        <v>381</v>
      </c>
      <c r="W18" s="4" t="s">
        <v>518</v>
      </c>
      <c r="Y18" s="584" t="s">
        <v>383</v>
      </c>
      <c r="Z18" s="585">
        <v>0.2</v>
      </c>
      <c r="AA18" s="39" t="s">
        <v>384</v>
      </c>
      <c r="AB18" s="34" t="s">
        <v>519</v>
      </c>
      <c r="AC18" s="43" t="str">
        <f t="shared" si="0"/>
        <v>東京都豊島区</v>
      </c>
      <c r="AD18" s="45">
        <v>11.4</v>
      </c>
      <c r="AE18" s="33">
        <v>11.1</v>
      </c>
      <c r="AF18" s="87">
        <v>10.9</v>
      </c>
      <c r="AG18" s="584" t="s">
        <v>520</v>
      </c>
      <c r="AH18" s="585">
        <v>0.55000000000000004</v>
      </c>
      <c r="AI18" s="24"/>
      <c r="AJ18" s="1"/>
      <c r="AK18" s="1"/>
      <c r="AL18" s="1"/>
      <c r="AM18" s="1"/>
      <c r="AN18" s="1"/>
      <c r="AO18" s="118" t="s">
        <v>520</v>
      </c>
      <c r="AP18" s="119" t="s">
        <v>428</v>
      </c>
      <c r="AQ18" s="216"/>
      <c r="AR18" s="115" t="s">
        <v>520</v>
      </c>
      <c r="AS18" s="218" t="s">
        <v>521</v>
      </c>
      <c r="AT18" s="116" t="s">
        <v>403</v>
      </c>
      <c r="AU18" s="224" t="s">
        <v>404</v>
      </c>
      <c r="AV18" s="229"/>
      <c r="AX18" s="9" t="s">
        <v>520</v>
      </c>
      <c r="AY18" s="111" t="s">
        <v>522</v>
      </c>
      <c r="AZ18" s="76" t="s">
        <v>392</v>
      </c>
      <c r="BA18" s="76" t="s">
        <v>406</v>
      </c>
      <c r="BB18" s="611" t="s">
        <v>394</v>
      </c>
      <c r="BC18" s="94"/>
      <c r="BD18" s="27"/>
      <c r="BF18" s="542" t="s">
        <v>431</v>
      </c>
    </row>
    <row r="19" spans="1:58" ht="14.25" customHeight="1" thickBot="1">
      <c r="A19" s="9" t="s">
        <v>520</v>
      </c>
      <c r="B19" s="132" t="s">
        <v>523</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379</v>
      </c>
      <c r="O19" s="76" t="s">
        <v>433</v>
      </c>
      <c r="P19" s="24"/>
      <c r="Q19" s="24"/>
      <c r="R19" s="24"/>
      <c r="S19" s="24"/>
      <c r="T19" s="4" t="s">
        <v>524</v>
      </c>
      <c r="V19" s="6" t="s">
        <v>381</v>
      </c>
      <c r="W19" s="4" t="s">
        <v>525</v>
      </c>
      <c r="Y19" s="584" t="s">
        <v>383</v>
      </c>
      <c r="Z19" s="585">
        <v>0.2</v>
      </c>
      <c r="AA19" s="39" t="s">
        <v>384</v>
      </c>
      <c r="AB19" s="34" t="s">
        <v>526</v>
      </c>
      <c r="AC19" s="43" t="str">
        <f t="shared" si="0"/>
        <v>東京都北区</v>
      </c>
      <c r="AD19" s="45">
        <v>11.4</v>
      </c>
      <c r="AE19" s="33">
        <v>11.1</v>
      </c>
      <c r="AF19" s="87">
        <v>10.9</v>
      </c>
      <c r="AG19" s="584" t="s">
        <v>527</v>
      </c>
      <c r="AH19" s="585">
        <v>0.55000000000000004</v>
      </c>
      <c r="AI19" s="24"/>
      <c r="AJ19" s="1"/>
      <c r="AK19" s="1"/>
      <c r="AL19" s="1"/>
      <c r="AM19" s="1"/>
      <c r="AN19" s="1"/>
      <c r="AO19" s="118" t="s">
        <v>527</v>
      </c>
      <c r="AP19" s="119" t="s">
        <v>364</v>
      </c>
      <c r="AQ19" s="216"/>
      <c r="AR19" s="115" t="s">
        <v>527</v>
      </c>
      <c r="AS19" s="218" t="s">
        <v>528</v>
      </c>
      <c r="AT19" s="116" t="s">
        <v>403</v>
      </c>
      <c r="AU19" s="224" t="s">
        <v>404</v>
      </c>
      <c r="AV19" s="229"/>
      <c r="AX19" s="9" t="s">
        <v>529</v>
      </c>
      <c r="AY19" s="111" t="s">
        <v>530</v>
      </c>
      <c r="AZ19" s="76" t="s">
        <v>498</v>
      </c>
      <c r="BA19" s="76" t="s">
        <v>531</v>
      </c>
      <c r="BB19" s="148" t="s">
        <v>392</v>
      </c>
      <c r="BC19" s="94" t="s">
        <v>406</v>
      </c>
      <c r="BD19" s="614" t="s">
        <v>394</v>
      </c>
      <c r="BF19" s="5" t="s">
        <v>170</v>
      </c>
    </row>
    <row r="20" spans="1:58" ht="14.25" customHeight="1" thickBot="1">
      <c r="A20" s="9" t="s">
        <v>529</v>
      </c>
      <c r="B20" s="132" t="s">
        <v>532</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379</v>
      </c>
      <c r="O20" s="76" t="s">
        <v>396</v>
      </c>
      <c r="P20" s="24"/>
      <c r="Q20" s="24"/>
      <c r="R20" s="24"/>
      <c r="S20" s="24"/>
      <c r="T20" s="4" t="s">
        <v>533</v>
      </c>
      <c r="V20" s="6" t="s">
        <v>381</v>
      </c>
      <c r="W20" s="4" t="s">
        <v>534</v>
      </c>
      <c r="Y20" s="584" t="s">
        <v>383</v>
      </c>
      <c r="Z20" s="585">
        <v>0.2</v>
      </c>
      <c r="AA20" s="39" t="s">
        <v>384</v>
      </c>
      <c r="AB20" s="34" t="s">
        <v>535</v>
      </c>
      <c r="AC20" s="43" t="str">
        <f t="shared" si="0"/>
        <v>東京都荒川区</v>
      </c>
      <c r="AD20" s="45">
        <v>11.4</v>
      </c>
      <c r="AE20" s="33">
        <v>11.1</v>
      </c>
      <c r="AF20" s="87">
        <v>10.9</v>
      </c>
      <c r="AG20" s="584" t="s">
        <v>536</v>
      </c>
      <c r="AH20" s="585">
        <v>0.55000000000000004</v>
      </c>
      <c r="AI20" s="24"/>
      <c r="AJ20" s="1"/>
      <c r="AK20" s="1"/>
      <c r="AL20" s="1"/>
      <c r="AM20" s="1"/>
      <c r="AN20" s="1"/>
      <c r="AO20" s="118" t="s">
        <v>536</v>
      </c>
      <c r="AP20" s="119" t="s">
        <v>428</v>
      </c>
      <c r="AQ20" s="216"/>
      <c r="AR20" s="115" t="s">
        <v>536</v>
      </c>
      <c r="AS20" s="218" t="s">
        <v>537</v>
      </c>
      <c r="AT20" s="116" t="s">
        <v>403</v>
      </c>
      <c r="AU20" s="224" t="s">
        <v>404</v>
      </c>
      <c r="AV20" s="229"/>
      <c r="AX20" s="9" t="s">
        <v>538</v>
      </c>
      <c r="AY20" s="111" t="s">
        <v>539</v>
      </c>
      <c r="AZ20" s="76" t="s">
        <v>498</v>
      </c>
      <c r="BA20" s="76" t="s">
        <v>531</v>
      </c>
      <c r="BB20" s="148" t="s">
        <v>392</v>
      </c>
      <c r="BC20" s="94" t="s">
        <v>406</v>
      </c>
      <c r="BD20" s="615" t="s">
        <v>394</v>
      </c>
    </row>
    <row r="21" spans="1:58" ht="14.25" customHeight="1" thickBot="1">
      <c r="A21" s="9" t="s">
        <v>538</v>
      </c>
      <c r="B21" s="132" t="s">
        <v>540</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379</v>
      </c>
      <c r="O21" s="76" t="s">
        <v>541</v>
      </c>
      <c r="P21" s="24"/>
      <c r="Q21" s="24"/>
      <c r="R21" s="24"/>
      <c r="S21" s="24"/>
      <c r="T21" s="4" t="s">
        <v>542</v>
      </c>
      <c r="V21" s="6" t="s">
        <v>381</v>
      </c>
      <c r="W21" s="4" t="s">
        <v>543</v>
      </c>
      <c r="Y21" s="584" t="s">
        <v>383</v>
      </c>
      <c r="Z21" s="585">
        <v>0.2</v>
      </c>
      <c r="AA21" s="39" t="s">
        <v>384</v>
      </c>
      <c r="AB21" s="34" t="s">
        <v>544</v>
      </c>
      <c r="AC21" s="43" t="str">
        <f t="shared" si="0"/>
        <v>東京都板橋区</v>
      </c>
      <c r="AD21" s="45">
        <v>11.4</v>
      </c>
      <c r="AE21" s="33">
        <v>11.1</v>
      </c>
      <c r="AF21" s="87">
        <v>10.9</v>
      </c>
      <c r="AG21" s="584" t="s">
        <v>545</v>
      </c>
      <c r="AH21" s="585">
        <v>0.55000000000000004</v>
      </c>
      <c r="AI21" s="24"/>
      <c r="AJ21" s="1"/>
      <c r="AK21" s="1"/>
      <c r="AL21" s="1"/>
      <c r="AM21" s="1"/>
      <c r="AN21" s="1"/>
      <c r="AO21" s="118" t="s">
        <v>545</v>
      </c>
      <c r="AP21" s="119" t="s">
        <v>428</v>
      </c>
      <c r="AQ21" s="216"/>
      <c r="AR21" s="115" t="s">
        <v>545</v>
      </c>
      <c r="AS21" s="218" t="s">
        <v>546</v>
      </c>
      <c r="AT21" s="116" t="s">
        <v>403</v>
      </c>
      <c r="AU21" s="224" t="s">
        <v>404</v>
      </c>
      <c r="AV21" s="229"/>
      <c r="AX21" s="9" t="s">
        <v>545</v>
      </c>
      <c r="AY21" s="111" t="s">
        <v>547</v>
      </c>
      <c r="AZ21" s="76" t="s">
        <v>498</v>
      </c>
      <c r="BA21" s="76" t="s">
        <v>531</v>
      </c>
      <c r="BB21" s="148" t="s">
        <v>392</v>
      </c>
      <c r="BC21" s="94" t="s">
        <v>406</v>
      </c>
      <c r="BD21" s="615" t="s">
        <v>394</v>
      </c>
      <c r="BF21" s="544" t="s">
        <v>548</v>
      </c>
    </row>
    <row r="22" spans="1:58" ht="14.25" customHeight="1" thickBot="1">
      <c r="A22" s="9" t="s">
        <v>545</v>
      </c>
      <c r="B22" s="132" t="s">
        <v>549</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379</v>
      </c>
      <c r="O22" s="76" t="s">
        <v>433</v>
      </c>
      <c r="P22" s="24"/>
      <c r="Q22" s="24"/>
      <c r="R22" s="24"/>
      <c r="S22" s="24"/>
      <c r="T22" s="4" t="s">
        <v>550</v>
      </c>
      <c r="V22" s="6" t="s">
        <v>381</v>
      </c>
      <c r="W22" s="4" t="s">
        <v>551</v>
      </c>
      <c r="Y22" s="584" t="s">
        <v>383</v>
      </c>
      <c r="Z22" s="585">
        <v>0.2</v>
      </c>
      <c r="AA22" s="39" t="s">
        <v>384</v>
      </c>
      <c r="AB22" s="34" t="s">
        <v>552</v>
      </c>
      <c r="AC22" s="43" t="str">
        <f t="shared" si="0"/>
        <v>東京都練馬区</v>
      </c>
      <c r="AD22" s="45">
        <v>11.4</v>
      </c>
      <c r="AE22" s="33">
        <v>11.1</v>
      </c>
      <c r="AF22" s="87">
        <v>10.9</v>
      </c>
      <c r="AG22" s="584" t="s">
        <v>553</v>
      </c>
      <c r="AH22" s="585">
        <v>0.55000000000000004</v>
      </c>
      <c r="AI22" s="24"/>
      <c r="AJ22" s="1"/>
      <c r="AK22" s="1"/>
      <c r="AL22" s="1"/>
      <c r="AM22" s="1"/>
      <c r="AN22" s="1"/>
      <c r="AO22" s="118" t="s">
        <v>554</v>
      </c>
      <c r="AP22" s="119" t="s">
        <v>428</v>
      </c>
      <c r="AQ22" s="216"/>
      <c r="AR22" s="115" t="s">
        <v>554</v>
      </c>
      <c r="AS22" s="218" t="s">
        <v>555</v>
      </c>
      <c r="AT22" s="116" t="s">
        <v>403</v>
      </c>
      <c r="AU22" s="224" t="s">
        <v>404</v>
      </c>
      <c r="AV22" s="229"/>
      <c r="AX22" s="9" t="s">
        <v>554</v>
      </c>
      <c r="AY22" s="111" t="s">
        <v>556</v>
      </c>
      <c r="AZ22" s="76" t="s">
        <v>498</v>
      </c>
      <c r="BA22" s="76" t="s">
        <v>531</v>
      </c>
      <c r="BB22" s="148" t="s">
        <v>392</v>
      </c>
      <c r="BC22" s="94" t="s">
        <v>406</v>
      </c>
      <c r="BD22" s="615" t="s">
        <v>394</v>
      </c>
      <c r="BF22" s="543" t="s">
        <v>422</v>
      </c>
    </row>
    <row r="23" spans="1:58" ht="14.25" customHeight="1" thickBot="1">
      <c r="A23" s="9" t="s">
        <v>554</v>
      </c>
      <c r="B23" s="132" t="s">
        <v>557</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379</v>
      </c>
      <c r="O23" s="76" t="s">
        <v>558</v>
      </c>
      <c r="P23" s="24"/>
      <c r="Q23" s="24"/>
      <c r="R23" s="24"/>
      <c r="S23" s="24"/>
      <c r="T23" s="4" t="s">
        <v>559</v>
      </c>
      <c r="V23" s="6" t="s">
        <v>381</v>
      </c>
      <c r="W23" s="4" t="s">
        <v>560</v>
      </c>
      <c r="Y23" s="584" t="s">
        <v>383</v>
      </c>
      <c r="Z23" s="585">
        <v>0.2</v>
      </c>
      <c r="AA23" s="39" t="s">
        <v>384</v>
      </c>
      <c r="AB23" s="34" t="s">
        <v>561</v>
      </c>
      <c r="AC23" s="43" t="str">
        <f t="shared" si="0"/>
        <v>東京都足立区</v>
      </c>
      <c r="AD23" s="45">
        <v>11.4</v>
      </c>
      <c r="AE23" s="33">
        <v>11.1</v>
      </c>
      <c r="AF23" s="87">
        <v>10.9</v>
      </c>
      <c r="AG23" s="9" t="s">
        <v>562</v>
      </c>
      <c r="AH23" s="585">
        <v>0.55000000000000004</v>
      </c>
      <c r="AI23" s="24"/>
      <c r="AJ23" s="1"/>
      <c r="AK23" s="1"/>
      <c r="AL23" s="1"/>
      <c r="AM23" s="1"/>
      <c r="AN23" s="1"/>
      <c r="AO23" s="9" t="s">
        <v>562</v>
      </c>
      <c r="AP23" s="119" t="s">
        <v>364</v>
      </c>
      <c r="AQ23" s="216"/>
      <c r="AR23" s="9" t="s">
        <v>562</v>
      </c>
      <c r="AS23" s="218" t="s">
        <v>563</v>
      </c>
      <c r="AT23" s="116" t="s">
        <v>403</v>
      </c>
      <c r="AU23" s="224" t="s">
        <v>404</v>
      </c>
      <c r="AV23" s="229"/>
      <c r="AX23" s="9" t="s">
        <v>562</v>
      </c>
      <c r="AY23" s="111" t="s">
        <v>564</v>
      </c>
      <c r="AZ23" s="76" t="s">
        <v>498</v>
      </c>
      <c r="BA23" s="76" t="s">
        <v>531</v>
      </c>
      <c r="BB23" s="148" t="s">
        <v>392</v>
      </c>
      <c r="BC23" s="94" t="s">
        <v>406</v>
      </c>
      <c r="BD23" s="615" t="s">
        <v>394</v>
      </c>
      <c r="BF23" s="542" t="s">
        <v>431</v>
      </c>
    </row>
    <row r="24" spans="1:58" ht="14.25" customHeight="1" thickBot="1">
      <c r="A24" s="9" t="s">
        <v>562</v>
      </c>
      <c r="B24" s="132" t="s">
        <v>565</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379</v>
      </c>
      <c r="O24" s="76" t="s">
        <v>396</v>
      </c>
      <c r="P24" s="24"/>
      <c r="Q24" s="24"/>
      <c r="R24" s="24"/>
      <c r="S24" s="24"/>
      <c r="T24" s="4" t="s">
        <v>566</v>
      </c>
      <c r="V24" s="6" t="s">
        <v>381</v>
      </c>
      <c r="W24" s="4" t="s">
        <v>567</v>
      </c>
      <c r="Y24" s="584" t="s">
        <v>383</v>
      </c>
      <c r="Z24" s="585">
        <v>0.2</v>
      </c>
      <c r="AA24" s="39" t="s">
        <v>384</v>
      </c>
      <c r="AB24" s="34" t="s">
        <v>568</v>
      </c>
      <c r="AC24" s="43" t="str">
        <f t="shared" si="0"/>
        <v>東京都葛飾区</v>
      </c>
      <c r="AD24" s="45">
        <v>11.4</v>
      </c>
      <c r="AE24" s="33">
        <v>11.1</v>
      </c>
      <c r="AF24" s="87">
        <v>10.9</v>
      </c>
      <c r="AG24" s="9" t="s">
        <v>569</v>
      </c>
      <c r="AH24" s="585">
        <v>0.55000000000000004</v>
      </c>
      <c r="AI24" s="24"/>
      <c r="AJ24" s="1"/>
      <c r="AK24" s="1"/>
      <c r="AL24" s="1"/>
      <c r="AM24" s="1"/>
      <c r="AN24" s="1"/>
      <c r="AO24" s="9" t="s">
        <v>569</v>
      </c>
      <c r="AP24" s="119" t="s">
        <v>428</v>
      </c>
      <c r="AQ24" s="216"/>
      <c r="AR24" s="9" t="s">
        <v>569</v>
      </c>
      <c r="AS24" s="218" t="s">
        <v>570</v>
      </c>
      <c r="AT24" s="116" t="s">
        <v>403</v>
      </c>
      <c r="AU24" s="224" t="s">
        <v>404</v>
      </c>
      <c r="AV24" s="229"/>
      <c r="AX24" s="9" t="s">
        <v>569</v>
      </c>
      <c r="AY24" s="111" t="s">
        <v>571</v>
      </c>
      <c r="AZ24" s="76" t="s">
        <v>498</v>
      </c>
      <c r="BA24" s="76" t="s">
        <v>531</v>
      </c>
      <c r="BB24" s="148" t="s">
        <v>392</v>
      </c>
      <c r="BC24" s="94" t="s">
        <v>406</v>
      </c>
      <c r="BD24" s="615" t="s">
        <v>394</v>
      </c>
      <c r="BF24" s="542" t="s">
        <v>572</v>
      </c>
    </row>
    <row r="25" spans="1:58" ht="14.25" customHeight="1" thickBot="1">
      <c r="A25" s="9" t="s">
        <v>569</v>
      </c>
      <c r="B25" s="132" t="s">
        <v>573</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379</v>
      </c>
      <c r="O25" s="76" t="s">
        <v>483</v>
      </c>
      <c r="P25" s="24"/>
      <c r="Q25" s="24"/>
      <c r="R25" s="24"/>
      <c r="S25" s="24"/>
      <c r="T25" s="4" t="s">
        <v>574</v>
      </c>
      <c r="V25" s="6" t="s">
        <v>381</v>
      </c>
      <c r="W25" s="4" t="s">
        <v>575</v>
      </c>
      <c r="Y25" s="586" t="s">
        <v>383</v>
      </c>
      <c r="Z25" s="587">
        <v>0.2</v>
      </c>
      <c r="AA25" s="40" t="s">
        <v>384</v>
      </c>
      <c r="AB25" s="37" t="s">
        <v>576</v>
      </c>
      <c r="AC25" s="57" t="str">
        <f t="shared" si="0"/>
        <v>東京都江戸川区</v>
      </c>
      <c r="AD25" s="58">
        <v>11.4</v>
      </c>
      <c r="AE25" s="59">
        <v>11.1</v>
      </c>
      <c r="AF25" s="88">
        <v>10.9</v>
      </c>
      <c r="AG25" s="584" t="s">
        <v>577</v>
      </c>
      <c r="AH25" s="585">
        <v>0.45</v>
      </c>
      <c r="AI25" s="24"/>
      <c r="AJ25" s="1"/>
      <c r="AK25" s="1"/>
      <c r="AL25" s="1"/>
      <c r="AM25" s="1"/>
      <c r="AN25" s="1"/>
      <c r="AO25" s="118" t="s">
        <v>577</v>
      </c>
      <c r="AP25" s="119" t="s">
        <v>364</v>
      </c>
      <c r="AQ25" s="216"/>
      <c r="AR25" s="115" t="s">
        <v>577</v>
      </c>
      <c r="AS25" s="218" t="s">
        <v>578</v>
      </c>
      <c r="AT25" s="116" t="s">
        <v>403</v>
      </c>
      <c r="AU25" s="224" t="s">
        <v>404</v>
      </c>
      <c r="AV25" s="229"/>
      <c r="AX25" s="9" t="s">
        <v>579</v>
      </c>
      <c r="AY25" s="111" t="s">
        <v>580</v>
      </c>
      <c r="AZ25" s="76" t="s">
        <v>498</v>
      </c>
      <c r="BA25" s="76" t="s">
        <v>531</v>
      </c>
      <c r="BB25" s="148" t="s">
        <v>394</v>
      </c>
      <c r="BC25" s="94"/>
      <c r="BD25" s="615"/>
      <c r="BF25" s="110"/>
    </row>
    <row r="26" spans="1:58" ht="14.25" customHeight="1" thickBot="1">
      <c r="A26" s="9" t="s">
        <v>579</v>
      </c>
      <c r="B26" s="132" t="s">
        <v>581</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379</v>
      </c>
      <c r="O26" s="76" t="s">
        <v>396</v>
      </c>
      <c r="P26" s="24"/>
      <c r="Q26" s="24"/>
      <c r="R26" s="24"/>
      <c r="S26" s="24"/>
      <c r="T26" s="4" t="s">
        <v>582</v>
      </c>
      <c r="V26" s="6" t="s">
        <v>381</v>
      </c>
      <c r="W26" s="4" t="s">
        <v>583</v>
      </c>
      <c r="Y26" s="588" t="s">
        <v>584</v>
      </c>
      <c r="Z26" s="589">
        <v>0.16</v>
      </c>
      <c r="AA26" s="47" t="s">
        <v>384</v>
      </c>
      <c r="AB26" s="35" t="s">
        <v>585</v>
      </c>
      <c r="AC26" s="53" t="str">
        <f t="shared" si="0"/>
        <v>東京都調布市</v>
      </c>
      <c r="AD26" s="61">
        <v>11.12</v>
      </c>
      <c r="AE26" s="50">
        <v>10.88</v>
      </c>
      <c r="AF26" s="68">
        <v>10.72</v>
      </c>
      <c r="AG26" s="584" t="s">
        <v>586</v>
      </c>
      <c r="AH26" s="585">
        <v>0.45</v>
      </c>
      <c r="AI26" s="24"/>
      <c r="AJ26" s="1"/>
      <c r="AK26" s="1"/>
      <c r="AL26" s="1"/>
      <c r="AM26" s="1"/>
      <c r="AN26" s="1"/>
      <c r="AO26" s="118" t="s">
        <v>586</v>
      </c>
      <c r="AP26" s="119" t="s">
        <v>428</v>
      </c>
      <c r="AQ26" s="216"/>
      <c r="AR26" s="115" t="s">
        <v>586</v>
      </c>
      <c r="AS26" s="218" t="s">
        <v>587</v>
      </c>
      <c r="AT26" s="116" t="s">
        <v>403</v>
      </c>
      <c r="AU26" s="224" t="s">
        <v>404</v>
      </c>
      <c r="AV26" s="229"/>
      <c r="AX26" s="9" t="s">
        <v>586</v>
      </c>
      <c r="AY26" s="111" t="s">
        <v>588</v>
      </c>
      <c r="AZ26" s="76" t="s">
        <v>498</v>
      </c>
      <c r="BA26" s="76" t="s">
        <v>531</v>
      </c>
      <c r="BB26" s="148" t="s">
        <v>394</v>
      </c>
      <c r="BC26" s="94"/>
      <c r="BD26" s="615"/>
    </row>
    <row r="27" spans="1:58" ht="14.25" customHeight="1" thickBot="1">
      <c r="A27" s="9" t="s">
        <v>586</v>
      </c>
      <c r="B27" s="132" t="s">
        <v>589</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379</v>
      </c>
      <c r="O27" s="76" t="s">
        <v>483</v>
      </c>
      <c r="P27" s="24"/>
      <c r="Q27" s="24"/>
      <c r="R27" s="24"/>
      <c r="S27" s="24"/>
      <c r="T27" s="4" t="s">
        <v>590</v>
      </c>
      <c r="V27" s="6" t="s">
        <v>381</v>
      </c>
      <c r="W27" s="4" t="s">
        <v>591</v>
      </c>
      <c r="Y27" s="584" t="s">
        <v>584</v>
      </c>
      <c r="Z27" s="585">
        <v>0.16</v>
      </c>
      <c r="AA27" s="39" t="s">
        <v>384</v>
      </c>
      <c r="AB27" s="34" t="s">
        <v>592</v>
      </c>
      <c r="AC27" s="51" t="str">
        <f t="shared" si="0"/>
        <v>東京都町田市</v>
      </c>
      <c r="AD27" s="32">
        <v>11.12</v>
      </c>
      <c r="AE27" s="34">
        <v>10.88</v>
      </c>
      <c r="AF27" s="53">
        <v>10.72</v>
      </c>
      <c r="AG27" s="584" t="s">
        <v>593</v>
      </c>
      <c r="AH27" s="585">
        <v>0.45</v>
      </c>
      <c r="AI27" s="24"/>
      <c r="AJ27" s="1"/>
      <c r="AK27" s="1"/>
      <c r="AL27" s="1"/>
      <c r="AM27" s="1"/>
      <c r="AN27" s="1"/>
      <c r="AO27" s="118" t="s">
        <v>594</v>
      </c>
      <c r="AP27" s="119" t="s">
        <v>428</v>
      </c>
      <c r="AQ27" s="216"/>
      <c r="AR27" s="115" t="s">
        <v>594</v>
      </c>
      <c r="AS27" s="218" t="s">
        <v>595</v>
      </c>
      <c r="AT27" s="116" t="s">
        <v>403</v>
      </c>
      <c r="AU27" s="224" t="s">
        <v>404</v>
      </c>
      <c r="AV27" s="229"/>
      <c r="AX27" s="9" t="s">
        <v>596</v>
      </c>
      <c r="AY27" s="111" t="s">
        <v>597</v>
      </c>
      <c r="AZ27" s="76" t="s">
        <v>498</v>
      </c>
      <c r="BA27" s="76" t="s">
        <v>531</v>
      </c>
      <c r="BB27" s="148" t="s">
        <v>394</v>
      </c>
      <c r="BC27" s="94"/>
      <c r="BD27" s="615"/>
    </row>
    <row r="28" spans="1:58" ht="14.25" customHeight="1" thickBot="1">
      <c r="A28" s="9" t="s">
        <v>596</v>
      </c>
      <c r="B28" s="132" t="s">
        <v>598</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379</v>
      </c>
      <c r="O28" s="76" t="s">
        <v>433</v>
      </c>
      <c r="P28" s="24"/>
      <c r="Q28" s="24"/>
      <c r="R28" s="24"/>
      <c r="S28" s="24"/>
      <c r="T28" s="4" t="s">
        <v>599</v>
      </c>
      <c r="V28" s="6" t="s">
        <v>381</v>
      </c>
      <c r="W28" s="4" t="s">
        <v>600</v>
      </c>
      <c r="Y28" s="584" t="s">
        <v>584</v>
      </c>
      <c r="Z28" s="585">
        <v>0.16</v>
      </c>
      <c r="AA28" s="39" t="s">
        <v>384</v>
      </c>
      <c r="AB28" s="34" t="s">
        <v>601</v>
      </c>
      <c r="AC28" s="51" t="str">
        <f t="shared" si="0"/>
        <v>東京都狛江市</v>
      </c>
      <c r="AD28" s="32">
        <v>11.12</v>
      </c>
      <c r="AE28" s="34">
        <v>10.88</v>
      </c>
      <c r="AF28" s="51">
        <v>10.72</v>
      </c>
      <c r="AG28" s="584" t="s">
        <v>602</v>
      </c>
      <c r="AH28" s="585">
        <v>0.45</v>
      </c>
      <c r="AI28" s="24"/>
      <c r="AJ28" s="1"/>
      <c r="AK28" s="1"/>
      <c r="AL28" s="1"/>
      <c r="AM28" s="1"/>
      <c r="AN28" s="1"/>
      <c r="AO28" s="118" t="s">
        <v>603</v>
      </c>
      <c r="AP28" s="119" t="s">
        <v>604</v>
      </c>
      <c r="AQ28" s="216"/>
      <c r="AR28" s="115" t="s">
        <v>603</v>
      </c>
      <c r="AS28" s="218" t="s">
        <v>605</v>
      </c>
      <c r="AT28" s="116" t="s">
        <v>403</v>
      </c>
      <c r="AU28" s="224" t="s">
        <v>404</v>
      </c>
      <c r="AV28" s="229"/>
      <c r="AX28" s="9" t="s">
        <v>603</v>
      </c>
      <c r="AY28" s="111" t="s">
        <v>606</v>
      </c>
      <c r="AZ28" s="76" t="s">
        <v>498</v>
      </c>
      <c r="BA28" s="76" t="s">
        <v>531</v>
      </c>
      <c r="BB28" s="148" t="s">
        <v>394</v>
      </c>
      <c r="BC28" s="94"/>
      <c r="BD28" s="615"/>
    </row>
    <row r="29" spans="1:58" ht="14.25" customHeight="1" thickBot="1">
      <c r="A29" s="9" t="s">
        <v>603</v>
      </c>
      <c r="B29" s="132" t="s">
        <v>607</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379</v>
      </c>
      <c r="O29" s="76" t="s">
        <v>558</v>
      </c>
      <c r="P29" s="24"/>
      <c r="Q29" s="24"/>
      <c r="R29" s="24"/>
      <c r="S29" s="24"/>
      <c r="T29" s="4" t="s">
        <v>608</v>
      </c>
      <c r="V29" s="6" t="s">
        <v>381</v>
      </c>
      <c r="W29" s="4" t="s">
        <v>609</v>
      </c>
      <c r="Y29" s="584" t="s">
        <v>584</v>
      </c>
      <c r="Z29" s="585">
        <v>0.16</v>
      </c>
      <c r="AA29" s="39" t="s">
        <v>384</v>
      </c>
      <c r="AB29" s="34" t="s">
        <v>610</v>
      </c>
      <c r="AC29" s="51" t="str">
        <f t="shared" si="0"/>
        <v>東京都多摩市</v>
      </c>
      <c r="AD29" s="32">
        <v>11.12</v>
      </c>
      <c r="AE29" s="34">
        <v>10.88</v>
      </c>
      <c r="AF29" s="51">
        <v>10.72</v>
      </c>
      <c r="AG29" s="584" t="s">
        <v>611</v>
      </c>
      <c r="AH29" s="585">
        <v>0.45</v>
      </c>
      <c r="AI29" s="24"/>
      <c r="AJ29" s="1"/>
      <c r="AK29" s="1"/>
      <c r="AL29" s="1"/>
      <c r="AM29" s="1"/>
      <c r="AN29" s="1"/>
      <c r="AO29" s="121" t="s">
        <v>612</v>
      </c>
      <c r="AP29" s="119" t="s">
        <v>364</v>
      </c>
      <c r="AQ29" s="216"/>
      <c r="AR29" s="4" t="s">
        <v>612</v>
      </c>
      <c r="AS29" s="218" t="s">
        <v>613</v>
      </c>
      <c r="AT29" s="116" t="s">
        <v>403</v>
      </c>
      <c r="AU29" s="224" t="s">
        <v>404</v>
      </c>
      <c r="AV29" s="120" t="s">
        <v>614</v>
      </c>
      <c r="AX29" s="9" t="s">
        <v>615</v>
      </c>
      <c r="AY29" s="111" t="s">
        <v>616</v>
      </c>
      <c r="AZ29" s="76" t="s">
        <v>498</v>
      </c>
      <c r="BA29" s="76" t="s">
        <v>531</v>
      </c>
      <c r="BB29" s="148" t="s">
        <v>394</v>
      </c>
      <c r="BC29" s="94"/>
      <c r="BD29" s="615"/>
    </row>
    <row r="30" spans="1:58" ht="14.25" customHeight="1" thickBot="1">
      <c r="A30" s="9" t="s">
        <v>615</v>
      </c>
      <c r="B30" s="132" t="s">
        <v>617</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379</v>
      </c>
      <c r="O30" s="76" t="s">
        <v>396</v>
      </c>
      <c r="P30" s="24"/>
      <c r="Q30" s="24"/>
      <c r="R30" s="24"/>
      <c r="S30" s="24"/>
      <c r="T30" s="4" t="s">
        <v>618</v>
      </c>
      <c r="V30" s="6" t="s">
        <v>381</v>
      </c>
      <c r="W30" s="4" t="s">
        <v>619</v>
      </c>
      <c r="Y30" s="584" t="s">
        <v>584</v>
      </c>
      <c r="Z30" s="585">
        <v>0.16</v>
      </c>
      <c r="AA30" s="39" t="s">
        <v>620</v>
      </c>
      <c r="AB30" s="34" t="s">
        <v>621</v>
      </c>
      <c r="AC30" s="51" t="str">
        <f t="shared" si="0"/>
        <v>神奈川県横浜市</v>
      </c>
      <c r="AD30" s="32">
        <v>11.12</v>
      </c>
      <c r="AE30" s="34">
        <v>10.88</v>
      </c>
      <c r="AF30" s="51">
        <v>10.72</v>
      </c>
      <c r="AG30" s="584" t="s">
        <v>622</v>
      </c>
      <c r="AH30" s="585">
        <v>0.45</v>
      </c>
      <c r="AI30" s="24"/>
      <c r="AJ30" s="1"/>
      <c r="AK30" s="1"/>
      <c r="AL30" s="1"/>
      <c r="AM30" s="1"/>
      <c r="AN30" s="1"/>
      <c r="AO30" s="118" t="s">
        <v>622</v>
      </c>
      <c r="AP30" s="119" t="s">
        <v>364</v>
      </c>
      <c r="AQ30" s="216"/>
      <c r="AR30" s="115" t="s">
        <v>622</v>
      </c>
      <c r="AS30" s="218" t="s">
        <v>623</v>
      </c>
      <c r="AT30" s="116" t="s">
        <v>403</v>
      </c>
      <c r="AU30" s="224" t="s">
        <v>404</v>
      </c>
      <c r="AV30" s="120" t="s">
        <v>614</v>
      </c>
      <c r="AX30" s="9" t="s">
        <v>622</v>
      </c>
      <c r="AY30" s="111" t="s">
        <v>624</v>
      </c>
      <c r="AZ30" s="76" t="s">
        <v>498</v>
      </c>
      <c r="BA30" s="76" t="s">
        <v>531</v>
      </c>
      <c r="BB30" s="148" t="s">
        <v>394</v>
      </c>
      <c r="BC30" s="94"/>
      <c r="BD30" s="615"/>
    </row>
    <row r="31" spans="1:58" ht="14.25" customHeight="1" thickBot="1">
      <c r="A31" s="9" t="s">
        <v>622</v>
      </c>
      <c r="B31" s="132" t="s">
        <v>625</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379</v>
      </c>
      <c r="O31" s="76" t="s">
        <v>396</v>
      </c>
      <c r="P31" s="24"/>
      <c r="Q31" s="24"/>
      <c r="R31" s="24"/>
      <c r="S31" s="24"/>
      <c r="T31" s="4" t="s">
        <v>626</v>
      </c>
      <c r="V31" s="6" t="s">
        <v>381</v>
      </c>
      <c r="W31" s="4" t="s">
        <v>627</v>
      </c>
      <c r="Y31" s="584" t="s">
        <v>584</v>
      </c>
      <c r="Z31" s="585">
        <v>0.16</v>
      </c>
      <c r="AA31" s="39" t="s">
        <v>620</v>
      </c>
      <c r="AB31" s="34" t="s">
        <v>628</v>
      </c>
      <c r="AC31" s="51" t="str">
        <f t="shared" si="0"/>
        <v>神奈川県川崎市</v>
      </c>
      <c r="AD31" s="32">
        <v>11.12</v>
      </c>
      <c r="AE31" s="34">
        <v>10.88</v>
      </c>
      <c r="AF31" s="51">
        <v>10.72</v>
      </c>
      <c r="AG31" s="584" t="s">
        <v>629</v>
      </c>
      <c r="AH31" s="585">
        <v>0.55000000000000004</v>
      </c>
      <c r="AI31" s="24"/>
      <c r="AJ31" s="1"/>
      <c r="AK31" s="1"/>
      <c r="AL31" s="1"/>
      <c r="AM31" s="1"/>
      <c r="AN31" s="1"/>
      <c r="AO31" s="118" t="s">
        <v>629</v>
      </c>
      <c r="AP31" s="119" t="s">
        <v>428</v>
      </c>
      <c r="AQ31" s="216"/>
      <c r="AR31" s="115" t="s">
        <v>629</v>
      </c>
      <c r="AS31" s="218" t="s">
        <v>630</v>
      </c>
      <c r="AT31" s="116" t="s">
        <v>403</v>
      </c>
      <c r="AU31" s="224" t="s">
        <v>404</v>
      </c>
      <c r="AV31" s="120" t="s">
        <v>631</v>
      </c>
      <c r="AX31" s="9" t="s">
        <v>632</v>
      </c>
      <c r="AY31" s="111" t="s">
        <v>633</v>
      </c>
      <c r="AZ31" s="76" t="s">
        <v>498</v>
      </c>
      <c r="BA31" s="76" t="s">
        <v>531</v>
      </c>
      <c r="BB31" s="148" t="s">
        <v>392</v>
      </c>
      <c r="BC31" s="94" t="s">
        <v>406</v>
      </c>
      <c r="BD31" s="615" t="s">
        <v>394</v>
      </c>
    </row>
    <row r="32" spans="1:58" ht="14.25" customHeight="1" thickBot="1">
      <c r="A32" s="9" t="s">
        <v>632</v>
      </c>
      <c r="B32" s="132" t="s">
        <v>634</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379</v>
      </c>
      <c r="O32" s="76" t="s">
        <v>396</v>
      </c>
      <c r="P32" s="24"/>
      <c r="Q32" s="24"/>
      <c r="R32" s="24"/>
      <c r="S32" s="24"/>
      <c r="T32" s="4" t="s">
        <v>635</v>
      </c>
      <c r="V32" s="6" t="s">
        <v>381</v>
      </c>
      <c r="W32" s="4" t="s">
        <v>636</v>
      </c>
      <c r="Y32" s="590" t="s">
        <v>584</v>
      </c>
      <c r="Z32" s="591">
        <v>0.16</v>
      </c>
      <c r="AA32" s="52" t="s">
        <v>637</v>
      </c>
      <c r="AB32" s="48" t="s">
        <v>638</v>
      </c>
      <c r="AC32" s="60" t="str">
        <f t="shared" si="0"/>
        <v>大阪府大阪市</v>
      </c>
      <c r="AD32" s="36">
        <v>11.12</v>
      </c>
      <c r="AE32" s="37">
        <v>10.88</v>
      </c>
      <c r="AF32" s="69">
        <v>10.72</v>
      </c>
      <c r="AG32" s="584" t="s">
        <v>639</v>
      </c>
      <c r="AH32" s="585">
        <v>0.55000000000000004</v>
      </c>
      <c r="AI32" s="24"/>
      <c r="AJ32" s="1"/>
      <c r="AK32" s="1"/>
      <c r="AL32" s="1"/>
      <c r="AM32" s="1"/>
      <c r="AN32" s="1"/>
      <c r="AO32" s="118" t="s">
        <v>639</v>
      </c>
      <c r="AP32" s="119" t="s">
        <v>428</v>
      </c>
      <c r="AQ32" s="216"/>
      <c r="AR32" s="115" t="s">
        <v>639</v>
      </c>
      <c r="AS32" s="218" t="s">
        <v>640</v>
      </c>
      <c r="AT32" s="116" t="s">
        <v>403</v>
      </c>
      <c r="AU32" s="224" t="s">
        <v>404</v>
      </c>
      <c r="AV32" s="120" t="s">
        <v>631</v>
      </c>
      <c r="AX32" s="9" t="s">
        <v>641</v>
      </c>
      <c r="AY32" s="111" t="s">
        <v>642</v>
      </c>
      <c r="AZ32" s="76" t="s">
        <v>498</v>
      </c>
      <c r="BA32" s="76" t="s">
        <v>531</v>
      </c>
      <c r="BB32" s="148" t="s">
        <v>392</v>
      </c>
      <c r="BC32" s="94" t="s">
        <v>406</v>
      </c>
      <c r="BD32" s="615" t="s">
        <v>394</v>
      </c>
    </row>
    <row r="33" spans="1:56" ht="14.25" customHeight="1" thickBot="1">
      <c r="A33" s="9" t="s">
        <v>641</v>
      </c>
      <c r="B33" s="132" t="s">
        <v>643</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379</v>
      </c>
      <c r="O33" s="76" t="s">
        <v>433</v>
      </c>
      <c r="P33" s="24"/>
      <c r="Q33" s="24"/>
      <c r="R33" s="24"/>
      <c r="S33" s="24"/>
      <c r="T33" s="4" t="s">
        <v>644</v>
      </c>
      <c r="V33" s="6" t="s">
        <v>381</v>
      </c>
      <c r="W33" s="4" t="s">
        <v>645</v>
      </c>
      <c r="Y33" s="582" t="s">
        <v>646</v>
      </c>
      <c r="Z33" s="583">
        <v>0.15</v>
      </c>
      <c r="AA33" s="38" t="s">
        <v>647</v>
      </c>
      <c r="AB33" s="50" t="s">
        <v>648</v>
      </c>
      <c r="AC33" s="54" t="str">
        <f t="shared" si="0"/>
        <v>埼玉県さいたま市</v>
      </c>
      <c r="AD33" s="61">
        <v>11.05</v>
      </c>
      <c r="AE33" s="50">
        <v>10.83</v>
      </c>
      <c r="AF33" s="68">
        <v>10.68</v>
      </c>
      <c r="AG33" s="584" t="s">
        <v>649</v>
      </c>
      <c r="AH33" s="585">
        <v>0.45</v>
      </c>
      <c r="AJ33" s="1"/>
      <c r="AK33" s="1"/>
      <c r="AL33" s="1"/>
      <c r="AM33" s="1"/>
      <c r="AN33" s="1"/>
      <c r="AO33" s="9" t="s">
        <v>650</v>
      </c>
      <c r="AP33" s="119" t="s">
        <v>364</v>
      </c>
      <c r="AQ33" s="216"/>
      <c r="AR33" s="9" t="s">
        <v>650</v>
      </c>
      <c r="AS33" s="218" t="s">
        <v>651</v>
      </c>
      <c r="AT33" s="116" t="s">
        <v>403</v>
      </c>
      <c r="AU33" s="224" t="s">
        <v>404</v>
      </c>
      <c r="AV33" s="229"/>
      <c r="AX33" s="9" t="s">
        <v>650</v>
      </c>
      <c r="AY33" s="111" t="s">
        <v>652</v>
      </c>
      <c r="AZ33" s="76" t="s">
        <v>498</v>
      </c>
      <c r="BA33" s="76" t="s">
        <v>531</v>
      </c>
      <c r="BB33" s="148" t="s">
        <v>394</v>
      </c>
      <c r="BC33" s="94"/>
      <c r="BD33" s="615"/>
    </row>
    <row r="34" spans="1:56" ht="14.25" customHeight="1" thickBot="1">
      <c r="A34" s="9" t="s">
        <v>650</v>
      </c>
      <c r="B34" s="132" t="s">
        <v>653</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379</v>
      </c>
      <c r="O34" s="76" t="s">
        <v>396</v>
      </c>
      <c r="P34" s="24"/>
      <c r="Q34" s="24"/>
      <c r="R34" s="24"/>
      <c r="S34" s="24"/>
      <c r="T34" s="4" t="s">
        <v>654</v>
      </c>
      <c r="V34" s="6" t="s">
        <v>381</v>
      </c>
      <c r="W34" s="4" t="s">
        <v>655</v>
      </c>
      <c r="Y34" s="584" t="s">
        <v>646</v>
      </c>
      <c r="Z34" s="585">
        <v>0.15</v>
      </c>
      <c r="AA34" s="39" t="s">
        <v>656</v>
      </c>
      <c r="AB34" s="34" t="s">
        <v>657</v>
      </c>
      <c r="AC34" s="43" t="str">
        <f t="shared" si="0"/>
        <v>千葉県千葉市</v>
      </c>
      <c r="AD34" s="32">
        <v>11.05</v>
      </c>
      <c r="AE34" s="34">
        <v>10.83</v>
      </c>
      <c r="AF34" s="51">
        <v>10.68</v>
      </c>
      <c r="AG34" s="584" t="s">
        <v>658</v>
      </c>
      <c r="AH34" s="585">
        <v>0.45</v>
      </c>
      <c r="AJ34" s="1"/>
      <c r="AK34" s="1"/>
      <c r="AL34" s="1"/>
      <c r="AM34" s="1"/>
      <c r="AN34" s="1"/>
      <c r="AO34" s="9" t="s">
        <v>659</v>
      </c>
      <c r="AP34" s="119" t="s">
        <v>428</v>
      </c>
      <c r="AQ34" s="216"/>
      <c r="AR34" s="9" t="s">
        <v>659</v>
      </c>
      <c r="AS34" s="218" t="s">
        <v>660</v>
      </c>
      <c r="AT34" s="116" t="s">
        <v>403</v>
      </c>
      <c r="AU34" s="224" t="s">
        <v>404</v>
      </c>
      <c r="AV34" s="120" t="s">
        <v>661</v>
      </c>
      <c r="AX34" s="9" t="s">
        <v>659</v>
      </c>
      <c r="AY34" s="111" t="s">
        <v>662</v>
      </c>
      <c r="AZ34" s="76" t="s">
        <v>498</v>
      </c>
      <c r="BA34" s="76" t="s">
        <v>531</v>
      </c>
      <c r="BB34" s="148" t="s">
        <v>392</v>
      </c>
      <c r="BC34" s="94" t="s">
        <v>406</v>
      </c>
      <c r="BD34" s="615" t="s">
        <v>394</v>
      </c>
    </row>
    <row r="35" spans="1:56" ht="14.25" customHeight="1" thickBot="1">
      <c r="A35" s="9" t="s">
        <v>659</v>
      </c>
      <c r="B35" s="132" t="s">
        <v>663</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379</v>
      </c>
      <c r="O35" s="76" t="s">
        <v>396</v>
      </c>
      <c r="P35" s="24"/>
      <c r="Q35" s="24"/>
      <c r="R35" s="24"/>
      <c r="S35" s="24"/>
      <c r="T35" s="4" t="s">
        <v>664</v>
      </c>
      <c r="V35" s="6" t="s">
        <v>381</v>
      </c>
      <c r="W35" s="4" t="s">
        <v>665</v>
      </c>
      <c r="Y35" s="584" t="s">
        <v>646</v>
      </c>
      <c r="Z35" s="585">
        <v>0.15</v>
      </c>
      <c r="AA35" s="39" t="s">
        <v>656</v>
      </c>
      <c r="AB35" s="34" t="s">
        <v>666</v>
      </c>
      <c r="AC35" s="43" t="str">
        <f t="shared" si="0"/>
        <v>千葉県浦安市</v>
      </c>
      <c r="AD35" s="32">
        <v>11.05</v>
      </c>
      <c r="AE35" s="34">
        <v>10.83</v>
      </c>
      <c r="AF35" s="51">
        <v>10.68</v>
      </c>
      <c r="AG35" s="584" t="s">
        <v>667</v>
      </c>
      <c r="AH35" s="585">
        <v>0.45</v>
      </c>
      <c r="AJ35" s="1"/>
      <c r="AK35" s="1"/>
      <c r="AL35" s="1"/>
      <c r="AM35" s="1"/>
      <c r="AN35" s="1"/>
      <c r="AO35" s="9" t="s">
        <v>668</v>
      </c>
      <c r="AP35" s="119" t="s">
        <v>604</v>
      </c>
      <c r="AQ35" s="216"/>
      <c r="AR35" s="9" t="s">
        <v>668</v>
      </c>
      <c r="AS35" s="218" t="s">
        <v>669</v>
      </c>
      <c r="AT35" s="116" t="s">
        <v>403</v>
      </c>
      <c r="AU35" s="224" t="s">
        <v>404</v>
      </c>
      <c r="AV35" s="120" t="s">
        <v>661</v>
      </c>
      <c r="AX35" s="9" t="s">
        <v>668</v>
      </c>
      <c r="AY35" s="111" t="s">
        <v>670</v>
      </c>
      <c r="AZ35" s="76" t="s">
        <v>498</v>
      </c>
      <c r="BA35" s="76" t="s">
        <v>531</v>
      </c>
      <c r="BB35" s="148" t="s">
        <v>392</v>
      </c>
      <c r="BC35" s="94" t="s">
        <v>406</v>
      </c>
      <c r="BD35" s="615" t="s">
        <v>394</v>
      </c>
    </row>
    <row r="36" spans="1:56" ht="14.25" customHeight="1" thickBot="1">
      <c r="A36" s="9" t="s">
        <v>668</v>
      </c>
      <c r="B36" s="132" t="s">
        <v>671</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379</v>
      </c>
      <c r="O36" s="76" t="s">
        <v>433</v>
      </c>
      <c r="P36" s="24"/>
      <c r="Q36" s="24"/>
      <c r="R36" s="24"/>
      <c r="S36" s="24"/>
      <c r="T36" s="4" t="s">
        <v>672</v>
      </c>
      <c r="V36" s="6" t="s">
        <v>381</v>
      </c>
      <c r="W36" s="4" t="s">
        <v>673</v>
      </c>
      <c r="Y36" s="584" t="s">
        <v>646</v>
      </c>
      <c r="Z36" s="585">
        <v>0.15</v>
      </c>
      <c r="AA36" s="39" t="s">
        <v>384</v>
      </c>
      <c r="AB36" s="34" t="s">
        <v>674</v>
      </c>
      <c r="AC36" s="43" t="str">
        <f t="shared" si="0"/>
        <v>東京都八王子市</v>
      </c>
      <c r="AD36" s="32">
        <v>11.05</v>
      </c>
      <c r="AE36" s="34">
        <v>10.83</v>
      </c>
      <c r="AF36" s="51">
        <v>10.68</v>
      </c>
      <c r="AG36" s="9" t="s">
        <v>675</v>
      </c>
      <c r="AH36" s="585">
        <v>0.45</v>
      </c>
      <c r="AJ36" s="1"/>
      <c r="AK36" s="1"/>
      <c r="AL36" s="1"/>
      <c r="AM36" s="1"/>
      <c r="AN36" s="1"/>
      <c r="AO36" s="9" t="s">
        <v>675</v>
      </c>
      <c r="AP36" s="119" t="s">
        <v>428</v>
      </c>
      <c r="AQ36" s="216"/>
      <c r="AR36" s="9" t="s">
        <v>675</v>
      </c>
      <c r="AS36" s="218" t="s">
        <v>676</v>
      </c>
      <c r="AT36" s="116" t="s">
        <v>403</v>
      </c>
      <c r="AU36" s="224" t="s">
        <v>404</v>
      </c>
      <c r="AV36" s="120"/>
      <c r="AX36" s="9" t="s">
        <v>675</v>
      </c>
      <c r="AY36" s="111" t="s">
        <v>677</v>
      </c>
      <c r="AZ36" s="76" t="s">
        <v>498</v>
      </c>
      <c r="BA36" s="76" t="s">
        <v>531</v>
      </c>
      <c r="BB36" s="148" t="s">
        <v>392</v>
      </c>
      <c r="BC36" s="94" t="s">
        <v>406</v>
      </c>
      <c r="BD36" s="615" t="s">
        <v>394</v>
      </c>
    </row>
    <row r="37" spans="1:56" ht="14.25" customHeight="1" thickBot="1">
      <c r="A37" s="9" t="s">
        <v>675</v>
      </c>
      <c r="B37" s="132" t="s">
        <v>678</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379</v>
      </c>
      <c r="O37" s="76" t="s">
        <v>396</v>
      </c>
      <c r="P37" s="24"/>
      <c r="Q37" s="24"/>
      <c r="R37" s="24"/>
      <c r="S37" s="24"/>
      <c r="T37" s="4" t="s">
        <v>679</v>
      </c>
      <c r="V37" s="6" t="s">
        <v>381</v>
      </c>
      <c r="W37" s="4" t="s">
        <v>680</v>
      </c>
      <c r="Y37" s="584" t="s">
        <v>646</v>
      </c>
      <c r="Z37" s="585">
        <v>0.15</v>
      </c>
      <c r="AA37" s="39" t="s">
        <v>384</v>
      </c>
      <c r="AB37" s="34" t="s">
        <v>681</v>
      </c>
      <c r="AC37" s="43" t="str">
        <f t="shared" si="0"/>
        <v>東京都武蔵野市</v>
      </c>
      <c r="AD37" s="32">
        <v>11.05</v>
      </c>
      <c r="AE37" s="34">
        <v>10.83</v>
      </c>
      <c r="AF37" s="51">
        <v>10.68</v>
      </c>
      <c r="AG37" s="9" t="s">
        <v>682</v>
      </c>
      <c r="AH37" s="585">
        <v>0.45</v>
      </c>
      <c r="AJ37" s="1"/>
      <c r="AK37" s="1"/>
      <c r="AL37" s="1"/>
      <c r="AM37" s="1"/>
      <c r="AN37" s="1"/>
      <c r="AO37" s="9" t="s">
        <v>682</v>
      </c>
      <c r="AP37" s="119" t="s">
        <v>604</v>
      </c>
      <c r="AQ37" s="216"/>
      <c r="AR37" s="9" t="s">
        <v>682</v>
      </c>
      <c r="AS37" s="218" t="s">
        <v>683</v>
      </c>
      <c r="AT37" s="116" t="s">
        <v>403</v>
      </c>
      <c r="AU37" s="224" t="s">
        <v>404</v>
      </c>
      <c r="AV37" s="120"/>
      <c r="AX37" s="9" t="s">
        <v>682</v>
      </c>
      <c r="AY37" s="111" t="s">
        <v>684</v>
      </c>
      <c r="AZ37" s="76" t="s">
        <v>498</v>
      </c>
      <c r="BA37" s="76" t="s">
        <v>531</v>
      </c>
      <c r="BB37" s="148" t="s">
        <v>392</v>
      </c>
      <c r="BC37" s="94" t="s">
        <v>406</v>
      </c>
      <c r="BD37" s="615" t="s">
        <v>394</v>
      </c>
    </row>
    <row r="38" spans="1:56" ht="14.25" customHeight="1" thickBot="1">
      <c r="A38" s="9" t="s">
        <v>682</v>
      </c>
      <c r="B38" s="132" t="s">
        <v>685</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379</v>
      </c>
      <c r="O38" s="76" t="s">
        <v>433</v>
      </c>
      <c r="P38" s="24"/>
      <c r="Q38" s="24"/>
      <c r="R38" s="24"/>
      <c r="S38" s="24"/>
      <c r="T38" s="4" t="s">
        <v>686</v>
      </c>
      <c r="V38" s="6" t="s">
        <v>381</v>
      </c>
      <c r="W38" s="4" t="s">
        <v>687</v>
      </c>
      <c r="Y38" s="584" t="s">
        <v>646</v>
      </c>
      <c r="Z38" s="585">
        <v>0.15</v>
      </c>
      <c r="AA38" s="39" t="s">
        <v>384</v>
      </c>
      <c r="AB38" s="34" t="s">
        <v>688</v>
      </c>
      <c r="AC38" s="43" t="str">
        <f t="shared" si="0"/>
        <v>東京都三鷹市</v>
      </c>
      <c r="AD38" s="32">
        <v>11.05</v>
      </c>
      <c r="AE38" s="34">
        <v>10.83</v>
      </c>
      <c r="AF38" s="51">
        <v>10.68</v>
      </c>
      <c r="AG38" s="584" t="s">
        <v>689</v>
      </c>
      <c r="AH38" s="585">
        <v>0.45</v>
      </c>
      <c r="AJ38" s="1"/>
      <c r="AK38" s="1"/>
      <c r="AL38" s="1"/>
      <c r="AM38" s="1"/>
      <c r="AN38" s="1"/>
      <c r="AO38" s="79" t="s">
        <v>690</v>
      </c>
      <c r="AP38" s="119" t="s">
        <v>364</v>
      </c>
      <c r="AQ38" s="216"/>
      <c r="AR38" s="79" t="s">
        <v>690</v>
      </c>
      <c r="AS38" s="218" t="s">
        <v>691</v>
      </c>
      <c r="AT38" s="116" t="s">
        <v>403</v>
      </c>
      <c r="AU38" s="224" t="s">
        <v>404</v>
      </c>
      <c r="AV38" s="229"/>
      <c r="AX38" s="9" t="s">
        <v>690</v>
      </c>
      <c r="AY38" s="111" t="s">
        <v>692</v>
      </c>
      <c r="AZ38" s="92" t="s">
        <v>498</v>
      </c>
      <c r="BA38" s="92" t="s">
        <v>531</v>
      </c>
      <c r="BB38" s="149" t="s">
        <v>394</v>
      </c>
      <c r="BC38" s="612"/>
      <c r="BD38" s="616"/>
    </row>
    <row r="39" spans="1:56" ht="14.25" customHeight="1" thickBot="1">
      <c r="A39" s="79" t="s">
        <v>690</v>
      </c>
      <c r="B39" s="132" t="s">
        <v>693</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379</v>
      </c>
      <c r="O39" s="76" t="s">
        <v>396</v>
      </c>
      <c r="P39" s="24"/>
      <c r="Q39" s="24"/>
      <c r="R39" s="24"/>
      <c r="S39" s="24"/>
      <c r="T39" s="4" t="s">
        <v>694</v>
      </c>
      <c r="V39" s="6" t="s">
        <v>381</v>
      </c>
      <c r="W39" s="4" t="s">
        <v>695</v>
      </c>
      <c r="Y39" s="584" t="s">
        <v>646</v>
      </c>
      <c r="Z39" s="585">
        <v>0.15</v>
      </c>
      <c r="AA39" s="39" t="s">
        <v>384</v>
      </c>
      <c r="AB39" s="34" t="s">
        <v>696</v>
      </c>
      <c r="AC39" s="43" t="str">
        <f t="shared" si="0"/>
        <v>東京都青梅市</v>
      </c>
      <c r="AD39" s="32">
        <v>11.05</v>
      </c>
      <c r="AE39" s="34">
        <v>10.83</v>
      </c>
      <c r="AF39" s="51">
        <v>10.68</v>
      </c>
      <c r="AG39" s="590" t="s">
        <v>697</v>
      </c>
      <c r="AH39" s="591">
        <v>0.45</v>
      </c>
      <c r="AJ39" s="1"/>
      <c r="AK39" s="1"/>
      <c r="AL39" s="1"/>
      <c r="AM39" s="1"/>
      <c r="AN39" s="1"/>
      <c r="AO39" s="62" t="s">
        <v>697</v>
      </c>
      <c r="AP39" s="119" t="s">
        <v>428</v>
      </c>
      <c r="AQ39" s="216"/>
      <c r="AR39" s="62" t="s">
        <v>697</v>
      </c>
      <c r="AS39" s="218" t="s">
        <v>698</v>
      </c>
      <c r="AT39" s="116" t="s">
        <v>403</v>
      </c>
      <c r="AU39" s="224" t="s">
        <v>404</v>
      </c>
      <c r="AV39" s="120" t="s">
        <v>631</v>
      </c>
      <c r="AX39" s="62" t="s">
        <v>697</v>
      </c>
      <c r="AY39" s="111" t="s">
        <v>699</v>
      </c>
      <c r="AZ39" s="92" t="s">
        <v>498</v>
      </c>
      <c r="BA39" s="92" t="s">
        <v>531</v>
      </c>
      <c r="BB39" s="148" t="s">
        <v>392</v>
      </c>
      <c r="BC39" s="94" t="s">
        <v>406</v>
      </c>
      <c r="BD39" s="616" t="s">
        <v>394</v>
      </c>
    </row>
    <row r="40" spans="1:56" ht="14.25" customHeight="1" thickBot="1">
      <c r="A40" s="62" t="s">
        <v>697</v>
      </c>
      <c r="B40" s="131" t="s">
        <v>700</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379</v>
      </c>
      <c r="O40" s="76" t="s">
        <v>396</v>
      </c>
      <c r="P40" s="24"/>
      <c r="Q40" s="24"/>
      <c r="R40" s="24"/>
      <c r="S40" s="24"/>
      <c r="T40" s="4" t="s">
        <v>701</v>
      </c>
      <c r="V40" s="6" t="s">
        <v>381</v>
      </c>
      <c r="W40" s="4" t="s">
        <v>702</v>
      </c>
      <c r="Y40" s="584" t="s">
        <v>646</v>
      </c>
      <c r="Z40" s="585">
        <v>0.15</v>
      </c>
      <c r="AA40" s="39" t="s">
        <v>384</v>
      </c>
      <c r="AB40" s="34" t="s">
        <v>703</v>
      </c>
      <c r="AC40" s="43" t="str">
        <f t="shared" si="0"/>
        <v>東京都府中市</v>
      </c>
      <c r="AD40" s="32">
        <v>11.05</v>
      </c>
      <c r="AE40" s="34">
        <v>10.83</v>
      </c>
      <c r="AF40" s="43">
        <v>10.68</v>
      </c>
      <c r="AG40" s="590" t="s">
        <v>704</v>
      </c>
      <c r="AH40" s="591">
        <v>0.45</v>
      </c>
      <c r="AJ40" s="1"/>
      <c r="AK40" s="1"/>
      <c r="AL40" s="1"/>
      <c r="AM40" s="1"/>
      <c r="AN40" s="1"/>
      <c r="AO40" s="193" t="s">
        <v>704</v>
      </c>
      <c r="AP40" s="573" t="s">
        <v>428</v>
      </c>
      <c r="AQ40" s="216"/>
      <c r="AR40" s="193" t="s">
        <v>704</v>
      </c>
      <c r="AS40" s="218" t="s">
        <v>705</v>
      </c>
      <c r="AT40" s="116" t="s">
        <v>403</v>
      </c>
      <c r="AU40" s="224" t="s">
        <v>404</v>
      </c>
      <c r="AV40" s="120" t="s">
        <v>631</v>
      </c>
      <c r="AX40" s="22" t="s">
        <v>704</v>
      </c>
      <c r="AY40" s="605" t="s">
        <v>706</v>
      </c>
      <c r="AZ40" s="77" t="s">
        <v>498</v>
      </c>
      <c r="BA40" s="77" t="s">
        <v>531</v>
      </c>
      <c r="BB40" s="179" t="s">
        <v>392</v>
      </c>
      <c r="BC40" s="613" t="s">
        <v>406</v>
      </c>
      <c r="BD40" s="617" t="s">
        <v>394</v>
      </c>
    </row>
    <row r="41" spans="1:56" ht="14.25" customHeight="1" thickBot="1">
      <c r="A41" s="193" t="s">
        <v>704</v>
      </c>
      <c r="B41" s="194" t="s">
        <v>707</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379</v>
      </c>
      <c r="O41" s="92" t="s">
        <v>433</v>
      </c>
      <c r="P41" s="24"/>
      <c r="Q41" s="24"/>
      <c r="R41" s="24"/>
      <c r="S41" s="24"/>
      <c r="T41" s="4" t="s">
        <v>708</v>
      </c>
      <c r="V41" s="6" t="s">
        <v>381</v>
      </c>
      <c r="W41" s="4" t="s">
        <v>709</v>
      </c>
      <c r="Y41" s="584" t="s">
        <v>646</v>
      </c>
      <c r="Z41" s="585">
        <v>0.15</v>
      </c>
      <c r="AA41" s="39" t="s">
        <v>384</v>
      </c>
      <c r="AB41" s="34" t="s">
        <v>710</v>
      </c>
      <c r="AC41" s="43" t="str">
        <f t="shared" si="0"/>
        <v>東京都小金井市</v>
      </c>
      <c r="AD41" s="32">
        <v>11.05</v>
      </c>
      <c r="AE41" s="34">
        <v>10.83</v>
      </c>
      <c r="AF41" s="43">
        <v>10.68</v>
      </c>
      <c r="AG41" s="89" t="s">
        <v>711</v>
      </c>
      <c r="AH41" s="81">
        <v>0.7</v>
      </c>
      <c r="AJ41" s="1"/>
      <c r="AK41" s="1"/>
      <c r="AL41" s="1"/>
      <c r="AM41" s="1"/>
      <c r="AN41" s="1"/>
      <c r="AO41" s="198" t="s">
        <v>711</v>
      </c>
      <c r="AP41" s="114" t="s">
        <v>428</v>
      </c>
      <c r="AQ41" s="216"/>
      <c r="AR41" s="6" t="s">
        <v>711</v>
      </c>
      <c r="AS41" s="218" t="s">
        <v>712</v>
      </c>
      <c r="AT41" s="122" t="s">
        <v>713</v>
      </c>
      <c r="AU41" s="225" t="s">
        <v>714</v>
      </c>
      <c r="AV41" s="229"/>
      <c r="AX41" s="6" t="s">
        <v>711</v>
      </c>
      <c r="AY41" s="210" t="s">
        <v>715</v>
      </c>
      <c r="AZ41" s="64" t="s">
        <v>392</v>
      </c>
      <c r="BA41" s="65" t="s">
        <v>393</v>
      </c>
      <c r="BB41" s="71" t="s">
        <v>394</v>
      </c>
      <c r="BC41" s="214"/>
      <c r="BD41" s="592"/>
    </row>
    <row r="42" spans="1:56" ht="14.25" customHeight="1" thickBot="1">
      <c r="A42" s="198" t="s">
        <v>711</v>
      </c>
      <c r="B42" s="199" t="s">
        <v>716</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379</v>
      </c>
      <c r="O42" s="78" t="s">
        <v>717</v>
      </c>
      <c r="P42" s="24"/>
      <c r="Q42" s="24"/>
      <c r="R42" s="24"/>
      <c r="S42" s="24"/>
      <c r="T42" s="4" t="s">
        <v>718</v>
      </c>
      <c r="V42" s="6" t="s">
        <v>381</v>
      </c>
      <c r="W42" s="4" t="s">
        <v>719</v>
      </c>
      <c r="Y42" s="584" t="s">
        <v>646</v>
      </c>
      <c r="Z42" s="585">
        <v>0.15</v>
      </c>
      <c r="AA42" s="39" t="s">
        <v>384</v>
      </c>
      <c r="AB42" s="34" t="s">
        <v>720</v>
      </c>
      <c r="AC42" s="43" t="str">
        <f t="shared" si="0"/>
        <v>東京都小平市</v>
      </c>
      <c r="AD42" s="32">
        <v>11.05</v>
      </c>
      <c r="AE42" s="34">
        <v>10.83</v>
      </c>
      <c r="AF42" s="43">
        <v>10.68</v>
      </c>
      <c r="AG42" s="121" t="s">
        <v>721</v>
      </c>
      <c r="AH42" s="82">
        <v>0.7</v>
      </c>
      <c r="AJ42" s="1"/>
      <c r="AK42" s="1"/>
      <c r="AL42" s="1"/>
      <c r="AM42" s="1"/>
      <c r="AN42" s="1"/>
      <c r="AO42" s="121" t="s">
        <v>721</v>
      </c>
      <c r="AP42" s="119" t="s">
        <v>428</v>
      </c>
      <c r="AQ42" s="216"/>
      <c r="AR42" s="4" t="s">
        <v>721</v>
      </c>
      <c r="AS42" s="218" t="s">
        <v>722</v>
      </c>
      <c r="AT42" s="122" t="s">
        <v>713</v>
      </c>
      <c r="AU42" s="225" t="s">
        <v>714</v>
      </c>
      <c r="AV42" s="229"/>
      <c r="AX42" s="4" t="s">
        <v>721</v>
      </c>
      <c r="AY42" s="211" t="s">
        <v>723</v>
      </c>
      <c r="AZ42" s="17" t="s">
        <v>392</v>
      </c>
      <c r="BA42" s="18" t="s">
        <v>393</v>
      </c>
      <c r="BB42" s="72" t="s">
        <v>394</v>
      </c>
      <c r="BC42" s="76"/>
      <c r="BD42" s="593"/>
    </row>
    <row r="43" spans="1:56" ht="14.25" customHeight="1" thickBot="1">
      <c r="A43" s="121" t="s">
        <v>721</v>
      </c>
      <c r="B43" s="132" t="s">
        <v>724</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379</v>
      </c>
      <c r="O43" s="76" t="s">
        <v>717</v>
      </c>
      <c r="P43" s="24"/>
      <c r="Q43" s="24"/>
      <c r="R43" s="24"/>
      <c r="S43" s="24"/>
      <c r="T43" s="4" t="s">
        <v>725</v>
      </c>
      <c r="V43" s="6" t="s">
        <v>381</v>
      </c>
      <c r="W43" s="4" t="s">
        <v>726</v>
      </c>
      <c r="Y43" s="584" t="s">
        <v>646</v>
      </c>
      <c r="Z43" s="585">
        <v>0.15</v>
      </c>
      <c r="AA43" s="39" t="s">
        <v>384</v>
      </c>
      <c r="AB43" s="34" t="s">
        <v>727</v>
      </c>
      <c r="AC43" s="43" t="str">
        <f t="shared" si="0"/>
        <v>東京都日野市</v>
      </c>
      <c r="AD43" s="32">
        <v>11.05</v>
      </c>
      <c r="AE43" s="34">
        <v>10.83</v>
      </c>
      <c r="AF43" s="43">
        <v>10.68</v>
      </c>
      <c r="AG43" s="121" t="s">
        <v>728</v>
      </c>
      <c r="AH43" s="82">
        <v>0.7</v>
      </c>
      <c r="AJ43" s="1"/>
      <c r="AK43" s="1"/>
      <c r="AL43" s="1"/>
      <c r="AM43" s="1"/>
      <c r="AN43" s="1"/>
      <c r="AO43" s="121" t="s">
        <v>728</v>
      </c>
      <c r="AP43" s="119" t="s">
        <v>428</v>
      </c>
      <c r="AQ43" s="216"/>
      <c r="AR43" s="4" t="s">
        <v>728</v>
      </c>
      <c r="AS43" s="218" t="s">
        <v>729</v>
      </c>
      <c r="AT43" s="122" t="s">
        <v>713</v>
      </c>
      <c r="AU43" s="225" t="s">
        <v>714</v>
      </c>
      <c r="AV43" s="229"/>
      <c r="AX43" s="4" t="s">
        <v>728</v>
      </c>
      <c r="AY43" s="211" t="s">
        <v>730</v>
      </c>
      <c r="AZ43" s="17" t="s">
        <v>392</v>
      </c>
      <c r="BA43" s="18" t="s">
        <v>393</v>
      </c>
      <c r="BB43" s="72" t="s">
        <v>394</v>
      </c>
      <c r="BC43" s="76"/>
      <c r="BD43" s="593"/>
    </row>
    <row r="44" spans="1:56" ht="14.25" customHeight="1" thickBot="1">
      <c r="A44" s="121" t="s">
        <v>728</v>
      </c>
      <c r="B44" s="132" t="s">
        <v>731</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379</v>
      </c>
      <c r="O44" s="76" t="s">
        <v>717</v>
      </c>
      <c r="P44" s="24"/>
      <c r="Q44" s="24"/>
      <c r="R44" s="24"/>
      <c r="S44" s="24"/>
      <c r="T44" s="4" t="s">
        <v>732</v>
      </c>
      <c r="V44" s="6" t="s">
        <v>381</v>
      </c>
      <c r="W44" s="4" t="s">
        <v>733</v>
      </c>
      <c r="Y44" s="584" t="s">
        <v>646</v>
      </c>
      <c r="Z44" s="585">
        <v>0.15</v>
      </c>
      <c r="AA44" s="39" t="s">
        <v>384</v>
      </c>
      <c r="AB44" s="34" t="s">
        <v>734</v>
      </c>
      <c r="AC44" s="43" t="str">
        <f t="shared" si="0"/>
        <v>東京都東村山市</v>
      </c>
      <c r="AD44" s="32">
        <v>11.05</v>
      </c>
      <c r="AE44" s="34">
        <v>10.83</v>
      </c>
      <c r="AF44" s="43">
        <v>10.68</v>
      </c>
      <c r="AG44" s="121" t="s">
        <v>735</v>
      </c>
      <c r="AH44" s="585">
        <v>0.45</v>
      </c>
      <c r="AJ44" s="1"/>
      <c r="AK44" s="1"/>
      <c r="AL44" s="1"/>
      <c r="AM44" s="1"/>
      <c r="AN44" s="1"/>
      <c r="AO44" s="121" t="s">
        <v>735</v>
      </c>
      <c r="AP44" s="119" t="s">
        <v>428</v>
      </c>
      <c r="AQ44" s="216"/>
      <c r="AR44" s="4" t="s">
        <v>735</v>
      </c>
      <c r="AS44" s="218" t="s">
        <v>736</v>
      </c>
      <c r="AT44" s="123" t="s">
        <v>737</v>
      </c>
      <c r="AU44" s="225" t="s">
        <v>738</v>
      </c>
      <c r="AV44" s="124" t="s">
        <v>739</v>
      </c>
      <c r="AX44" s="4" t="s">
        <v>735</v>
      </c>
      <c r="AY44" s="211" t="s">
        <v>740</v>
      </c>
      <c r="AZ44" s="64" t="s">
        <v>392</v>
      </c>
      <c r="BA44" s="65" t="s">
        <v>393</v>
      </c>
      <c r="BB44" s="71" t="s">
        <v>394</v>
      </c>
      <c r="BC44" s="214"/>
      <c r="BD44" s="592"/>
    </row>
    <row r="45" spans="1:56" ht="14.25" customHeight="1" thickBot="1">
      <c r="A45" s="121" t="s">
        <v>735</v>
      </c>
      <c r="B45" s="132" t="s">
        <v>741</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379</v>
      </c>
      <c r="O45" s="76" t="s">
        <v>717</v>
      </c>
      <c r="P45" s="24"/>
      <c r="Q45" s="24"/>
      <c r="R45" s="24"/>
      <c r="S45" s="24"/>
      <c r="T45" s="4" t="s">
        <v>742</v>
      </c>
      <c r="V45" s="6" t="s">
        <v>381</v>
      </c>
      <c r="W45" s="4" t="s">
        <v>743</v>
      </c>
      <c r="Y45" s="584" t="s">
        <v>646</v>
      </c>
      <c r="Z45" s="585">
        <v>0.15</v>
      </c>
      <c r="AA45" s="39" t="s">
        <v>384</v>
      </c>
      <c r="AB45" s="34" t="s">
        <v>744</v>
      </c>
      <c r="AC45" s="43" t="str">
        <f t="shared" si="0"/>
        <v>東京都国分寺市</v>
      </c>
      <c r="AD45" s="32">
        <v>11.05</v>
      </c>
      <c r="AE45" s="34">
        <v>10.83</v>
      </c>
      <c r="AF45" s="43">
        <v>10.68</v>
      </c>
      <c r="AG45" s="121" t="s">
        <v>745</v>
      </c>
      <c r="AH45" s="585">
        <v>0.45</v>
      </c>
      <c r="AJ45" s="1"/>
      <c r="AK45" s="1"/>
      <c r="AL45" s="1"/>
      <c r="AM45" s="1"/>
      <c r="AN45" s="1"/>
      <c r="AO45" s="121" t="s">
        <v>745</v>
      </c>
      <c r="AP45" s="119" t="s">
        <v>428</v>
      </c>
      <c r="AQ45" s="216"/>
      <c r="AR45" s="4" t="s">
        <v>745</v>
      </c>
      <c r="AS45" s="218" t="s">
        <v>746</v>
      </c>
      <c r="AT45" s="123" t="s">
        <v>737</v>
      </c>
      <c r="AU45" s="225" t="s">
        <v>738</v>
      </c>
      <c r="AV45" s="124" t="s">
        <v>739</v>
      </c>
      <c r="AX45" s="4" t="s">
        <v>745</v>
      </c>
      <c r="AY45" s="211" t="s">
        <v>747</v>
      </c>
      <c r="AZ45" s="17" t="s">
        <v>392</v>
      </c>
      <c r="BA45" s="18" t="s">
        <v>393</v>
      </c>
      <c r="BB45" s="72" t="s">
        <v>394</v>
      </c>
      <c r="BC45" s="76"/>
      <c r="BD45" s="593"/>
    </row>
    <row r="46" spans="1:56" ht="14.25" customHeight="1" thickBot="1">
      <c r="A46" s="121" t="s">
        <v>745</v>
      </c>
      <c r="B46" s="132" t="s">
        <v>748</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379</v>
      </c>
      <c r="O46" s="76" t="s">
        <v>717</v>
      </c>
      <c r="P46" s="24"/>
      <c r="Q46" s="24"/>
      <c r="R46" s="24"/>
      <c r="S46" s="24"/>
      <c r="T46" s="4" t="s">
        <v>749</v>
      </c>
      <c r="V46" s="6" t="s">
        <v>381</v>
      </c>
      <c r="W46" s="4" t="s">
        <v>750</v>
      </c>
      <c r="Y46" s="584" t="s">
        <v>646</v>
      </c>
      <c r="Z46" s="585">
        <v>0.15</v>
      </c>
      <c r="AA46" s="39" t="s">
        <v>384</v>
      </c>
      <c r="AB46" s="34" t="s">
        <v>751</v>
      </c>
      <c r="AC46" s="43" t="str">
        <f t="shared" si="0"/>
        <v>東京都国立市</v>
      </c>
      <c r="AD46" s="32">
        <v>11.05</v>
      </c>
      <c r="AE46" s="34">
        <v>10.83</v>
      </c>
      <c r="AF46" s="43">
        <v>10.68</v>
      </c>
      <c r="AG46" s="121" t="s">
        <v>752</v>
      </c>
      <c r="AH46" s="585">
        <v>0.45</v>
      </c>
      <c r="AJ46" s="1"/>
      <c r="AK46" s="1"/>
      <c r="AL46" s="1"/>
      <c r="AM46" s="1"/>
      <c r="AN46" s="1"/>
      <c r="AO46" s="121" t="s">
        <v>752</v>
      </c>
      <c r="AP46" s="594" t="s">
        <v>428</v>
      </c>
      <c r="AQ46" s="216"/>
      <c r="AR46" s="4" t="s">
        <v>752</v>
      </c>
      <c r="AS46" s="118" t="s">
        <v>753</v>
      </c>
      <c r="AT46" s="123" t="s">
        <v>737</v>
      </c>
      <c r="AU46" s="225" t="s">
        <v>738</v>
      </c>
      <c r="AV46" s="124" t="s">
        <v>754</v>
      </c>
      <c r="AX46" s="4" t="s">
        <v>752</v>
      </c>
      <c r="AY46" s="211" t="s">
        <v>755</v>
      </c>
      <c r="AZ46" s="17" t="s">
        <v>392</v>
      </c>
      <c r="BA46" s="18" t="s">
        <v>393</v>
      </c>
      <c r="BB46" s="72" t="s">
        <v>394</v>
      </c>
      <c r="BC46" s="76"/>
      <c r="BD46" s="593"/>
    </row>
    <row r="47" spans="1:56" ht="14.25" customHeight="1" thickBot="1">
      <c r="A47" s="121" t="s">
        <v>752</v>
      </c>
      <c r="B47" s="132" t="s">
        <v>756</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379</v>
      </c>
      <c r="O47" s="76" t="s">
        <v>717</v>
      </c>
      <c r="P47" s="24"/>
      <c r="Q47" s="24"/>
      <c r="R47" s="24"/>
      <c r="S47" s="24"/>
      <c r="T47" s="4" t="s">
        <v>757</v>
      </c>
      <c r="V47" s="6" t="s">
        <v>381</v>
      </c>
      <c r="W47" s="4" t="s">
        <v>758</v>
      </c>
      <c r="Y47" s="584" t="s">
        <v>646</v>
      </c>
      <c r="Z47" s="585">
        <v>0.15</v>
      </c>
      <c r="AA47" s="39" t="s">
        <v>384</v>
      </c>
      <c r="AB47" s="34" t="s">
        <v>759</v>
      </c>
      <c r="AC47" s="43" t="str">
        <f t="shared" si="0"/>
        <v>東京都清瀬市</v>
      </c>
      <c r="AD47" s="32">
        <v>11.05</v>
      </c>
      <c r="AE47" s="34">
        <v>10.83</v>
      </c>
      <c r="AF47" s="43">
        <v>10.68</v>
      </c>
      <c r="AG47" s="121" t="s">
        <v>760</v>
      </c>
      <c r="AH47" s="585">
        <v>0.45</v>
      </c>
      <c r="AJ47" s="1"/>
      <c r="AK47" s="1"/>
      <c r="AL47" s="1"/>
      <c r="AM47" s="1"/>
      <c r="AN47" s="1"/>
      <c r="AO47" s="121" t="s">
        <v>760</v>
      </c>
      <c r="AP47" s="119" t="s">
        <v>428</v>
      </c>
      <c r="AQ47" s="2"/>
      <c r="AR47" s="4" t="s">
        <v>760</v>
      </c>
      <c r="AS47" s="218" t="s">
        <v>761</v>
      </c>
      <c r="AT47" s="220" t="s">
        <v>737</v>
      </c>
      <c r="AU47" s="226" t="s">
        <v>738</v>
      </c>
      <c r="AV47" s="221" t="s">
        <v>739</v>
      </c>
      <c r="AX47" s="4" t="s">
        <v>760</v>
      </c>
      <c r="AY47" s="211" t="s">
        <v>762</v>
      </c>
      <c r="AZ47" s="17" t="s">
        <v>392</v>
      </c>
      <c r="BA47" s="18" t="s">
        <v>406</v>
      </c>
      <c r="BB47" s="72" t="s">
        <v>394</v>
      </c>
      <c r="BC47" s="76"/>
      <c r="BD47" s="593"/>
    </row>
    <row r="48" spans="1:56" ht="14.25" customHeight="1" thickBot="1">
      <c r="A48" s="121" t="s">
        <v>760</v>
      </c>
      <c r="B48" s="132" t="s">
        <v>741</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379</v>
      </c>
      <c r="O48" s="76" t="s">
        <v>717</v>
      </c>
      <c r="P48" s="24"/>
      <c r="Q48" s="24"/>
      <c r="R48" s="24"/>
      <c r="S48" s="24"/>
      <c r="T48" s="4" t="s">
        <v>763</v>
      </c>
      <c r="V48" s="6" t="s">
        <v>381</v>
      </c>
      <c r="W48" s="4" t="s">
        <v>764</v>
      </c>
      <c r="Y48" s="584" t="s">
        <v>646</v>
      </c>
      <c r="Z48" s="585">
        <v>0.15</v>
      </c>
      <c r="AA48" s="39" t="s">
        <v>384</v>
      </c>
      <c r="AB48" s="34" t="s">
        <v>765</v>
      </c>
      <c r="AC48" s="43" t="str">
        <f t="shared" si="0"/>
        <v>東京都東久留米市</v>
      </c>
      <c r="AD48" s="32">
        <v>11.05</v>
      </c>
      <c r="AE48" s="34">
        <v>10.83</v>
      </c>
      <c r="AF48" s="43">
        <v>10.68</v>
      </c>
      <c r="AG48" s="121" t="s">
        <v>766</v>
      </c>
      <c r="AH48" s="585">
        <v>0.45</v>
      </c>
      <c r="AJ48" s="1"/>
      <c r="AK48" s="1"/>
      <c r="AL48" s="1"/>
      <c r="AM48" s="1"/>
      <c r="AN48" s="1"/>
      <c r="AO48" s="121" t="s">
        <v>766</v>
      </c>
      <c r="AP48" s="119" t="s">
        <v>428</v>
      </c>
      <c r="AQ48" s="2"/>
      <c r="AR48" s="4" t="s">
        <v>766</v>
      </c>
      <c r="AS48" s="218" t="s">
        <v>767</v>
      </c>
      <c r="AT48" s="123" t="s">
        <v>737</v>
      </c>
      <c r="AU48" s="225" t="s">
        <v>738</v>
      </c>
      <c r="AV48" s="124" t="s">
        <v>739</v>
      </c>
      <c r="AX48" s="4" t="s">
        <v>766</v>
      </c>
      <c r="AY48" s="211" t="s">
        <v>768</v>
      </c>
      <c r="AZ48" s="17" t="s">
        <v>392</v>
      </c>
      <c r="BA48" s="18" t="s">
        <v>406</v>
      </c>
      <c r="BB48" s="72" t="s">
        <v>394</v>
      </c>
      <c r="BC48" s="76"/>
      <c r="BD48" s="593"/>
    </row>
    <row r="49" spans="1:56" ht="14.25" customHeight="1" thickBot="1">
      <c r="A49" s="121" t="s">
        <v>766</v>
      </c>
      <c r="B49" s="132" t="s">
        <v>748</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379</v>
      </c>
      <c r="O49" s="76" t="s">
        <v>717</v>
      </c>
      <c r="P49" s="24"/>
      <c r="Q49" s="24"/>
      <c r="R49" s="24"/>
      <c r="S49" s="24"/>
      <c r="T49" s="5" t="s">
        <v>769</v>
      </c>
      <c r="V49" s="6" t="s">
        <v>381</v>
      </c>
      <c r="W49" s="4" t="s">
        <v>770</v>
      </c>
      <c r="Y49" s="584" t="s">
        <v>646</v>
      </c>
      <c r="Z49" s="585">
        <v>0.15</v>
      </c>
      <c r="AA49" s="39" t="s">
        <v>384</v>
      </c>
      <c r="AB49" s="34" t="s">
        <v>771</v>
      </c>
      <c r="AC49" s="43" t="str">
        <f t="shared" si="0"/>
        <v>東京都稲城市</v>
      </c>
      <c r="AD49" s="32">
        <v>11.05</v>
      </c>
      <c r="AE49" s="34">
        <v>10.83</v>
      </c>
      <c r="AF49" s="43">
        <v>10.68</v>
      </c>
      <c r="AG49" s="121" t="s">
        <v>772</v>
      </c>
      <c r="AH49" s="585">
        <v>0.45</v>
      </c>
      <c r="AJ49" s="1"/>
      <c r="AK49" s="1"/>
      <c r="AL49" s="1"/>
      <c r="AM49" s="1"/>
      <c r="AN49" s="1"/>
      <c r="AO49" s="595" t="s">
        <v>772</v>
      </c>
      <c r="AP49" s="594" t="s">
        <v>428</v>
      </c>
      <c r="AQ49" s="2"/>
      <c r="AR49" s="5" t="s">
        <v>772</v>
      </c>
      <c r="AS49" s="219" t="s">
        <v>773</v>
      </c>
      <c r="AT49" s="125" t="s">
        <v>737</v>
      </c>
      <c r="AU49" s="227" t="s">
        <v>738</v>
      </c>
      <c r="AV49" s="126" t="s">
        <v>754</v>
      </c>
      <c r="AX49" s="4" t="s">
        <v>772</v>
      </c>
      <c r="AY49" s="211" t="s">
        <v>774</v>
      </c>
      <c r="AZ49" s="17" t="s">
        <v>392</v>
      </c>
      <c r="BA49" s="18" t="s">
        <v>406</v>
      </c>
      <c r="BB49" s="72" t="s">
        <v>394</v>
      </c>
      <c r="BC49" s="76"/>
      <c r="BD49" s="593"/>
    </row>
    <row r="50" spans="1:56" ht="14.25" customHeight="1" thickBot="1">
      <c r="A50" s="121" t="s">
        <v>772</v>
      </c>
      <c r="B50" s="132" t="s">
        <v>756</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379</v>
      </c>
      <c r="O50" s="76" t="s">
        <v>717</v>
      </c>
      <c r="P50" s="24"/>
      <c r="Q50" s="24"/>
      <c r="R50" s="24"/>
      <c r="S50" s="24"/>
      <c r="T50" s="2"/>
      <c r="V50" s="6" t="s">
        <v>381</v>
      </c>
      <c r="W50" s="4" t="s">
        <v>775</v>
      </c>
      <c r="Y50" s="584" t="s">
        <v>646</v>
      </c>
      <c r="Z50" s="585">
        <v>0.15</v>
      </c>
      <c r="AA50" s="39" t="s">
        <v>384</v>
      </c>
      <c r="AB50" s="34" t="s">
        <v>776</v>
      </c>
      <c r="AC50" s="43" t="str">
        <f t="shared" si="0"/>
        <v>東京都西東京市</v>
      </c>
      <c r="AD50" s="32">
        <v>11.05</v>
      </c>
      <c r="AE50" s="34">
        <v>10.83</v>
      </c>
      <c r="AF50" s="43">
        <v>10.68</v>
      </c>
      <c r="AG50" s="590" t="s">
        <v>777</v>
      </c>
      <c r="AH50" s="591">
        <v>0.7</v>
      </c>
      <c r="AJ50" s="1"/>
      <c r="AK50" s="1"/>
      <c r="AL50" s="1"/>
      <c r="AM50" s="1"/>
      <c r="AN50" s="1"/>
      <c r="AO50" s="2"/>
      <c r="AP50" s="2"/>
      <c r="AQ50" s="2"/>
      <c r="AR50" s="74"/>
      <c r="AS50" s="74"/>
      <c r="AT50" s="2"/>
      <c r="AU50" s="2"/>
      <c r="AV50" s="2"/>
      <c r="AX50" s="85" t="s">
        <v>777</v>
      </c>
      <c r="AY50" s="206" t="str">
        <f t="shared" ref="AY50:AY56" si="1">AX50&amp;"R8"</f>
        <v>介護予防ケアマネジメントR8</v>
      </c>
      <c r="AZ50" s="83" t="s">
        <v>392</v>
      </c>
      <c r="BA50" s="84" t="s">
        <v>393</v>
      </c>
      <c r="BB50" s="84" t="s">
        <v>778</v>
      </c>
      <c r="BC50" s="5" t="s">
        <v>170</v>
      </c>
      <c r="BD50" s="212"/>
    </row>
    <row r="51" spans="1:56" ht="14.25" customHeight="1" thickBot="1">
      <c r="A51" s="200" t="s">
        <v>777</v>
      </c>
      <c r="B51" s="201" t="s">
        <v>779</v>
      </c>
      <c r="C51" s="202">
        <v>0</v>
      </c>
      <c r="D51" s="83">
        <v>0</v>
      </c>
      <c r="E51" s="83">
        <v>0</v>
      </c>
      <c r="F51" s="83">
        <v>0</v>
      </c>
      <c r="G51" s="20"/>
      <c r="H51" s="20"/>
      <c r="I51" s="20"/>
      <c r="J51" s="20"/>
      <c r="K51" s="20"/>
      <c r="L51" s="20"/>
      <c r="M51" s="191">
        <v>2.1000000000000001E-2</v>
      </c>
      <c r="N51" s="177" t="s">
        <v>780</v>
      </c>
      <c r="O51" s="77" t="s">
        <v>717</v>
      </c>
      <c r="P51" s="24"/>
      <c r="Q51" s="24"/>
      <c r="R51" s="24"/>
      <c r="S51" s="24"/>
      <c r="T51" s="2"/>
      <c r="V51" s="6" t="s">
        <v>381</v>
      </c>
      <c r="W51" s="4" t="s">
        <v>781</v>
      </c>
      <c r="Y51" s="584" t="s">
        <v>646</v>
      </c>
      <c r="Z51" s="585">
        <v>0.15</v>
      </c>
      <c r="AA51" s="39" t="s">
        <v>620</v>
      </c>
      <c r="AB51" s="34" t="s">
        <v>782</v>
      </c>
      <c r="AC51" s="43" t="str">
        <f t="shared" si="0"/>
        <v>神奈川県鎌倉市</v>
      </c>
      <c r="AD51" s="32">
        <v>11.05</v>
      </c>
      <c r="AE51" s="34">
        <v>10.83</v>
      </c>
      <c r="AF51" s="43">
        <v>10.68</v>
      </c>
      <c r="AG51" s="89" t="s">
        <v>783</v>
      </c>
      <c r="AH51" s="583">
        <v>0.7</v>
      </c>
      <c r="AJ51" s="1"/>
      <c r="AK51" s="1"/>
      <c r="AL51" s="1"/>
      <c r="AM51" s="1"/>
      <c r="AN51" s="1"/>
      <c r="AO51" s="2"/>
      <c r="AP51" s="2"/>
      <c r="AQ51" s="2"/>
      <c r="AR51" s="998" t="s">
        <v>784</v>
      </c>
      <c r="AS51" s="998"/>
      <c r="AT51" s="998"/>
      <c r="AU51" s="998"/>
      <c r="AV51" s="2"/>
      <c r="AX51" s="6" t="s">
        <v>783</v>
      </c>
      <c r="AY51" s="207" t="str">
        <f t="shared" si="1"/>
        <v>訪問看護R8</v>
      </c>
      <c r="AZ51" s="75" t="s">
        <v>392</v>
      </c>
      <c r="BA51" s="70" t="s">
        <v>393</v>
      </c>
      <c r="BB51" s="70" t="s">
        <v>778</v>
      </c>
      <c r="BC51" s="173" t="s">
        <v>170</v>
      </c>
      <c r="BD51" s="215"/>
    </row>
    <row r="52" spans="1:56" ht="14.25" customHeight="1" thickBot="1">
      <c r="A52" s="198" t="s">
        <v>783</v>
      </c>
      <c r="B52" s="63">
        <v>13</v>
      </c>
      <c r="C52" s="64">
        <v>0</v>
      </c>
      <c r="D52" s="65">
        <v>0</v>
      </c>
      <c r="E52" s="65">
        <v>0</v>
      </c>
      <c r="F52" s="65">
        <v>0</v>
      </c>
      <c r="G52" s="65"/>
      <c r="H52" s="65"/>
      <c r="I52" s="65"/>
      <c r="J52" s="65"/>
      <c r="K52" s="65"/>
      <c r="L52" s="65"/>
      <c r="M52" s="192">
        <v>1.7999999999999999E-2</v>
      </c>
      <c r="N52" s="178" t="s">
        <v>380</v>
      </c>
      <c r="O52" s="78" t="s">
        <v>396</v>
      </c>
      <c r="P52" s="24"/>
      <c r="Q52" s="24"/>
      <c r="R52" s="24"/>
      <c r="S52" s="24"/>
      <c r="T52" s="2"/>
      <c r="V52" s="6" t="s">
        <v>381</v>
      </c>
      <c r="W52" s="4" t="s">
        <v>785</v>
      </c>
      <c r="Y52" s="584" t="s">
        <v>646</v>
      </c>
      <c r="Z52" s="585">
        <v>0.15</v>
      </c>
      <c r="AA52" s="39" t="s">
        <v>620</v>
      </c>
      <c r="AB52" s="34" t="s">
        <v>786</v>
      </c>
      <c r="AC52" s="43" t="str">
        <f t="shared" si="0"/>
        <v>神奈川県厚木市</v>
      </c>
      <c r="AD52" s="32">
        <v>11.05</v>
      </c>
      <c r="AE52" s="34">
        <v>10.83</v>
      </c>
      <c r="AF52" s="43">
        <v>10.68</v>
      </c>
      <c r="AG52" s="596" t="s">
        <v>787</v>
      </c>
      <c r="AH52" s="585">
        <v>0.7</v>
      </c>
      <c r="AJ52" s="1"/>
      <c r="AK52" s="1"/>
      <c r="AL52" s="1"/>
      <c r="AM52" s="1"/>
      <c r="AN52" s="1"/>
      <c r="AO52" s="2"/>
      <c r="AP52" s="2"/>
      <c r="AQ52" s="2"/>
      <c r="AR52" s="999" t="s">
        <v>788</v>
      </c>
      <c r="AS52" s="999"/>
      <c r="AT52" s="999"/>
      <c r="AU52" s="999"/>
      <c r="AV52" s="2"/>
      <c r="AX52" s="4" t="s">
        <v>787</v>
      </c>
      <c r="AY52" s="208" t="str">
        <f t="shared" si="1"/>
        <v>介護予防訪問看護R8</v>
      </c>
      <c r="AZ52" s="18" t="s">
        <v>392</v>
      </c>
      <c r="BA52" s="72" t="s">
        <v>393</v>
      </c>
      <c r="BB52" s="70" t="s">
        <v>778</v>
      </c>
      <c r="BC52" s="4" t="s">
        <v>170</v>
      </c>
      <c r="BD52" s="213"/>
    </row>
    <row r="53" spans="1:56" ht="14.25" customHeight="1" thickBot="1">
      <c r="A53" s="121" t="s">
        <v>787</v>
      </c>
      <c r="B53" s="9">
        <v>63</v>
      </c>
      <c r="C53" s="17">
        <v>0</v>
      </c>
      <c r="D53" s="18">
        <v>0</v>
      </c>
      <c r="E53" s="18">
        <v>0</v>
      </c>
      <c r="F53" s="18">
        <v>0</v>
      </c>
      <c r="G53" s="18"/>
      <c r="H53" s="18"/>
      <c r="I53" s="18"/>
      <c r="J53" s="18"/>
      <c r="K53" s="18"/>
      <c r="L53" s="18"/>
      <c r="M53" s="190">
        <v>1.7999999999999999E-2</v>
      </c>
      <c r="N53" s="148" t="s">
        <v>380</v>
      </c>
      <c r="O53" s="76" t="s">
        <v>433</v>
      </c>
      <c r="P53" s="24"/>
      <c r="Q53" s="24"/>
      <c r="R53" s="24"/>
      <c r="S53" s="24"/>
      <c r="T53" s="2"/>
      <c r="V53" s="6" t="s">
        <v>381</v>
      </c>
      <c r="W53" s="4" t="s">
        <v>789</v>
      </c>
      <c r="Y53" s="584" t="s">
        <v>646</v>
      </c>
      <c r="Z53" s="585">
        <v>0.15</v>
      </c>
      <c r="AA53" s="39" t="s">
        <v>790</v>
      </c>
      <c r="AB53" s="34" t="s">
        <v>791</v>
      </c>
      <c r="AC53" s="43" t="str">
        <f t="shared" si="0"/>
        <v>愛知県名古屋市</v>
      </c>
      <c r="AD53" s="32">
        <v>11.05</v>
      </c>
      <c r="AE53" s="34">
        <v>10.83</v>
      </c>
      <c r="AF53" s="51">
        <v>10.68</v>
      </c>
      <c r="AG53" s="90" t="s">
        <v>792</v>
      </c>
      <c r="AH53" s="585">
        <v>0.55000000000000004</v>
      </c>
      <c r="AJ53" s="1"/>
      <c r="AK53" s="1"/>
      <c r="AL53" s="1"/>
      <c r="AM53" s="1"/>
      <c r="AN53" s="1"/>
      <c r="AO53" s="2"/>
      <c r="AP53" s="2"/>
      <c r="AR53" s="999"/>
      <c r="AS53" s="999"/>
      <c r="AT53" s="999"/>
      <c r="AU53" s="999"/>
      <c r="AV53" s="2"/>
      <c r="AX53" s="79" t="s">
        <v>792</v>
      </c>
      <c r="AY53" s="208" t="str">
        <f t="shared" si="1"/>
        <v>訪問リハビリテーションR8</v>
      </c>
      <c r="AZ53" s="18" t="s">
        <v>392</v>
      </c>
      <c r="BA53" s="72" t="s">
        <v>393</v>
      </c>
      <c r="BB53" s="70" t="s">
        <v>778</v>
      </c>
      <c r="BC53" s="4" t="s">
        <v>170</v>
      </c>
      <c r="BD53" s="213"/>
    </row>
    <row r="54" spans="1:56" ht="14.25" customHeight="1" thickBot="1">
      <c r="A54" s="9" t="s">
        <v>792</v>
      </c>
      <c r="B54" s="9">
        <v>14</v>
      </c>
      <c r="C54" s="17">
        <v>0</v>
      </c>
      <c r="D54" s="18">
        <v>0</v>
      </c>
      <c r="E54" s="18">
        <v>0</v>
      </c>
      <c r="F54" s="18">
        <v>0</v>
      </c>
      <c r="G54" s="18"/>
      <c r="H54" s="18"/>
      <c r="I54" s="18"/>
      <c r="J54" s="18"/>
      <c r="K54" s="18"/>
      <c r="L54" s="18"/>
      <c r="M54" s="190">
        <v>1.4999999999999999E-2</v>
      </c>
      <c r="N54" s="148" t="s">
        <v>780</v>
      </c>
      <c r="O54" s="76" t="s">
        <v>396</v>
      </c>
      <c r="P54" s="24"/>
      <c r="Q54" s="24"/>
      <c r="R54" s="24"/>
      <c r="S54" s="24"/>
      <c r="T54" s="2"/>
      <c r="V54" s="6" t="s">
        <v>381</v>
      </c>
      <c r="W54" s="4" t="s">
        <v>793</v>
      </c>
      <c r="Y54" s="584" t="s">
        <v>646</v>
      </c>
      <c r="Z54" s="585">
        <v>0.15</v>
      </c>
      <c r="AA54" s="39" t="s">
        <v>790</v>
      </c>
      <c r="AB54" s="34" t="s">
        <v>794</v>
      </c>
      <c r="AC54" s="43" t="str">
        <f t="shared" si="0"/>
        <v>愛知県刈谷市</v>
      </c>
      <c r="AD54" s="32">
        <v>11.05</v>
      </c>
      <c r="AE54" s="34">
        <v>10.83</v>
      </c>
      <c r="AF54" s="51">
        <v>10.68</v>
      </c>
      <c r="AG54" s="90" t="s">
        <v>795</v>
      </c>
      <c r="AH54" s="585">
        <v>0.55000000000000004</v>
      </c>
      <c r="AJ54" s="1"/>
      <c r="AK54" s="1"/>
      <c r="AL54" s="1"/>
      <c r="AM54" s="1"/>
      <c r="AN54" s="1"/>
      <c r="AO54" s="2"/>
      <c r="AP54" s="2"/>
      <c r="AX54" s="79" t="s">
        <v>795</v>
      </c>
      <c r="AY54" s="208" t="str">
        <f t="shared" si="1"/>
        <v>介護予防訪問リハビリテーションR8</v>
      </c>
      <c r="AZ54" s="18" t="s">
        <v>392</v>
      </c>
      <c r="BA54" s="72" t="s">
        <v>393</v>
      </c>
      <c r="BB54" s="70" t="s">
        <v>778</v>
      </c>
      <c r="BC54" s="4" t="s">
        <v>170</v>
      </c>
      <c r="BD54" s="213"/>
    </row>
    <row r="55" spans="1:56" ht="14.25" customHeight="1" thickBot="1">
      <c r="A55" s="9" t="s">
        <v>795</v>
      </c>
      <c r="B55" s="9">
        <v>64</v>
      </c>
      <c r="C55" s="17">
        <v>0</v>
      </c>
      <c r="D55" s="18">
        <v>0</v>
      </c>
      <c r="E55" s="18">
        <v>0</v>
      </c>
      <c r="F55" s="18">
        <v>0</v>
      </c>
      <c r="G55" s="18"/>
      <c r="H55" s="18"/>
      <c r="I55" s="18"/>
      <c r="J55" s="18"/>
      <c r="K55" s="18"/>
      <c r="L55" s="18"/>
      <c r="M55" s="190">
        <v>1.4999999999999999E-2</v>
      </c>
      <c r="N55" s="148" t="s">
        <v>780</v>
      </c>
      <c r="O55" s="76" t="s">
        <v>433</v>
      </c>
      <c r="P55" s="24"/>
      <c r="Q55" s="24"/>
      <c r="R55" s="24"/>
      <c r="S55" s="24"/>
      <c r="T55"/>
      <c r="U55"/>
      <c r="V55" s="6" t="s">
        <v>381</v>
      </c>
      <c r="W55" s="4" t="s">
        <v>796</v>
      </c>
      <c r="X55" s="2"/>
      <c r="Y55" s="584" t="s">
        <v>646</v>
      </c>
      <c r="Z55" s="585">
        <v>0.15</v>
      </c>
      <c r="AA55" s="39" t="s">
        <v>790</v>
      </c>
      <c r="AB55" s="34" t="s">
        <v>797</v>
      </c>
      <c r="AC55" s="43" t="str">
        <f t="shared" si="0"/>
        <v>愛知県豊田市</v>
      </c>
      <c r="AD55" s="32">
        <v>11.05</v>
      </c>
      <c r="AE55" s="34">
        <v>10.83</v>
      </c>
      <c r="AF55" s="51">
        <v>10.68</v>
      </c>
      <c r="AG55" s="90" t="s">
        <v>798</v>
      </c>
      <c r="AH55" s="585">
        <v>0.7</v>
      </c>
      <c r="AJ55" s="1"/>
      <c r="AK55" s="1"/>
      <c r="AL55" s="1"/>
      <c r="AM55" s="1"/>
      <c r="AN55" s="1"/>
      <c r="AO55" s="2"/>
      <c r="AP55" s="2"/>
      <c r="AW55"/>
      <c r="AX55" s="79" t="s">
        <v>798</v>
      </c>
      <c r="AY55" s="208" t="str">
        <f t="shared" si="1"/>
        <v>居宅介護支援R8</v>
      </c>
      <c r="AZ55" s="18" t="s">
        <v>392</v>
      </c>
      <c r="BA55" s="72" t="s">
        <v>393</v>
      </c>
      <c r="BB55" s="70" t="s">
        <v>778</v>
      </c>
      <c r="BC55" s="4" t="s">
        <v>170</v>
      </c>
      <c r="BD55" s="213"/>
    </row>
    <row r="56" spans="1:56" ht="14.25" customHeight="1" thickBot="1">
      <c r="A56" s="9" t="s">
        <v>798</v>
      </c>
      <c r="B56" s="9">
        <v>43</v>
      </c>
      <c r="C56" s="17">
        <v>0</v>
      </c>
      <c r="D56" s="18">
        <v>0</v>
      </c>
      <c r="E56" s="18">
        <v>0</v>
      </c>
      <c r="F56" s="18">
        <v>0</v>
      </c>
      <c r="G56" s="18"/>
      <c r="H56" s="18"/>
      <c r="I56" s="18"/>
      <c r="J56" s="18"/>
      <c r="K56" s="18"/>
      <c r="L56" s="18"/>
      <c r="M56" s="190">
        <v>2.1000000000000001E-2</v>
      </c>
      <c r="N56" s="148" t="s">
        <v>780</v>
      </c>
      <c r="O56" s="76" t="s">
        <v>396</v>
      </c>
      <c r="P56" s="24"/>
      <c r="Q56" s="24"/>
      <c r="R56" s="24"/>
      <c r="S56" s="24"/>
      <c r="T56"/>
      <c r="U56"/>
      <c r="V56" s="6" t="s">
        <v>381</v>
      </c>
      <c r="W56" s="4" t="s">
        <v>799</v>
      </c>
      <c r="X56" s="2"/>
      <c r="Y56" s="584" t="s">
        <v>646</v>
      </c>
      <c r="Z56" s="585">
        <v>0.15</v>
      </c>
      <c r="AA56" s="39" t="s">
        <v>637</v>
      </c>
      <c r="AB56" s="34" t="s">
        <v>800</v>
      </c>
      <c r="AC56" s="43" t="str">
        <f t="shared" si="0"/>
        <v>大阪府守口市</v>
      </c>
      <c r="AD56" s="32">
        <v>11.05</v>
      </c>
      <c r="AE56" s="34">
        <v>10.83</v>
      </c>
      <c r="AF56" s="51">
        <v>10.68</v>
      </c>
      <c r="AG56" s="91" t="s">
        <v>801</v>
      </c>
      <c r="AH56" s="587">
        <v>0.7</v>
      </c>
      <c r="AJ56" s="1"/>
      <c r="AK56" s="1"/>
      <c r="AL56" s="1"/>
      <c r="AM56" s="1"/>
      <c r="AN56" s="1"/>
      <c r="AW56"/>
      <c r="AX56" s="80" t="s">
        <v>801</v>
      </c>
      <c r="AY56" s="209" t="str">
        <f t="shared" si="1"/>
        <v>介護予防支援R8</v>
      </c>
      <c r="AZ56" s="20" t="s">
        <v>392</v>
      </c>
      <c r="BA56" s="73" t="s">
        <v>393</v>
      </c>
      <c r="BB56" s="84" t="s">
        <v>778</v>
      </c>
      <c r="BC56" s="5" t="s">
        <v>170</v>
      </c>
      <c r="BD56" s="212"/>
    </row>
    <row r="57" spans="1:56" ht="14.25" customHeight="1" thickBot="1">
      <c r="A57" s="22" t="s">
        <v>801</v>
      </c>
      <c r="B57" s="133">
        <v>46</v>
      </c>
      <c r="C57" s="19">
        <v>0</v>
      </c>
      <c r="D57" s="20">
        <v>0</v>
      </c>
      <c r="E57" s="20">
        <v>0</v>
      </c>
      <c r="F57" s="20">
        <v>0</v>
      </c>
      <c r="G57" s="20"/>
      <c r="H57" s="20"/>
      <c r="I57" s="20"/>
      <c r="J57" s="20"/>
      <c r="K57" s="20"/>
      <c r="L57" s="20"/>
      <c r="M57" s="191">
        <v>2.1000000000000001E-2</v>
      </c>
      <c r="N57" s="179" t="s">
        <v>780</v>
      </c>
      <c r="O57" s="77" t="s">
        <v>433</v>
      </c>
      <c r="P57" s="24"/>
      <c r="Q57" s="24"/>
      <c r="R57" s="24"/>
      <c r="S57" s="24"/>
      <c r="T57"/>
      <c r="U57"/>
      <c r="V57" s="6" t="s">
        <v>381</v>
      </c>
      <c r="W57" s="4" t="s">
        <v>802</v>
      </c>
      <c r="X57" s="2"/>
      <c r="Y57" s="584" t="s">
        <v>646</v>
      </c>
      <c r="Z57" s="585">
        <v>0.15</v>
      </c>
      <c r="AA57" s="39" t="s">
        <v>637</v>
      </c>
      <c r="AB57" s="34" t="s">
        <v>803</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381</v>
      </c>
      <c r="W58" s="4" t="s">
        <v>804</v>
      </c>
      <c r="X58" s="2"/>
      <c r="Y58" s="584" t="s">
        <v>646</v>
      </c>
      <c r="Z58" s="585">
        <v>0.15</v>
      </c>
      <c r="AA58" s="39" t="s">
        <v>637</v>
      </c>
      <c r="AB58" s="34" t="s">
        <v>805</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381</v>
      </c>
      <c r="W59" s="4" t="s">
        <v>806</v>
      </c>
      <c r="X59" s="2"/>
      <c r="Y59" s="584" t="s">
        <v>646</v>
      </c>
      <c r="Z59" s="585">
        <v>0.15</v>
      </c>
      <c r="AA59" s="39" t="s">
        <v>807</v>
      </c>
      <c r="AB59" s="34" t="s">
        <v>808</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381</v>
      </c>
      <c r="W60" s="4" t="s">
        <v>809</v>
      </c>
      <c r="X60" s="2"/>
      <c r="Y60" s="584" t="s">
        <v>646</v>
      </c>
      <c r="Z60" s="585">
        <v>0.15</v>
      </c>
      <c r="AA60" s="39" t="s">
        <v>807</v>
      </c>
      <c r="AB60" s="34" t="s">
        <v>810</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381</v>
      </c>
      <c r="W61" s="4" t="s">
        <v>811</v>
      </c>
      <c r="X61" s="2"/>
      <c r="Y61" s="586" t="s">
        <v>646</v>
      </c>
      <c r="Z61" s="587">
        <v>0.15</v>
      </c>
      <c r="AA61" s="40" t="s">
        <v>807</v>
      </c>
      <c r="AB61" s="37" t="s">
        <v>812</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381</v>
      </c>
      <c r="W62" s="4" t="s">
        <v>813</v>
      </c>
      <c r="X62" s="2"/>
      <c r="Y62" s="582" t="s">
        <v>814</v>
      </c>
      <c r="Z62" s="583">
        <v>0.12</v>
      </c>
      <c r="AA62" s="150" t="s">
        <v>449</v>
      </c>
      <c r="AB62" s="50" t="s">
        <v>815</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381</v>
      </c>
      <c r="W63" s="4" t="s">
        <v>816</v>
      </c>
      <c r="X63" s="2"/>
      <c r="Y63" s="584" t="s">
        <v>814</v>
      </c>
      <c r="Z63" s="585">
        <v>0.12</v>
      </c>
      <c r="AA63" s="151" t="s">
        <v>475</v>
      </c>
      <c r="AB63" s="34" t="s">
        <v>817</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381</v>
      </c>
      <c r="W64" s="4" t="s">
        <v>818</v>
      </c>
      <c r="X64" s="2"/>
      <c r="Y64" s="584" t="s">
        <v>814</v>
      </c>
      <c r="Z64" s="585">
        <v>0.12</v>
      </c>
      <c r="AA64" s="151" t="s">
        <v>475</v>
      </c>
      <c r="AB64" s="34" t="s">
        <v>819</v>
      </c>
      <c r="AC64" s="51" t="str">
        <f t="shared" si="0"/>
        <v>埼玉県志木市</v>
      </c>
      <c r="AD64" s="32">
        <v>10.84</v>
      </c>
      <c r="AE64" s="34">
        <v>10.66</v>
      </c>
      <c r="AF64" s="51">
        <v>10.54</v>
      </c>
      <c r="AG64" s="1"/>
      <c r="AJ64" s="1"/>
      <c r="AK64" s="1"/>
      <c r="AL64" s="1"/>
      <c r="AM64" s="1"/>
      <c r="AN64" s="1"/>
    </row>
    <row r="65" spans="22:33" ht="14.25" thickBot="1">
      <c r="V65" s="6" t="s">
        <v>381</v>
      </c>
      <c r="W65" s="4" t="s">
        <v>820</v>
      </c>
      <c r="X65" s="2"/>
      <c r="Y65" s="584" t="s">
        <v>814</v>
      </c>
      <c r="Z65" s="585">
        <v>0.12</v>
      </c>
      <c r="AA65" s="151" t="s">
        <v>475</v>
      </c>
      <c r="AB65" s="34" t="s">
        <v>821</v>
      </c>
      <c r="AC65" s="51" t="str">
        <f t="shared" si="0"/>
        <v>埼玉県和光市</v>
      </c>
      <c r="AD65" s="32">
        <v>10.84</v>
      </c>
      <c r="AE65" s="34">
        <v>10.66</v>
      </c>
      <c r="AF65" s="51">
        <v>10.54</v>
      </c>
      <c r="AG65" s="1"/>
    </row>
    <row r="66" spans="22:33" ht="14.25" thickBot="1">
      <c r="V66" s="6" t="s">
        <v>381</v>
      </c>
      <c r="W66" s="4" t="s">
        <v>822</v>
      </c>
      <c r="X66" s="2"/>
      <c r="Y66" s="584" t="s">
        <v>814</v>
      </c>
      <c r="Z66" s="585">
        <v>0.12</v>
      </c>
      <c r="AA66" s="151" t="s">
        <v>484</v>
      </c>
      <c r="AB66" s="34" t="s">
        <v>823</v>
      </c>
      <c r="AC66" s="51" t="str">
        <f t="shared" si="0"/>
        <v>千葉県船橋市</v>
      </c>
      <c r="AD66" s="32">
        <v>10.84</v>
      </c>
      <c r="AE66" s="34">
        <v>10.66</v>
      </c>
      <c r="AF66" s="51">
        <v>10.54</v>
      </c>
      <c r="AG66" s="1"/>
    </row>
    <row r="67" spans="22:33" ht="14.25" thickBot="1">
      <c r="V67" s="6" t="s">
        <v>381</v>
      </c>
      <c r="W67" s="4" t="s">
        <v>824</v>
      </c>
      <c r="X67" s="2"/>
      <c r="Y67" s="584" t="s">
        <v>814</v>
      </c>
      <c r="Z67" s="585">
        <v>0.12</v>
      </c>
      <c r="AA67" s="151" t="s">
        <v>484</v>
      </c>
      <c r="AB67" s="34" t="s">
        <v>825</v>
      </c>
      <c r="AC67" s="51" t="str">
        <f t="shared" si="0"/>
        <v>千葉県成田市</v>
      </c>
      <c r="AD67" s="32">
        <v>10.84</v>
      </c>
      <c r="AE67" s="34">
        <v>10.66</v>
      </c>
      <c r="AF67" s="51">
        <v>10.54</v>
      </c>
      <c r="AG67" s="1"/>
    </row>
    <row r="68" spans="22:33" ht="14.25" thickBot="1">
      <c r="V68" s="6" t="s">
        <v>381</v>
      </c>
      <c r="W68" s="4" t="s">
        <v>826</v>
      </c>
      <c r="X68" s="2"/>
      <c r="Y68" s="584" t="s">
        <v>814</v>
      </c>
      <c r="Z68" s="585">
        <v>0.12</v>
      </c>
      <c r="AA68" s="151" t="s">
        <v>484</v>
      </c>
      <c r="AB68" s="34" t="s">
        <v>827</v>
      </c>
      <c r="AC68" s="51" t="str">
        <f t="shared" ref="AC68:AC131" si="2">AA68&amp;AB68</f>
        <v>千葉県習志野市</v>
      </c>
      <c r="AD68" s="32">
        <v>10.84</v>
      </c>
      <c r="AE68" s="34">
        <v>10.66</v>
      </c>
      <c r="AF68" s="51">
        <v>10.54</v>
      </c>
      <c r="AG68" s="1"/>
    </row>
    <row r="69" spans="22:33" ht="14.25" thickBot="1">
      <c r="V69" s="6" t="s">
        <v>381</v>
      </c>
      <c r="W69" s="4" t="s">
        <v>828</v>
      </c>
      <c r="X69" s="2"/>
      <c r="Y69" s="584" t="s">
        <v>814</v>
      </c>
      <c r="Z69" s="585">
        <v>0.12</v>
      </c>
      <c r="AA69" s="151" t="s">
        <v>491</v>
      </c>
      <c r="AB69" s="34" t="s">
        <v>829</v>
      </c>
      <c r="AC69" s="51" t="str">
        <f t="shared" si="2"/>
        <v>東京都立川市</v>
      </c>
      <c r="AD69" s="32">
        <v>10.84</v>
      </c>
      <c r="AE69" s="34">
        <v>10.66</v>
      </c>
      <c r="AF69" s="51">
        <v>10.54</v>
      </c>
      <c r="AG69" s="1"/>
    </row>
    <row r="70" spans="22:33" ht="14.25" thickBot="1">
      <c r="V70" s="6" t="s">
        <v>381</v>
      </c>
      <c r="W70" s="4" t="s">
        <v>830</v>
      </c>
      <c r="X70" s="2"/>
      <c r="Y70" s="584" t="s">
        <v>814</v>
      </c>
      <c r="Z70" s="585">
        <v>0.12</v>
      </c>
      <c r="AA70" s="151" t="s">
        <v>491</v>
      </c>
      <c r="AB70" s="34" t="s">
        <v>831</v>
      </c>
      <c r="AC70" s="51" t="str">
        <f t="shared" si="2"/>
        <v>東京都昭島市</v>
      </c>
      <c r="AD70" s="32">
        <v>10.84</v>
      </c>
      <c r="AE70" s="34">
        <v>10.66</v>
      </c>
      <c r="AF70" s="51">
        <v>10.54</v>
      </c>
      <c r="AG70" s="1"/>
    </row>
    <row r="71" spans="22:33" ht="14.25" thickBot="1">
      <c r="V71" s="6" t="s">
        <v>381</v>
      </c>
      <c r="W71" s="4" t="s">
        <v>832</v>
      </c>
      <c r="X71" s="2"/>
      <c r="Y71" s="584" t="s">
        <v>814</v>
      </c>
      <c r="Z71" s="585">
        <v>0.12</v>
      </c>
      <c r="AA71" s="151" t="s">
        <v>491</v>
      </c>
      <c r="AB71" s="34" t="s">
        <v>833</v>
      </c>
      <c r="AC71" s="51" t="str">
        <f t="shared" si="2"/>
        <v>東京都東大和市</v>
      </c>
      <c r="AD71" s="32">
        <v>10.84</v>
      </c>
      <c r="AE71" s="34">
        <v>10.66</v>
      </c>
      <c r="AF71" s="51">
        <v>10.54</v>
      </c>
      <c r="AG71" s="1"/>
    </row>
    <row r="72" spans="22:33" ht="14.25" thickBot="1">
      <c r="V72" s="6" t="s">
        <v>381</v>
      </c>
      <c r="W72" s="4" t="s">
        <v>834</v>
      </c>
      <c r="X72" s="2"/>
      <c r="Y72" s="584" t="s">
        <v>814</v>
      </c>
      <c r="Z72" s="585">
        <v>0.12</v>
      </c>
      <c r="AA72" s="151" t="s">
        <v>502</v>
      </c>
      <c r="AB72" s="34" t="s">
        <v>835</v>
      </c>
      <c r="AC72" s="51" t="str">
        <f t="shared" si="2"/>
        <v>神奈川県相模原市</v>
      </c>
      <c r="AD72" s="32">
        <v>10.84</v>
      </c>
      <c r="AE72" s="34">
        <v>10.66</v>
      </c>
      <c r="AF72" s="51">
        <v>10.54</v>
      </c>
      <c r="AG72" s="1"/>
    </row>
    <row r="73" spans="22:33" ht="14.25" thickBot="1">
      <c r="V73" s="6" t="s">
        <v>381</v>
      </c>
      <c r="W73" s="4" t="s">
        <v>836</v>
      </c>
      <c r="X73" s="2"/>
      <c r="Y73" s="584" t="s">
        <v>814</v>
      </c>
      <c r="Z73" s="585">
        <v>0.12</v>
      </c>
      <c r="AA73" s="151" t="s">
        <v>502</v>
      </c>
      <c r="AB73" s="34" t="s">
        <v>837</v>
      </c>
      <c r="AC73" s="51" t="str">
        <f t="shared" si="2"/>
        <v>神奈川県横須賀市</v>
      </c>
      <c r="AD73" s="32">
        <v>10.84</v>
      </c>
      <c r="AE73" s="34">
        <v>10.66</v>
      </c>
      <c r="AF73" s="51">
        <v>10.54</v>
      </c>
      <c r="AG73" s="1"/>
    </row>
    <row r="74" spans="22:33" ht="14.25" thickBot="1">
      <c r="V74" s="6" t="s">
        <v>381</v>
      </c>
      <c r="W74" s="4" t="s">
        <v>838</v>
      </c>
      <c r="X74" s="2"/>
      <c r="Y74" s="584" t="s">
        <v>814</v>
      </c>
      <c r="Z74" s="585">
        <v>0.12</v>
      </c>
      <c r="AA74" s="151" t="s">
        <v>502</v>
      </c>
      <c r="AB74" s="34" t="s">
        <v>839</v>
      </c>
      <c r="AC74" s="51" t="str">
        <f t="shared" si="2"/>
        <v>神奈川県藤沢市</v>
      </c>
      <c r="AD74" s="32">
        <v>10.84</v>
      </c>
      <c r="AE74" s="34">
        <v>10.66</v>
      </c>
      <c r="AF74" s="51">
        <v>10.54</v>
      </c>
      <c r="AG74" s="1"/>
    </row>
    <row r="75" spans="22:33" ht="14.25" thickBot="1">
      <c r="V75" s="6" t="s">
        <v>381</v>
      </c>
      <c r="W75" s="4" t="s">
        <v>840</v>
      </c>
      <c r="X75" s="2"/>
      <c r="Y75" s="584" t="s">
        <v>814</v>
      </c>
      <c r="Z75" s="585">
        <v>0.12</v>
      </c>
      <c r="AA75" s="151" t="s">
        <v>502</v>
      </c>
      <c r="AB75" s="34" t="s">
        <v>841</v>
      </c>
      <c r="AC75" s="51" t="str">
        <f t="shared" si="2"/>
        <v>神奈川県逗子市</v>
      </c>
      <c r="AD75" s="32">
        <v>10.84</v>
      </c>
      <c r="AE75" s="34">
        <v>10.66</v>
      </c>
      <c r="AF75" s="51">
        <v>10.54</v>
      </c>
      <c r="AG75" s="1"/>
    </row>
    <row r="76" spans="22:33" ht="14.25" thickBot="1">
      <c r="V76" s="6" t="s">
        <v>381</v>
      </c>
      <c r="W76" s="4" t="s">
        <v>842</v>
      </c>
      <c r="X76" s="2"/>
      <c r="Y76" s="584" t="s">
        <v>814</v>
      </c>
      <c r="Z76" s="585">
        <v>0.12</v>
      </c>
      <c r="AA76" s="151" t="s">
        <v>502</v>
      </c>
      <c r="AB76" s="34" t="s">
        <v>843</v>
      </c>
      <c r="AC76" s="51" t="str">
        <f t="shared" si="2"/>
        <v>神奈川県三浦市</v>
      </c>
      <c r="AD76" s="32">
        <v>10.84</v>
      </c>
      <c r="AE76" s="34">
        <v>10.66</v>
      </c>
      <c r="AF76" s="51">
        <v>10.54</v>
      </c>
      <c r="AG76" s="1"/>
    </row>
    <row r="77" spans="22:33" ht="14.25" thickBot="1">
      <c r="V77" s="6" t="s">
        <v>381</v>
      </c>
      <c r="W77" s="4" t="s">
        <v>844</v>
      </c>
      <c r="X77" s="2"/>
      <c r="Y77" s="584" t="s">
        <v>814</v>
      </c>
      <c r="Z77" s="585">
        <v>0.12</v>
      </c>
      <c r="AA77" s="151" t="s">
        <v>502</v>
      </c>
      <c r="AB77" s="34" t="s">
        <v>845</v>
      </c>
      <c r="AC77" s="51" t="str">
        <f t="shared" si="2"/>
        <v>神奈川県海老名市</v>
      </c>
      <c r="AD77" s="32">
        <v>10.84</v>
      </c>
      <c r="AE77" s="34">
        <v>10.66</v>
      </c>
      <c r="AF77" s="51">
        <v>10.54</v>
      </c>
      <c r="AG77" s="1"/>
    </row>
    <row r="78" spans="22:33" ht="14.25" thickBot="1">
      <c r="V78" s="6" t="s">
        <v>381</v>
      </c>
      <c r="W78" s="4" t="s">
        <v>846</v>
      </c>
      <c r="X78" s="2"/>
      <c r="Y78" s="584" t="s">
        <v>814</v>
      </c>
      <c r="Z78" s="585">
        <v>0.12</v>
      </c>
      <c r="AA78" s="151" t="s">
        <v>608</v>
      </c>
      <c r="AB78" s="34" t="s">
        <v>847</v>
      </c>
      <c r="AC78" s="51" t="str">
        <f t="shared" si="2"/>
        <v>大阪府豊中市</v>
      </c>
      <c r="AD78" s="32">
        <v>10.84</v>
      </c>
      <c r="AE78" s="34">
        <v>10.66</v>
      </c>
      <c r="AF78" s="51">
        <v>10.54</v>
      </c>
      <c r="AG78" s="1"/>
    </row>
    <row r="79" spans="22:33" ht="14.25" thickBot="1">
      <c r="V79" s="6" t="s">
        <v>381</v>
      </c>
      <c r="W79" s="4" t="s">
        <v>848</v>
      </c>
      <c r="X79" s="2"/>
      <c r="Y79" s="584" t="s">
        <v>814</v>
      </c>
      <c r="Z79" s="585">
        <v>0.12</v>
      </c>
      <c r="AA79" s="151" t="s">
        <v>608</v>
      </c>
      <c r="AB79" s="34" t="s">
        <v>849</v>
      </c>
      <c r="AC79" s="51" t="str">
        <f t="shared" si="2"/>
        <v>大阪府池田市</v>
      </c>
      <c r="AD79" s="32">
        <v>10.84</v>
      </c>
      <c r="AE79" s="34">
        <v>10.66</v>
      </c>
      <c r="AF79" s="51">
        <v>10.54</v>
      </c>
      <c r="AG79" s="1"/>
    </row>
    <row r="80" spans="22:33" ht="14.25" thickBot="1">
      <c r="V80" s="6" t="s">
        <v>381</v>
      </c>
      <c r="W80" s="4" t="s">
        <v>850</v>
      </c>
      <c r="X80" s="2"/>
      <c r="Y80" s="584" t="s">
        <v>814</v>
      </c>
      <c r="Z80" s="585">
        <v>0.12</v>
      </c>
      <c r="AA80" s="151" t="s">
        <v>608</v>
      </c>
      <c r="AB80" s="34" t="s">
        <v>851</v>
      </c>
      <c r="AC80" s="51" t="str">
        <f t="shared" si="2"/>
        <v>大阪府吹田市</v>
      </c>
      <c r="AD80" s="32">
        <v>10.84</v>
      </c>
      <c r="AE80" s="34">
        <v>10.66</v>
      </c>
      <c r="AF80" s="51">
        <v>10.54</v>
      </c>
      <c r="AG80" s="1"/>
    </row>
    <row r="81" spans="22:33" ht="14.25" thickBot="1">
      <c r="V81" s="6" t="s">
        <v>381</v>
      </c>
      <c r="W81" s="4" t="s">
        <v>852</v>
      </c>
      <c r="X81" s="2"/>
      <c r="Y81" s="584" t="s">
        <v>814</v>
      </c>
      <c r="Z81" s="585">
        <v>0.12</v>
      </c>
      <c r="AA81" s="151" t="s">
        <v>608</v>
      </c>
      <c r="AB81" s="34" t="s">
        <v>853</v>
      </c>
      <c r="AC81" s="51" t="str">
        <f t="shared" si="2"/>
        <v>大阪府高槻市</v>
      </c>
      <c r="AD81" s="32">
        <v>10.84</v>
      </c>
      <c r="AE81" s="34">
        <v>10.66</v>
      </c>
      <c r="AF81" s="51">
        <v>10.54</v>
      </c>
      <c r="AG81" s="1"/>
    </row>
    <row r="82" spans="22:33" ht="14.25" thickBot="1">
      <c r="V82" s="6" t="s">
        <v>381</v>
      </c>
      <c r="W82" s="4" t="s">
        <v>854</v>
      </c>
      <c r="X82" s="2"/>
      <c r="Y82" s="584" t="s">
        <v>814</v>
      </c>
      <c r="Z82" s="585">
        <v>0.12</v>
      </c>
      <c r="AA82" s="151" t="s">
        <v>608</v>
      </c>
      <c r="AB82" s="34" t="s">
        <v>855</v>
      </c>
      <c r="AC82" s="51" t="str">
        <f t="shared" si="2"/>
        <v>大阪府寝屋川市</v>
      </c>
      <c r="AD82" s="32">
        <v>10.84</v>
      </c>
      <c r="AE82" s="34">
        <v>10.66</v>
      </c>
      <c r="AF82" s="51">
        <v>10.54</v>
      </c>
      <c r="AG82" s="1"/>
    </row>
    <row r="83" spans="22:33" ht="14.25" thickBot="1">
      <c r="V83" s="6" t="s">
        <v>381</v>
      </c>
      <c r="W83" s="4" t="s">
        <v>856</v>
      </c>
      <c r="X83" s="2"/>
      <c r="Y83" s="584" t="s">
        <v>814</v>
      </c>
      <c r="Z83" s="585">
        <v>0.12</v>
      </c>
      <c r="AA83" s="151" t="s">
        <v>608</v>
      </c>
      <c r="AB83" s="34" t="s">
        <v>857</v>
      </c>
      <c r="AC83" s="51" t="str">
        <f t="shared" si="2"/>
        <v>大阪府箕面市</v>
      </c>
      <c r="AD83" s="32">
        <v>10.84</v>
      </c>
      <c r="AE83" s="34">
        <v>10.66</v>
      </c>
      <c r="AF83" s="51">
        <v>10.54</v>
      </c>
      <c r="AG83" s="1"/>
    </row>
    <row r="84" spans="22:33" ht="14.25" thickBot="1">
      <c r="V84" s="6" t="s">
        <v>381</v>
      </c>
      <c r="W84" s="4" t="s">
        <v>858</v>
      </c>
      <c r="X84" s="2"/>
      <c r="Y84" s="584" t="s">
        <v>814</v>
      </c>
      <c r="Z84" s="585">
        <v>0.12</v>
      </c>
      <c r="AA84" s="151" t="s">
        <v>608</v>
      </c>
      <c r="AB84" s="34" t="s">
        <v>859</v>
      </c>
      <c r="AC84" s="51" t="str">
        <f t="shared" si="2"/>
        <v>大阪府四條畷市</v>
      </c>
      <c r="AD84" s="32">
        <v>10.84</v>
      </c>
      <c r="AE84" s="34">
        <v>10.66</v>
      </c>
      <c r="AF84" s="51">
        <v>10.54</v>
      </c>
      <c r="AG84" s="1"/>
    </row>
    <row r="85" spans="22:33" ht="14.25" thickBot="1">
      <c r="V85" s="6" t="s">
        <v>381</v>
      </c>
      <c r="W85" s="4" t="s">
        <v>860</v>
      </c>
      <c r="X85" s="2"/>
      <c r="Y85" s="586" t="s">
        <v>814</v>
      </c>
      <c r="Z85" s="587">
        <v>0.12</v>
      </c>
      <c r="AA85" s="152" t="s">
        <v>618</v>
      </c>
      <c r="AB85" s="37" t="s">
        <v>861</v>
      </c>
      <c r="AC85" s="69" t="str">
        <f t="shared" si="2"/>
        <v>兵庫県神戸市</v>
      </c>
      <c r="AD85" s="36">
        <v>10.84</v>
      </c>
      <c r="AE85" s="37">
        <v>10.66</v>
      </c>
      <c r="AF85" s="69">
        <v>10.54</v>
      </c>
      <c r="AG85" s="1"/>
    </row>
    <row r="86" spans="22:33" ht="14.25" thickBot="1">
      <c r="V86" s="6" t="s">
        <v>381</v>
      </c>
      <c r="W86" s="4" t="s">
        <v>862</v>
      </c>
      <c r="X86" s="2"/>
      <c r="Y86" s="582" t="s">
        <v>863</v>
      </c>
      <c r="Z86" s="583">
        <v>0.1</v>
      </c>
      <c r="AA86" s="150" t="s">
        <v>449</v>
      </c>
      <c r="AB86" s="50" t="s">
        <v>864</v>
      </c>
      <c r="AC86" s="54" t="str">
        <f t="shared" si="2"/>
        <v>茨城県水戸市</v>
      </c>
      <c r="AD86" s="31">
        <v>10.7</v>
      </c>
      <c r="AE86" s="35">
        <v>10.55</v>
      </c>
      <c r="AF86" s="53">
        <v>10.45</v>
      </c>
      <c r="AG86" s="1"/>
    </row>
    <row r="87" spans="22:33" ht="14.25" thickBot="1">
      <c r="V87" s="6" t="s">
        <v>381</v>
      </c>
      <c r="W87" s="4" t="s">
        <v>865</v>
      </c>
      <c r="X87" s="2"/>
      <c r="Y87" s="584" t="s">
        <v>863</v>
      </c>
      <c r="Z87" s="585">
        <v>0.1</v>
      </c>
      <c r="AA87" s="151" t="s">
        <v>449</v>
      </c>
      <c r="AB87" s="34" t="s">
        <v>866</v>
      </c>
      <c r="AC87" s="43" t="str">
        <f t="shared" si="2"/>
        <v>茨城県日立市</v>
      </c>
      <c r="AD87" s="32">
        <v>10.7</v>
      </c>
      <c r="AE87" s="34">
        <v>10.55</v>
      </c>
      <c r="AF87" s="51">
        <v>10.45</v>
      </c>
      <c r="AG87" s="1"/>
    </row>
    <row r="88" spans="22:33" ht="14.25" thickBot="1">
      <c r="V88" s="6" t="s">
        <v>381</v>
      </c>
      <c r="W88" s="4" t="s">
        <v>867</v>
      </c>
      <c r="X88" s="2"/>
      <c r="Y88" s="584" t="s">
        <v>863</v>
      </c>
      <c r="Z88" s="585">
        <v>0.1</v>
      </c>
      <c r="AA88" s="151" t="s">
        <v>449</v>
      </c>
      <c r="AB88" s="34" t="s">
        <v>868</v>
      </c>
      <c r="AC88" s="43" t="str">
        <f t="shared" si="2"/>
        <v>茨城県龍ケ崎市</v>
      </c>
      <c r="AD88" s="32">
        <v>10.7</v>
      </c>
      <c r="AE88" s="34">
        <v>10.55</v>
      </c>
      <c r="AF88" s="51">
        <v>10.45</v>
      </c>
      <c r="AG88" s="1"/>
    </row>
    <row r="89" spans="22:33" ht="14.25" thickBot="1">
      <c r="V89" s="6" t="s">
        <v>381</v>
      </c>
      <c r="W89" s="4" t="s">
        <v>869</v>
      </c>
      <c r="X89" s="2"/>
      <c r="Y89" s="584" t="s">
        <v>863</v>
      </c>
      <c r="Z89" s="585">
        <v>0.1</v>
      </c>
      <c r="AA89" s="151" t="s">
        <v>449</v>
      </c>
      <c r="AB89" s="34" t="s">
        <v>870</v>
      </c>
      <c r="AC89" s="43" t="str">
        <f t="shared" si="2"/>
        <v>茨城県取手市</v>
      </c>
      <c r="AD89" s="32">
        <v>10.7</v>
      </c>
      <c r="AE89" s="34">
        <v>10.55</v>
      </c>
      <c r="AF89" s="51">
        <v>10.45</v>
      </c>
      <c r="AG89" s="1"/>
    </row>
    <row r="90" spans="22:33" ht="14.25" thickBot="1">
      <c r="V90" s="6" t="s">
        <v>381</v>
      </c>
      <c r="W90" s="4" t="s">
        <v>871</v>
      </c>
      <c r="X90" s="2"/>
      <c r="Y90" s="584" t="s">
        <v>863</v>
      </c>
      <c r="Z90" s="585">
        <v>0.1</v>
      </c>
      <c r="AA90" s="151" t="s">
        <v>449</v>
      </c>
      <c r="AB90" s="34" t="s">
        <v>872</v>
      </c>
      <c r="AC90" s="43" t="str">
        <f t="shared" si="2"/>
        <v>茨城県つくば市</v>
      </c>
      <c r="AD90" s="32">
        <v>10.7</v>
      </c>
      <c r="AE90" s="34">
        <v>10.55</v>
      </c>
      <c r="AF90" s="51">
        <v>10.45</v>
      </c>
      <c r="AG90" s="1"/>
    </row>
    <row r="91" spans="22:33" ht="14.25" thickBot="1">
      <c r="V91" s="6" t="s">
        <v>381</v>
      </c>
      <c r="W91" s="4" t="s">
        <v>873</v>
      </c>
      <c r="X91" s="2"/>
      <c r="Y91" s="584" t="s">
        <v>863</v>
      </c>
      <c r="Z91" s="585">
        <v>0.1</v>
      </c>
      <c r="AA91" s="151" t="s">
        <v>449</v>
      </c>
      <c r="AB91" s="34" t="s">
        <v>874</v>
      </c>
      <c r="AC91" s="43" t="str">
        <f t="shared" si="2"/>
        <v>茨城県守谷市</v>
      </c>
      <c r="AD91" s="32">
        <v>10.7</v>
      </c>
      <c r="AE91" s="34">
        <v>10.55</v>
      </c>
      <c r="AF91" s="51">
        <v>10.45</v>
      </c>
      <c r="AG91" s="1"/>
    </row>
    <row r="92" spans="22:33" ht="14.25" thickBot="1">
      <c r="V92" s="6" t="s">
        <v>381</v>
      </c>
      <c r="W92" s="4" t="s">
        <v>875</v>
      </c>
      <c r="X92" s="2"/>
      <c r="Y92" s="584" t="s">
        <v>863</v>
      </c>
      <c r="Z92" s="585">
        <v>0.1</v>
      </c>
      <c r="AA92" s="151" t="s">
        <v>475</v>
      </c>
      <c r="AB92" s="34" t="s">
        <v>876</v>
      </c>
      <c r="AC92" s="43" t="str">
        <f t="shared" si="2"/>
        <v>埼玉県川口市</v>
      </c>
      <c r="AD92" s="32">
        <v>10.7</v>
      </c>
      <c r="AE92" s="34">
        <v>10.55</v>
      </c>
      <c r="AF92" s="51">
        <v>10.45</v>
      </c>
      <c r="AG92" s="1"/>
    </row>
    <row r="93" spans="22:33" ht="14.25" thickBot="1">
      <c r="V93" s="6" t="s">
        <v>381</v>
      </c>
      <c r="W93" s="4" t="s">
        <v>877</v>
      </c>
      <c r="X93" s="2"/>
      <c r="Y93" s="584" t="s">
        <v>863</v>
      </c>
      <c r="Z93" s="585">
        <v>0.1</v>
      </c>
      <c r="AA93" s="151" t="s">
        <v>475</v>
      </c>
      <c r="AB93" s="34" t="s">
        <v>878</v>
      </c>
      <c r="AC93" s="43" t="str">
        <f t="shared" si="2"/>
        <v>埼玉県草加市</v>
      </c>
      <c r="AD93" s="32">
        <v>10.7</v>
      </c>
      <c r="AE93" s="34">
        <v>10.55</v>
      </c>
      <c r="AF93" s="51">
        <v>10.45</v>
      </c>
      <c r="AG93" s="1"/>
    </row>
    <row r="94" spans="22:33" ht="14.25" thickBot="1">
      <c r="V94" s="6" t="s">
        <v>381</v>
      </c>
      <c r="W94" s="4" t="s">
        <v>879</v>
      </c>
      <c r="X94" s="2"/>
      <c r="Y94" s="584" t="s">
        <v>863</v>
      </c>
      <c r="Z94" s="585">
        <v>0.1</v>
      </c>
      <c r="AA94" s="151" t="s">
        <v>475</v>
      </c>
      <c r="AB94" s="34" t="s">
        <v>880</v>
      </c>
      <c r="AC94" s="43" t="str">
        <f t="shared" si="2"/>
        <v>埼玉県戸田市</v>
      </c>
      <c r="AD94" s="32">
        <v>10.7</v>
      </c>
      <c r="AE94" s="34">
        <v>10.55</v>
      </c>
      <c r="AF94" s="51">
        <v>10.45</v>
      </c>
      <c r="AG94" s="1"/>
    </row>
    <row r="95" spans="22:33" ht="14.25" thickBot="1">
      <c r="V95" s="6" t="s">
        <v>381</v>
      </c>
      <c r="W95" s="4" t="s">
        <v>881</v>
      </c>
      <c r="X95" s="2"/>
      <c r="Y95" s="584" t="s">
        <v>863</v>
      </c>
      <c r="Z95" s="585">
        <v>0.1</v>
      </c>
      <c r="AA95" s="151" t="s">
        <v>475</v>
      </c>
      <c r="AB95" s="34" t="s">
        <v>882</v>
      </c>
      <c r="AC95" s="43" t="str">
        <f t="shared" si="2"/>
        <v>埼玉県新座市</v>
      </c>
      <c r="AD95" s="32">
        <v>10.7</v>
      </c>
      <c r="AE95" s="34">
        <v>10.55</v>
      </c>
      <c r="AF95" s="51">
        <v>10.45</v>
      </c>
      <c r="AG95" s="1"/>
    </row>
    <row r="96" spans="22:33" ht="14.25" thickBot="1">
      <c r="V96" s="6" t="s">
        <v>381</v>
      </c>
      <c r="W96" s="4" t="s">
        <v>883</v>
      </c>
      <c r="X96" s="2"/>
      <c r="Y96" s="584" t="s">
        <v>863</v>
      </c>
      <c r="Z96" s="585">
        <v>0.1</v>
      </c>
      <c r="AA96" s="151" t="s">
        <v>475</v>
      </c>
      <c r="AB96" s="34" t="s">
        <v>884</v>
      </c>
      <c r="AC96" s="43" t="str">
        <f t="shared" si="2"/>
        <v>埼玉県八潮市</v>
      </c>
      <c r="AD96" s="32">
        <v>10.7</v>
      </c>
      <c r="AE96" s="34">
        <v>10.55</v>
      </c>
      <c r="AF96" s="51">
        <v>10.45</v>
      </c>
      <c r="AG96" s="1"/>
    </row>
    <row r="97" spans="22:33" ht="14.25" thickBot="1">
      <c r="V97" s="6" t="s">
        <v>381</v>
      </c>
      <c r="W97" s="4" t="s">
        <v>885</v>
      </c>
      <c r="X97" s="2"/>
      <c r="Y97" s="584" t="s">
        <v>863</v>
      </c>
      <c r="Z97" s="585">
        <v>0.1</v>
      </c>
      <c r="AA97" s="151" t="s">
        <v>475</v>
      </c>
      <c r="AB97" s="34" t="s">
        <v>886</v>
      </c>
      <c r="AC97" s="43" t="str">
        <f t="shared" si="2"/>
        <v>埼玉県ふじみ野市</v>
      </c>
      <c r="AD97" s="32">
        <v>10.7</v>
      </c>
      <c r="AE97" s="34">
        <v>10.55</v>
      </c>
      <c r="AF97" s="51">
        <v>10.45</v>
      </c>
      <c r="AG97" s="1"/>
    </row>
    <row r="98" spans="22:33" ht="14.25" thickBot="1">
      <c r="V98" s="6" t="s">
        <v>381</v>
      </c>
      <c r="W98" s="4" t="s">
        <v>887</v>
      </c>
      <c r="X98" s="2"/>
      <c r="Y98" s="584" t="s">
        <v>863</v>
      </c>
      <c r="Z98" s="585">
        <v>0.1</v>
      </c>
      <c r="AA98" s="151" t="s">
        <v>484</v>
      </c>
      <c r="AB98" s="34" t="s">
        <v>888</v>
      </c>
      <c r="AC98" s="43" t="str">
        <f t="shared" si="2"/>
        <v>千葉県市川市</v>
      </c>
      <c r="AD98" s="32">
        <v>10.7</v>
      </c>
      <c r="AE98" s="34">
        <v>10.55</v>
      </c>
      <c r="AF98" s="51">
        <v>10.45</v>
      </c>
      <c r="AG98" s="1"/>
    </row>
    <row r="99" spans="22:33" ht="14.25" thickBot="1">
      <c r="V99" s="6" t="s">
        <v>381</v>
      </c>
      <c r="W99" s="4" t="s">
        <v>889</v>
      </c>
      <c r="X99" s="2"/>
      <c r="Y99" s="584" t="s">
        <v>863</v>
      </c>
      <c r="Z99" s="585">
        <v>0.1</v>
      </c>
      <c r="AA99" s="151" t="s">
        <v>484</v>
      </c>
      <c r="AB99" s="34" t="s">
        <v>890</v>
      </c>
      <c r="AC99" s="43" t="str">
        <f t="shared" si="2"/>
        <v>千葉県松戸市</v>
      </c>
      <c r="AD99" s="32">
        <v>10.7</v>
      </c>
      <c r="AE99" s="34">
        <v>10.55</v>
      </c>
      <c r="AF99" s="51">
        <v>10.45</v>
      </c>
      <c r="AG99" s="1"/>
    </row>
    <row r="100" spans="22:33" ht="14.25" thickBot="1">
      <c r="V100" s="6" t="s">
        <v>381</v>
      </c>
      <c r="W100" s="4" t="s">
        <v>891</v>
      </c>
      <c r="X100" s="2"/>
      <c r="Y100" s="584" t="s">
        <v>863</v>
      </c>
      <c r="Z100" s="585">
        <v>0.1</v>
      </c>
      <c r="AA100" s="151" t="s">
        <v>484</v>
      </c>
      <c r="AB100" s="34" t="s">
        <v>892</v>
      </c>
      <c r="AC100" s="43" t="str">
        <f t="shared" si="2"/>
        <v>千葉県佐倉市</v>
      </c>
      <c r="AD100" s="32">
        <v>10.7</v>
      </c>
      <c r="AE100" s="34">
        <v>10.55</v>
      </c>
      <c r="AF100" s="51">
        <v>10.45</v>
      </c>
      <c r="AG100" s="1"/>
    </row>
    <row r="101" spans="22:33" ht="14.25" thickBot="1">
      <c r="V101" s="6" t="s">
        <v>381</v>
      </c>
      <c r="W101" s="4" t="s">
        <v>893</v>
      </c>
      <c r="X101" s="2"/>
      <c r="Y101" s="584" t="s">
        <v>863</v>
      </c>
      <c r="Z101" s="585">
        <v>0.1</v>
      </c>
      <c r="AA101" s="151" t="s">
        <v>484</v>
      </c>
      <c r="AB101" s="34" t="s">
        <v>894</v>
      </c>
      <c r="AC101" s="43" t="str">
        <f t="shared" si="2"/>
        <v>千葉県市原市</v>
      </c>
      <c r="AD101" s="32">
        <v>10.7</v>
      </c>
      <c r="AE101" s="34">
        <v>10.55</v>
      </c>
      <c r="AF101" s="51">
        <v>10.45</v>
      </c>
      <c r="AG101" s="1"/>
    </row>
    <row r="102" spans="22:33" ht="14.25" thickBot="1">
      <c r="V102" s="6" t="s">
        <v>381</v>
      </c>
      <c r="W102" s="4" t="s">
        <v>895</v>
      </c>
      <c r="X102" s="2"/>
      <c r="Y102" s="584" t="s">
        <v>863</v>
      </c>
      <c r="Z102" s="585">
        <v>0.1</v>
      </c>
      <c r="AA102" s="151" t="s">
        <v>896</v>
      </c>
      <c r="AB102" s="34" t="s">
        <v>897</v>
      </c>
      <c r="AC102" s="43" t="str">
        <f t="shared" si="2"/>
        <v>千葉県八千代市</v>
      </c>
      <c r="AD102" s="32">
        <v>10.7</v>
      </c>
      <c r="AE102" s="34">
        <v>10.55</v>
      </c>
      <c r="AF102" s="51">
        <v>10.45</v>
      </c>
      <c r="AG102" s="1"/>
    </row>
    <row r="103" spans="22:33" ht="14.25" thickBot="1">
      <c r="V103" s="6" t="s">
        <v>381</v>
      </c>
      <c r="W103" s="4" t="s">
        <v>898</v>
      </c>
      <c r="X103" s="2"/>
      <c r="Y103" s="584" t="s">
        <v>863</v>
      </c>
      <c r="Z103" s="585">
        <v>0.1</v>
      </c>
      <c r="AA103" s="151" t="s">
        <v>484</v>
      </c>
      <c r="AB103" s="34" t="s">
        <v>899</v>
      </c>
      <c r="AC103" s="43" t="str">
        <f t="shared" si="2"/>
        <v>千葉県四街道市</v>
      </c>
      <c r="AD103" s="32">
        <v>10.7</v>
      </c>
      <c r="AE103" s="34">
        <v>10.55</v>
      </c>
      <c r="AF103" s="51">
        <v>10.45</v>
      </c>
      <c r="AG103" s="1"/>
    </row>
    <row r="104" spans="22:33" ht="14.25" thickBot="1">
      <c r="V104" s="6" t="s">
        <v>381</v>
      </c>
      <c r="W104" s="4" t="s">
        <v>900</v>
      </c>
      <c r="X104" s="2"/>
      <c r="Y104" s="584" t="s">
        <v>863</v>
      </c>
      <c r="Z104" s="585">
        <v>0.1</v>
      </c>
      <c r="AA104" s="151" t="s">
        <v>484</v>
      </c>
      <c r="AB104" s="34" t="s">
        <v>901</v>
      </c>
      <c r="AC104" s="43" t="str">
        <f t="shared" si="2"/>
        <v>千葉県袖ケ浦市</v>
      </c>
      <c r="AD104" s="32">
        <v>10.7</v>
      </c>
      <c r="AE104" s="34">
        <v>10.55</v>
      </c>
      <c r="AF104" s="51">
        <v>10.45</v>
      </c>
      <c r="AG104" s="1"/>
    </row>
    <row r="105" spans="22:33" ht="14.25" thickBot="1">
      <c r="V105" s="6" t="s">
        <v>381</v>
      </c>
      <c r="W105" s="4" t="s">
        <v>902</v>
      </c>
      <c r="X105" s="2"/>
      <c r="Y105" s="584" t="s">
        <v>863</v>
      </c>
      <c r="Z105" s="585">
        <v>0.1</v>
      </c>
      <c r="AA105" s="151" t="s">
        <v>484</v>
      </c>
      <c r="AB105" s="34" t="s">
        <v>903</v>
      </c>
      <c r="AC105" s="43" t="str">
        <f t="shared" si="2"/>
        <v>千葉県印西市</v>
      </c>
      <c r="AD105" s="32">
        <v>10.7</v>
      </c>
      <c r="AE105" s="34">
        <v>10.55</v>
      </c>
      <c r="AF105" s="51">
        <v>10.45</v>
      </c>
      <c r="AG105" s="1"/>
    </row>
    <row r="106" spans="22:33" ht="14.25" thickBot="1">
      <c r="V106" s="6" t="s">
        <v>381</v>
      </c>
      <c r="W106" s="4" t="s">
        <v>904</v>
      </c>
      <c r="X106" s="2"/>
      <c r="Y106" s="584" t="s">
        <v>863</v>
      </c>
      <c r="Z106" s="585">
        <v>0.1</v>
      </c>
      <c r="AA106" s="151" t="s">
        <v>484</v>
      </c>
      <c r="AB106" s="34" t="s">
        <v>905</v>
      </c>
      <c r="AC106" s="43" t="str">
        <f t="shared" si="2"/>
        <v>千葉県栄町</v>
      </c>
      <c r="AD106" s="32">
        <v>10.7</v>
      </c>
      <c r="AE106" s="34">
        <v>10.55</v>
      </c>
      <c r="AF106" s="51">
        <v>10.45</v>
      </c>
      <c r="AG106" s="1"/>
    </row>
    <row r="107" spans="22:33" ht="14.25" thickBot="1">
      <c r="V107" s="6" t="s">
        <v>381</v>
      </c>
      <c r="W107" s="4" t="s">
        <v>906</v>
      </c>
      <c r="X107" s="2"/>
      <c r="Y107" s="584" t="s">
        <v>863</v>
      </c>
      <c r="Z107" s="585">
        <v>0.1</v>
      </c>
      <c r="AA107" s="151" t="s">
        <v>491</v>
      </c>
      <c r="AB107" s="34" t="s">
        <v>907</v>
      </c>
      <c r="AC107" s="43" t="str">
        <f t="shared" si="2"/>
        <v>東京都福生市</v>
      </c>
      <c r="AD107" s="32">
        <v>10.7</v>
      </c>
      <c r="AE107" s="34">
        <v>10.55</v>
      </c>
      <c r="AF107" s="51">
        <v>10.45</v>
      </c>
      <c r="AG107" s="1"/>
    </row>
    <row r="108" spans="22:33" ht="14.25" thickBot="1">
      <c r="V108" s="6" t="s">
        <v>381</v>
      </c>
      <c r="W108" s="4" t="s">
        <v>908</v>
      </c>
      <c r="X108" s="2"/>
      <c r="Y108" s="584" t="s">
        <v>863</v>
      </c>
      <c r="Z108" s="585">
        <v>0.1</v>
      </c>
      <c r="AA108" s="151" t="s">
        <v>491</v>
      </c>
      <c r="AB108" s="34" t="s">
        <v>909</v>
      </c>
      <c r="AC108" s="43" t="str">
        <f t="shared" si="2"/>
        <v>東京都あきる野市</v>
      </c>
      <c r="AD108" s="32">
        <v>10.7</v>
      </c>
      <c r="AE108" s="34">
        <v>10.55</v>
      </c>
      <c r="AF108" s="51">
        <v>10.45</v>
      </c>
      <c r="AG108" s="1"/>
    </row>
    <row r="109" spans="22:33" ht="14.25" thickBot="1">
      <c r="V109" s="6" t="s">
        <v>381</v>
      </c>
      <c r="W109" s="4" t="s">
        <v>910</v>
      </c>
      <c r="X109" s="2"/>
      <c r="Y109" s="584" t="s">
        <v>863</v>
      </c>
      <c r="Z109" s="585">
        <v>0.1</v>
      </c>
      <c r="AA109" s="151" t="s">
        <v>491</v>
      </c>
      <c r="AB109" s="34" t="s">
        <v>911</v>
      </c>
      <c r="AC109" s="43" t="str">
        <f t="shared" si="2"/>
        <v>東京都日の出町</v>
      </c>
      <c r="AD109" s="32">
        <v>10.7</v>
      </c>
      <c r="AE109" s="34">
        <v>10.55</v>
      </c>
      <c r="AF109" s="51">
        <v>10.45</v>
      </c>
      <c r="AG109" s="1"/>
    </row>
    <row r="110" spans="22:33" ht="14.25" thickBot="1">
      <c r="V110" s="6" t="s">
        <v>381</v>
      </c>
      <c r="W110" s="4" t="s">
        <v>912</v>
      </c>
      <c r="X110" s="2"/>
      <c r="Y110" s="584" t="s">
        <v>863</v>
      </c>
      <c r="Z110" s="585">
        <v>0.1</v>
      </c>
      <c r="AA110" s="151" t="s">
        <v>502</v>
      </c>
      <c r="AB110" s="34" t="s">
        <v>913</v>
      </c>
      <c r="AC110" s="43" t="str">
        <f t="shared" si="2"/>
        <v>神奈川県平塚市</v>
      </c>
      <c r="AD110" s="32">
        <v>10.7</v>
      </c>
      <c r="AE110" s="34">
        <v>10.55</v>
      </c>
      <c r="AF110" s="51">
        <v>10.45</v>
      </c>
      <c r="AG110" s="1"/>
    </row>
    <row r="111" spans="22:33" ht="14.25" thickBot="1">
      <c r="V111" s="6" t="s">
        <v>381</v>
      </c>
      <c r="W111" s="4" t="s">
        <v>914</v>
      </c>
      <c r="X111" s="2"/>
      <c r="Y111" s="584" t="s">
        <v>863</v>
      </c>
      <c r="Z111" s="585">
        <v>0.1</v>
      </c>
      <c r="AA111" s="151" t="s">
        <v>502</v>
      </c>
      <c r="AB111" s="34" t="s">
        <v>915</v>
      </c>
      <c r="AC111" s="43" t="str">
        <f t="shared" si="2"/>
        <v>神奈川県小田原市</v>
      </c>
      <c r="AD111" s="32">
        <v>10.7</v>
      </c>
      <c r="AE111" s="34">
        <v>10.55</v>
      </c>
      <c r="AF111" s="51">
        <v>10.45</v>
      </c>
      <c r="AG111" s="1"/>
    </row>
    <row r="112" spans="22:33" ht="14.25" thickBot="1">
      <c r="V112" s="6" t="s">
        <v>381</v>
      </c>
      <c r="W112" s="4" t="s">
        <v>916</v>
      </c>
      <c r="X112" s="2"/>
      <c r="Y112" s="584" t="s">
        <v>863</v>
      </c>
      <c r="Z112" s="585">
        <v>0.1</v>
      </c>
      <c r="AA112" s="151" t="s">
        <v>502</v>
      </c>
      <c r="AB112" s="34" t="s">
        <v>917</v>
      </c>
      <c r="AC112" s="43" t="str">
        <f t="shared" si="2"/>
        <v>神奈川県茅ヶ崎市</v>
      </c>
      <c r="AD112" s="32">
        <v>10.7</v>
      </c>
      <c r="AE112" s="34">
        <v>10.55</v>
      </c>
      <c r="AF112" s="51">
        <v>10.45</v>
      </c>
      <c r="AG112" s="1"/>
    </row>
    <row r="113" spans="22:33" ht="14.25" thickBot="1">
      <c r="V113" s="6" t="s">
        <v>381</v>
      </c>
      <c r="W113" s="4" t="s">
        <v>918</v>
      </c>
      <c r="X113" s="2"/>
      <c r="Y113" s="584" t="s">
        <v>863</v>
      </c>
      <c r="Z113" s="585">
        <v>0.1</v>
      </c>
      <c r="AA113" s="151" t="s">
        <v>502</v>
      </c>
      <c r="AB113" s="34" t="s">
        <v>919</v>
      </c>
      <c r="AC113" s="43" t="str">
        <f t="shared" si="2"/>
        <v>神奈川県大和市</v>
      </c>
      <c r="AD113" s="32">
        <v>10.7</v>
      </c>
      <c r="AE113" s="34">
        <v>10.55</v>
      </c>
      <c r="AF113" s="51">
        <v>10.45</v>
      </c>
      <c r="AG113" s="1"/>
    </row>
    <row r="114" spans="22:33" ht="14.25" thickBot="1">
      <c r="V114" s="6" t="s">
        <v>381</v>
      </c>
      <c r="W114" s="4" t="s">
        <v>920</v>
      </c>
      <c r="X114" s="2"/>
      <c r="Y114" s="584" t="s">
        <v>863</v>
      </c>
      <c r="Z114" s="585">
        <v>0.1</v>
      </c>
      <c r="AA114" s="151" t="s">
        <v>502</v>
      </c>
      <c r="AB114" s="34" t="s">
        <v>921</v>
      </c>
      <c r="AC114" s="43" t="str">
        <f t="shared" si="2"/>
        <v>神奈川県伊勢原市</v>
      </c>
      <c r="AD114" s="32">
        <v>10.7</v>
      </c>
      <c r="AE114" s="34">
        <v>10.55</v>
      </c>
      <c r="AF114" s="51">
        <v>10.45</v>
      </c>
      <c r="AG114" s="1"/>
    </row>
    <row r="115" spans="22:33" ht="14.25" thickBot="1">
      <c r="V115" s="6" t="s">
        <v>381</v>
      </c>
      <c r="W115" s="4" t="s">
        <v>922</v>
      </c>
      <c r="X115" s="2"/>
      <c r="Y115" s="584" t="s">
        <v>863</v>
      </c>
      <c r="Z115" s="585">
        <v>0.1</v>
      </c>
      <c r="AA115" s="151" t="s">
        <v>502</v>
      </c>
      <c r="AB115" s="34" t="s">
        <v>923</v>
      </c>
      <c r="AC115" s="43" t="str">
        <f t="shared" si="2"/>
        <v>神奈川県座間市</v>
      </c>
      <c r="AD115" s="32">
        <v>10.7</v>
      </c>
      <c r="AE115" s="34">
        <v>10.55</v>
      </c>
      <c r="AF115" s="51">
        <v>10.45</v>
      </c>
      <c r="AG115" s="1"/>
    </row>
    <row r="116" spans="22:33" ht="14.25" thickBot="1">
      <c r="V116" s="6" t="s">
        <v>381</v>
      </c>
      <c r="W116" s="4" t="s">
        <v>924</v>
      </c>
      <c r="X116" s="2"/>
      <c r="Y116" s="584" t="s">
        <v>863</v>
      </c>
      <c r="Z116" s="585">
        <v>0.1</v>
      </c>
      <c r="AA116" s="151" t="s">
        <v>502</v>
      </c>
      <c r="AB116" s="34" t="s">
        <v>925</v>
      </c>
      <c r="AC116" s="43" t="str">
        <f t="shared" si="2"/>
        <v>神奈川県綾瀬市</v>
      </c>
      <c r="AD116" s="32">
        <v>10.7</v>
      </c>
      <c r="AE116" s="34">
        <v>10.55</v>
      </c>
      <c r="AF116" s="51">
        <v>10.45</v>
      </c>
      <c r="AG116" s="1"/>
    </row>
    <row r="117" spans="22:33" ht="14.25" thickBot="1">
      <c r="V117" s="6" t="s">
        <v>381</v>
      </c>
      <c r="W117" s="4" t="s">
        <v>926</v>
      </c>
      <c r="X117" s="2"/>
      <c r="Y117" s="584" t="s">
        <v>863</v>
      </c>
      <c r="Z117" s="585">
        <v>0.1</v>
      </c>
      <c r="AA117" s="151" t="s">
        <v>502</v>
      </c>
      <c r="AB117" s="34" t="s">
        <v>927</v>
      </c>
      <c r="AC117" s="43" t="str">
        <f t="shared" si="2"/>
        <v>神奈川県葉山町</v>
      </c>
      <c r="AD117" s="32">
        <v>10.7</v>
      </c>
      <c r="AE117" s="34">
        <v>10.55</v>
      </c>
      <c r="AF117" s="51">
        <v>10.45</v>
      </c>
      <c r="AG117" s="1"/>
    </row>
    <row r="118" spans="22:33" ht="14.25" thickBot="1">
      <c r="V118" s="6" t="s">
        <v>381</v>
      </c>
      <c r="W118" s="4" t="s">
        <v>928</v>
      </c>
      <c r="X118" s="2"/>
      <c r="Y118" s="584" t="s">
        <v>863</v>
      </c>
      <c r="Z118" s="585">
        <v>0.1</v>
      </c>
      <c r="AA118" s="151" t="s">
        <v>502</v>
      </c>
      <c r="AB118" s="34" t="s">
        <v>929</v>
      </c>
      <c r="AC118" s="43" t="str">
        <f t="shared" si="2"/>
        <v>神奈川県寒川町</v>
      </c>
      <c r="AD118" s="32">
        <v>10.7</v>
      </c>
      <c r="AE118" s="34">
        <v>10.55</v>
      </c>
      <c r="AF118" s="51">
        <v>10.45</v>
      </c>
      <c r="AG118" s="1"/>
    </row>
    <row r="119" spans="22:33" ht="14.25" thickBot="1">
      <c r="V119" s="6" t="s">
        <v>381</v>
      </c>
      <c r="W119" s="4" t="s">
        <v>930</v>
      </c>
      <c r="X119" s="2"/>
      <c r="Y119" s="584" t="s">
        <v>863</v>
      </c>
      <c r="Z119" s="585">
        <v>0.1</v>
      </c>
      <c r="AA119" s="151" t="s">
        <v>502</v>
      </c>
      <c r="AB119" s="34" t="s">
        <v>931</v>
      </c>
      <c r="AC119" s="43" t="str">
        <f t="shared" si="2"/>
        <v>神奈川県愛川町</v>
      </c>
      <c r="AD119" s="32">
        <v>10.7</v>
      </c>
      <c r="AE119" s="34">
        <v>10.55</v>
      </c>
      <c r="AF119" s="51">
        <v>10.45</v>
      </c>
      <c r="AG119" s="1"/>
    </row>
    <row r="120" spans="22:33" ht="14.25" thickBot="1">
      <c r="V120" s="6" t="s">
        <v>381</v>
      </c>
      <c r="W120" s="4" t="s">
        <v>932</v>
      </c>
      <c r="X120" s="2"/>
      <c r="Y120" s="584" t="s">
        <v>863</v>
      </c>
      <c r="Z120" s="585">
        <v>0.1</v>
      </c>
      <c r="AA120" s="151" t="s">
        <v>933</v>
      </c>
      <c r="AB120" s="34" t="s">
        <v>934</v>
      </c>
      <c r="AC120" s="43" t="str">
        <f t="shared" si="2"/>
        <v>愛知県知立市</v>
      </c>
      <c r="AD120" s="32">
        <v>10.7</v>
      </c>
      <c r="AE120" s="34">
        <v>10.55</v>
      </c>
      <c r="AF120" s="51">
        <v>10.45</v>
      </c>
      <c r="AG120" s="1"/>
    </row>
    <row r="121" spans="22:33" ht="14.25" thickBot="1">
      <c r="V121" s="6" t="s">
        <v>381</v>
      </c>
      <c r="W121" s="4" t="s">
        <v>935</v>
      </c>
      <c r="X121" s="2"/>
      <c r="Y121" s="584" t="s">
        <v>863</v>
      </c>
      <c r="Z121" s="585">
        <v>0.1</v>
      </c>
      <c r="AA121" s="151" t="s">
        <v>933</v>
      </c>
      <c r="AB121" s="34" t="s">
        <v>936</v>
      </c>
      <c r="AC121" s="43" t="str">
        <f t="shared" si="2"/>
        <v>愛知県豊明市</v>
      </c>
      <c r="AD121" s="32">
        <v>10.7</v>
      </c>
      <c r="AE121" s="34">
        <v>10.55</v>
      </c>
      <c r="AF121" s="51">
        <v>10.45</v>
      </c>
      <c r="AG121" s="1"/>
    </row>
    <row r="122" spans="22:33" ht="14.25" thickBot="1">
      <c r="V122" s="6" t="s">
        <v>381</v>
      </c>
      <c r="W122" s="4" t="s">
        <v>937</v>
      </c>
      <c r="X122" s="2"/>
      <c r="Y122" s="584" t="s">
        <v>863</v>
      </c>
      <c r="Z122" s="585">
        <v>0.1</v>
      </c>
      <c r="AA122" s="151" t="s">
        <v>933</v>
      </c>
      <c r="AB122" s="34" t="s">
        <v>938</v>
      </c>
      <c r="AC122" s="43" t="str">
        <f t="shared" si="2"/>
        <v>愛知県みよし市</v>
      </c>
      <c r="AD122" s="32">
        <v>10.7</v>
      </c>
      <c r="AE122" s="34">
        <v>10.55</v>
      </c>
      <c r="AF122" s="51">
        <v>10.45</v>
      </c>
      <c r="AG122" s="1"/>
    </row>
    <row r="123" spans="22:33" ht="14.25" thickBot="1">
      <c r="V123" s="6" t="s">
        <v>381</v>
      </c>
      <c r="W123" s="4" t="s">
        <v>939</v>
      </c>
      <c r="X123" s="2"/>
      <c r="Y123" s="584" t="s">
        <v>863</v>
      </c>
      <c r="Z123" s="585">
        <v>0.1</v>
      </c>
      <c r="AA123" s="151" t="s">
        <v>590</v>
      </c>
      <c r="AB123" s="34" t="s">
        <v>940</v>
      </c>
      <c r="AC123" s="43" t="str">
        <f t="shared" si="2"/>
        <v>滋賀県大津市</v>
      </c>
      <c r="AD123" s="32">
        <v>10.7</v>
      </c>
      <c r="AE123" s="34">
        <v>10.55</v>
      </c>
      <c r="AF123" s="51">
        <v>10.45</v>
      </c>
      <c r="AG123" s="1"/>
    </row>
    <row r="124" spans="22:33" ht="14.25" thickBot="1">
      <c r="V124" s="6" t="s">
        <v>381</v>
      </c>
      <c r="W124" s="4" t="s">
        <v>941</v>
      </c>
      <c r="X124" s="2"/>
      <c r="Y124" s="584" t="s">
        <v>863</v>
      </c>
      <c r="Z124" s="585">
        <v>0.1</v>
      </c>
      <c r="AA124" s="151" t="s">
        <v>590</v>
      </c>
      <c r="AB124" s="34" t="s">
        <v>942</v>
      </c>
      <c r="AC124" s="43" t="str">
        <f t="shared" si="2"/>
        <v>滋賀県草津市</v>
      </c>
      <c r="AD124" s="32">
        <v>10.7</v>
      </c>
      <c r="AE124" s="34">
        <v>10.55</v>
      </c>
      <c r="AF124" s="51">
        <v>10.45</v>
      </c>
      <c r="AG124" s="1"/>
    </row>
    <row r="125" spans="22:33" ht="14.25" thickBot="1">
      <c r="V125" s="6" t="s">
        <v>381</v>
      </c>
      <c r="W125" s="4" t="s">
        <v>943</v>
      </c>
      <c r="X125" s="2"/>
      <c r="Y125" s="584" t="s">
        <v>863</v>
      </c>
      <c r="Z125" s="585">
        <v>0.1</v>
      </c>
      <c r="AA125" s="151" t="s">
        <v>590</v>
      </c>
      <c r="AB125" s="34" t="s">
        <v>944</v>
      </c>
      <c r="AC125" s="43" t="str">
        <f t="shared" si="2"/>
        <v>滋賀県栗東市</v>
      </c>
      <c r="AD125" s="32">
        <v>10.7</v>
      </c>
      <c r="AE125" s="34">
        <v>10.55</v>
      </c>
      <c r="AF125" s="51">
        <v>10.45</v>
      </c>
      <c r="AG125" s="1"/>
    </row>
    <row r="126" spans="22:33" ht="14.25" thickBot="1">
      <c r="V126" s="6" t="s">
        <v>381</v>
      </c>
      <c r="W126" s="4" t="s">
        <v>945</v>
      </c>
      <c r="X126" s="2"/>
      <c r="Y126" s="584" t="s">
        <v>863</v>
      </c>
      <c r="Z126" s="585">
        <v>0.1</v>
      </c>
      <c r="AA126" s="151" t="s">
        <v>599</v>
      </c>
      <c r="AB126" s="34" t="s">
        <v>946</v>
      </c>
      <c r="AC126" s="43" t="str">
        <f t="shared" si="2"/>
        <v>京都府京都市</v>
      </c>
      <c r="AD126" s="32">
        <v>10.7</v>
      </c>
      <c r="AE126" s="34">
        <v>10.55</v>
      </c>
      <c r="AF126" s="51">
        <v>10.45</v>
      </c>
      <c r="AG126" s="1"/>
    </row>
    <row r="127" spans="22:33" ht="14.25" thickBot="1">
      <c r="V127" s="6" t="s">
        <v>381</v>
      </c>
      <c r="W127" s="4" t="s">
        <v>947</v>
      </c>
      <c r="X127" s="2"/>
      <c r="Y127" s="584" t="s">
        <v>863</v>
      </c>
      <c r="Z127" s="585">
        <v>0.1</v>
      </c>
      <c r="AA127" s="151" t="s">
        <v>599</v>
      </c>
      <c r="AB127" s="34" t="s">
        <v>948</v>
      </c>
      <c r="AC127" s="43" t="str">
        <f t="shared" si="2"/>
        <v>京都府長岡京市</v>
      </c>
      <c r="AD127" s="32">
        <v>10.7</v>
      </c>
      <c r="AE127" s="34">
        <v>10.55</v>
      </c>
      <c r="AF127" s="51">
        <v>10.45</v>
      </c>
      <c r="AG127" s="1"/>
    </row>
    <row r="128" spans="22:33" ht="14.25" thickBot="1">
      <c r="V128" s="6" t="s">
        <v>381</v>
      </c>
      <c r="W128" s="4" t="s">
        <v>949</v>
      </c>
      <c r="X128" s="2"/>
      <c r="Y128" s="584" t="s">
        <v>863</v>
      </c>
      <c r="Z128" s="585">
        <v>0.1</v>
      </c>
      <c r="AA128" s="151" t="s">
        <v>608</v>
      </c>
      <c r="AB128" s="34" t="s">
        <v>950</v>
      </c>
      <c r="AC128" s="43" t="str">
        <f t="shared" si="2"/>
        <v>大阪府堺市</v>
      </c>
      <c r="AD128" s="32">
        <v>10.7</v>
      </c>
      <c r="AE128" s="34">
        <v>10.55</v>
      </c>
      <c r="AF128" s="51">
        <v>10.45</v>
      </c>
      <c r="AG128" s="1"/>
    </row>
    <row r="129" spans="22:33" ht="14.25" thickBot="1">
      <c r="V129" s="6" t="s">
        <v>381</v>
      </c>
      <c r="W129" s="4" t="s">
        <v>951</v>
      </c>
      <c r="X129" s="2"/>
      <c r="Y129" s="584" t="s">
        <v>863</v>
      </c>
      <c r="Z129" s="585">
        <v>0.1</v>
      </c>
      <c r="AA129" s="151" t="s">
        <v>608</v>
      </c>
      <c r="AB129" s="34" t="s">
        <v>952</v>
      </c>
      <c r="AC129" s="43" t="str">
        <f t="shared" si="2"/>
        <v>大阪府枚方市</v>
      </c>
      <c r="AD129" s="32">
        <v>10.7</v>
      </c>
      <c r="AE129" s="34">
        <v>10.55</v>
      </c>
      <c r="AF129" s="51">
        <v>10.45</v>
      </c>
      <c r="AG129" s="1"/>
    </row>
    <row r="130" spans="22:33" ht="14.25" thickBot="1">
      <c r="V130" s="6" t="s">
        <v>381</v>
      </c>
      <c r="W130" s="4" t="s">
        <v>953</v>
      </c>
      <c r="X130" s="2"/>
      <c r="Y130" s="584" t="s">
        <v>863</v>
      </c>
      <c r="Z130" s="585">
        <v>0.1</v>
      </c>
      <c r="AA130" s="151" t="s">
        <v>608</v>
      </c>
      <c r="AB130" s="34" t="s">
        <v>954</v>
      </c>
      <c r="AC130" s="43" t="str">
        <f t="shared" si="2"/>
        <v>大阪府茨木市</v>
      </c>
      <c r="AD130" s="32">
        <v>10.7</v>
      </c>
      <c r="AE130" s="34">
        <v>10.55</v>
      </c>
      <c r="AF130" s="51">
        <v>10.45</v>
      </c>
      <c r="AG130" s="1"/>
    </row>
    <row r="131" spans="22:33" ht="14.25" thickBot="1">
      <c r="V131" s="6" t="s">
        <v>381</v>
      </c>
      <c r="W131" s="4" t="s">
        <v>955</v>
      </c>
      <c r="X131" s="2"/>
      <c r="Y131" s="584" t="s">
        <v>863</v>
      </c>
      <c r="Z131" s="585">
        <v>0.1</v>
      </c>
      <c r="AA131" s="151" t="s">
        <v>608</v>
      </c>
      <c r="AB131" s="34" t="s">
        <v>956</v>
      </c>
      <c r="AC131" s="43" t="str">
        <f t="shared" si="2"/>
        <v>大阪府八尾市</v>
      </c>
      <c r="AD131" s="32">
        <v>10.7</v>
      </c>
      <c r="AE131" s="34">
        <v>10.55</v>
      </c>
      <c r="AF131" s="51">
        <v>10.45</v>
      </c>
      <c r="AG131" s="1"/>
    </row>
    <row r="132" spans="22:33" ht="14.25" thickBot="1">
      <c r="V132" s="6" t="s">
        <v>381</v>
      </c>
      <c r="W132" s="4" t="s">
        <v>957</v>
      </c>
      <c r="X132" s="2"/>
      <c r="Y132" s="584" t="s">
        <v>863</v>
      </c>
      <c r="Z132" s="585">
        <v>0.1</v>
      </c>
      <c r="AA132" s="151" t="s">
        <v>608</v>
      </c>
      <c r="AB132" s="34" t="s">
        <v>958</v>
      </c>
      <c r="AC132" s="43" t="str">
        <f t="shared" ref="AC132:AC195" si="3">AA132&amp;AB132</f>
        <v>大阪府松原市</v>
      </c>
      <c r="AD132" s="32">
        <v>10.7</v>
      </c>
      <c r="AE132" s="34">
        <v>10.55</v>
      </c>
      <c r="AF132" s="51">
        <v>10.45</v>
      </c>
      <c r="AG132" s="1"/>
    </row>
    <row r="133" spans="22:33" ht="14.25" thickBot="1">
      <c r="V133" s="6" t="s">
        <v>381</v>
      </c>
      <c r="W133" s="4" t="s">
        <v>959</v>
      </c>
      <c r="X133" s="2"/>
      <c r="Y133" s="584" t="s">
        <v>863</v>
      </c>
      <c r="Z133" s="585">
        <v>0.1</v>
      </c>
      <c r="AA133" s="151" t="s">
        <v>608</v>
      </c>
      <c r="AB133" s="34" t="s">
        <v>960</v>
      </c>
      <c r="AC133" s="43" t="str">
        <f t="shared" si="3"/>
        <v>大阪府摂津市</v>
      </c>
      <c r="AD133" s="32">
        <v>10.7</v>
      </c>
      <c r="AE133" s="34">
        <v>10.55</v>
      </c>
      <c r="AF133" s="51">
        <v>10.45</v>
      </c>
      <c r="AG133" s="1"/>
    </row>
    <row r="134" spans="22:33" ht="14.25" thickBot="1">
      <c r="V134" s="6" t="s">
        <v>381</v>
      </c>
      <c r="W134" s="4" t="s">
        <v>961</v>
      </c>
      <c r="X134" s="2"/>
      <c r="Y134" s="584" t="s">
        <v>863</v>
      </c>
      <c r="Z134" s="585">
        <v>0.1</v>
      </c>
      <c r="AA134" s="151" t="s">
        <v>608</v>
      </c>
      <c r="AB134" s="34" t="s">
        <v>962</v>
      </c>
      <c r="AC134" s="43" t="str">
        <f t="shared" si="3"/>
        <v>大阪府高石市</v>
      </c>
      <c r="AD134" s="32">
        <v>10.7</v>
      </c>
      <c r="AE134" s="34">
        <v>10.55</v>
      </c>
      <c r="AF134" s="51">
        <v>10.45</v>
      </c>
      <c r="AG134" s="1"/>
    </row>
    <row r="135" spans="22:33" ht="14.25" thickBot="1">
      <c r="V135" s="6" t="s">
        <v>381</v>
      </c>
      <c r="W135" s="4" t="s">
        <v>963</v>
      </c>
      <c r="X135" s="2"/>
      <c r="Y135" s="584" t="s">
        <v>863</v>
      </c>
      <c r="Z135" s="585">
        <v>0.1</v>
      </c>
      <c r="AA135" s="151" t="s">
        <v>608</v>
      </c>
      <c r="AB135" s="34" t="s">
        <v>964</v>
      </c>
      <c r="AC135" s="43" t="str">
        <f t="shared" si="3"/>
        <v>大阪府東大阪市</v>
      </c>
      <c r="AD135" s="32">
        <v>10.7</v>
      </c>
      <c r="AE135" s="34">
        <v>10.55</v>
      </c>
      <c r="AF135" s="51">
        <v>10.45</v>
      </c>
      <c r="AG135" s="1"/>
    </row>
    <row r="136" spans="22:33" ht="14.25" thickBot="1">
      <c r="V136" s="6" t="s">
        <v>381</v>
      </c>
      <c r="W136" s="4" t="s">
        <v>965</v>
      </c>
      <c r="X136" s="2"/>
      <c r="Y136" s="584" t="s">
        <v>863</v>
      </c>
      <c r="Z136" s="585">
        <v>0.1</v>
      </c>
      <c r="AA136" s="151" t="s">
        <v>608</v>
      </c>
      <c r="AB136" s="34" t="s">
        <v>966</v>
      </c>
      <c r="AC136" s="43" t="str">
        <f t="shared" si="3"/>
        <v>大阪府交野市</v>
      </c>
      <c r="AD136" s="32">
        <v>10.7</v>
      </c>
      <c r="AE136" s="34">
        <v>10.55</v>
      </c>
      <c r="AF136" s="51">
        <v>10.45</v>
      </c>
      <c r="AG136" s="1"/>
    </row>
    <row r="137" spans="22:33" ht="14.25" thickBot="1">
      <c r="V137" s="6" t="s">
        <v>381</v>
      </c>
      <c r="W137" s="4" t="s">
        <v>967</v>
      </c>
      <c r="X137" s="2"/>
      <c r="Y137" s="584" t="s">
        <v>863</v>
      </c>
      <c r="Z137" s="585">
        <v>0.1</v>
      </c>
      <c r="AA137" s="151" t="s">
        <v>618</v>
      </c>
      <c r="AB137" s="34" t="s">
        <v>968</v>
      </c>
      <c r="AC137" s="43" t="str">
        <f t="shared" si="3"/>
        <v>兵庫県尼崎市</v>
      </c>
      <c r="AD137" s="32">
        <v>10.7</v>
      </c>
      <c r="AE137" s="34">
        <v>10.55</v>
      </c>
      <c r="AF137" s="51">
        <v>10.45</v>
      </c>
      <c r="AG137" s="1"/>
    </row>
    <row r="138" spans="22:33" ht="14.25" thickBot="1">
      <c r="V138" s="6" t="s">
        <v>381</v>
      </c>
      <c r="W138" s="4" t="s">
        <v>969</v>
      </c>
      <c r="X138" s="2"/>
      <c r="Y138" s="584" t="s">
        <v>863</v>
      </c>
      <c r="Z138" s="585">
        <v>0.1</v>
      </c>
      <c r="AA138" s="151" t="s">
        <v>618</v>
      </c>
      <c r="AB138" s="34" t="s">
        <v>970</v>
      </c>
      <c r="AC138" s="43" t="str">
        <f t="shared" si="3"/>
        <v>兵庫県伊丹市</v>
      </c>
      <c r="AD138" s="32">
        <v>10.7</v>
      </c>
      <c r="AE138" s="34">
        <v>10.55</v>
      </c>
      <c r="AF138" s="51">
        <v>10.45</v>
      </c>
      <c r="AG138" s="1"/>
    </row>
    <row r="139" spans="22:33" ht="14.25" thickBot="1">
      <c r="V139" s="6" t="s">
        <v>381</v>
      </c>
      <c r="W139" s="4" t="s">
        <v>971</v>
      </c>
      <c r="X139" s="2"/>
      <c r="Y139" s="584" t="s">
        <v>863</v>
      </c>
      <c r="Z139" s="585">
        <v>0.1</v>
      </c>
      <c r="AA139" s="151" t="s">
        <v>618</v>
      </c>
      <c r="AB139" s="34" t="s">
        <v>972</v>
      </c>
      <c r="AC139" s="43" t="str">
        <f t="shared" si="3"/>
        <v>兵庫県川西市</v>
      </c>
      <c r="AD139" s="32">
        <v>10.7</v>
      </c>
      <c r="AE139" s="34">
        <v>10.55</v>
      </c>
      <c r="AF139" s="51">
        <v>10.45</v>
      </c>
      <c r="AG139" s="1"/>
    </row>
    <row r="140" spans="22:33" ht="14.25" thickBot="1">
      <c r="V140" s="6" t="s">
        <v>381</v>
      </c>
      <c r="W140" s="4" t="s">
        <v>973</v>
      </c>
      <c r="X140" s="2"/>
      <c r="Y140" s="584" t="s">
        <v>863</v>
      </c>
      <c r="Z140" s="585">
        <v>0.1</v>
      </c>
      <c r="AA140" s="151" t="s">
        <v>618</v>
      </c>
      <c r="AB140" s="34" t="s">
        <v>974</v>
      </c>
      <c r="AC140" s="43" t="str">
        <f t="shared" si="3"/>
        <v>兵庫県三田市</v>
      </c>
      <c r="AD140" s="32">
        <v>10.7</v>
      </c>
      <c r="AE140" s="34">
        <v>10.55</v>
      </c>
      <c r="AF140" s="51">
        <v>10.45</v>
      </c>
      <c r="AG140" s="1"/>
    </row>
    <row r="141" spans="22:33" ht="14.25" thickBot="1">
      <c r="V141" s="6" t="s">
        <v>381</v>
      </c>
      <c r="W141" s="4" t="s">
        <v>975</v>
      </c>
      <c r="X141" s="2"/>
      <c r="Y141" s="584" t="s">
        <v>863</v>
      </c>
      <c r="Z141" s="585">
        <v>0.1</v>
      </c>
      <c r="AA141" s="151" t="s">
        <v>672</v>
      </c>
      <c r="AB141" s="34" t="s">
        <v>976</v>
      </c>
      <c r="AC141" s="43" t="str">
        <f t="shared" si="3"/>
        <v>広島県広島市</v>
      </c>
      <c r="AD141" s="32">
        <v>10.7</v>
      </c>
      <c r="AE141" s="34">
        <v>10.55</v>
      </c>
      <c r="AF141" s="51">
        <v>10.45</v>
      </c>
      <c r="AG141" s="1"/>
    </row>
    <row r="142" spans="22:33" ht="14.25" thickBot="1">
      <c r="V142" s="6" t="s">
        <v>381</v>
      </c>
      <c r="W142" s="4" t="s">
        <v>977</v>
      </c>
      <c r="X142" s="2"/>
      <c r="Y142" s="584" t="s">
        <v>863</v>
      </c>
      <c r="Z142" s="585">
        <v>0.1</v>
      </c>
      <c r="AA142" s="151" t="s">
        <v>672</v>
      </c>
      <c r="AB142" s="34" t="s">
        <v>978</v>
      </c>
      <c r="AC142" s="43" t="str">
        <f t="shared" si="3"/>
        <v>広島県府中町</v>
      </c>
      <c r="AD142" s="32">
        <v>10.7</v>
      </c>
      <c r="AE142" s="34">
        <v>10.55</v>
      </c>
      <c r="AF142" s="51">
        <v>10.45</v>
      </c>
      <c r="AG142" s="1"/>
    </row>
    <row r="143" spans="22:33" ht="14.25" thickBot="1">
      <c r="V143" s="6" t="s">
        <v>381</v>
      </c>
      <c r="W143" s="4" t="s">
        <v>979</v>
      </c>
      <c r="X143" s="2"/>
      <c r="Y143" s="584" t="s">
        <v>863</v>
      </c>
      <c r="Z143" s="585">
        <v>0.1</v>
      </c>
      <c r="AA143" s="151" t="s">
        <v>718</v>
      </c>
      <c r="AB143" s="34" t="s">
        <v>980</v>
      </c>
      <c r="AC143" s="43" t="str">
        <f t="shared" si="3"/>
        <v>福岡県福岡市</v>
      </c>
      <c r="AD143" s="32">
        <v>10.7</v>
      </c>
      <c r="AE143" s="34">
        <v>10.55</v>
      </c>
      <c r="AF143" s="51">
        <v>10.45</v>
      </c>
      <c r="AG143" s="1"/>
    </row>
    <row r="144" spans="22:33" ht="14.25" thickBot="1">
      <c r="V144" s="6" t="s">
        <v>381</v>
      </c>
      <c r="W144" s="4" t="s">
        <v>981</v>
      </c>
      <c r="X144" s="2"/>
      <c r="Y144" s="586" t="s">
        <v>863</v>
      </c>
      <c r="Z144" s="587">
        <v>0.1</v>
      </c>
      <c r="AA144" s="152" t="s">
        <v>718</v>
      </c>
      <c r="AB144" s="37" t="s">
        <v>982</v>
      </c>
      <c r="AC144" s="57" t="str">
        <f t="shared" si="3"/>
        <v>福岡県春日市</v>
      </c>
      <c r="AD144" s="36">
        <v>10.7</v>
      </c>
      <c r="AE144" s="37">
        <v>10.55</v>
      </c>
      <c r="AF144" s="69">
        <v>10.45</v>
      </c>
      <c r="AG144" s="1"/>
    </row>
    <row r="145" spans="22:33" ht="14.25" thickBot="1">
      <c r="V145" s="6" t="s">
        <v>381</v>
      </c>
      <c r="W145" s="4" t="s">
        <v>983</v>
      </c>
      <c r="X145" s="2"/>
      <c r="Y145" s="588" t="s">
        <v>984</v>
      </c>
      <c r="Z145" s="589">
        <v>0.06</v>
      </c>
      <c r="AA145" s="153" t="s">
        <v>416</v>
      </c>
      <c r="AB145" s="35" t="s">
        <v>985</v>
      </c>
      <c r="AC145" s="53" t="str">
        <f t="shared" si="3"/>
        <v>宮城県仙台市</v>
      </c>
      <c r="AD145" s="31">
        <v>10.42</v>
      </c>
      <c r="AE145" s="35">
        <v>10.33</v>
      </c>
      <c r="AF145" s="53">
        <v>10.27</v>
      </c>
      <c r="AG145" s="1"/>
    </row>
    <row r="146" spans="22:33" ht="14.25" thickBot="1">
      <c r="V146" s="6" t="s">
        <v>381</v>
      </c>
      <c r="W146" s="4" t="s">
        <v>986</v>
      </c>
      <c r="X146" s="2"/>
      <c r="Y146" s="584" t="s">
        <v>984</v>
      </c>
      <c r="Z146" s="585">
        <v>0.06</v>
      </c>
      <c r="AA146" s="151" t="s">
        <v>416</v>
      </c>
      <c r="AB146" s="34" t="s">
        <v>987</v>
      </c>
      <c r="AC146" s="51" t="str">
        <f t="shared" si="3"/>
        <v>宮城県多賀城市</v>
      </c>
      <c r="AD146" s="32">
        <v>10.42</v>
      </c>
      <c r="AE146" s="34">
        <v>10.33</v>
      </c>
      <c r="AF146" s="51">
        <v>10.27</v>
      </c>
      <c r="AG146" s="1"/>
    </row>
    <row r="147" spans="22:33" ht="14.25" thickBot="1">
      <c r="V147" s="6" t="s">
        <v>381</v>
      </c>
      <c r="W147" s="4" t="s">
        <v>988</v>
      </c>
      <c r="X147" s="2"/>
      <c r="Y147" s="584" t="s">
        <v>984</v>
      </c>
      <c r="Z147" s="585">
        <v>0.06</v>
      </c>
      <c r="AA147" s="151" t="s">
        <v>449</v>
      </c>
      <c r="AB147" s="34" t="s">
        <v>989</v>
      </c>
      <c r="AC147" s="51" t="str">
        <f t="shared" si="3"/>
        <v>茨城県土浦市</v>
      </c>
      <c r="AD147" s="32">
        <v>10.42</v>
      </c>
      <c r="AE147" s="34">
        <v>10.33</v>
      </c>
      <c r="AF147" s="51">
        <v>10.27</v>
      </c>
      <c r="AG147" s="1"/>
    </row>
    <row r="148" spans="22:33" ht="14.25" thickBot="1">
      <c r="V148" s="6" t="s">
        <v>381</v>
      </c>
      <c r="W148" s="4" t="s">
        <v>990</v>
      </c>
      <c r="X148" s="2"/>
      <c r="Y148" s="584" t="s">
        <v>984</v>
      </c>
      <c r="Z148" s="585">
        <v>0.06</v>
      </c>
      <c r="AA148" s="151" t="s">
        <v>449</v>
      </c>
      <c r="AB148" s="34" t="s">
        <v>991</v>
      </c>
      <c r="AC148" s="51" t="str">
        <f t="shared" si="3"/>
        <v>茨城県古河市</v>
      </c>
      <c r="AD148" s="32">
        <v>10.42</v>
      </c>
      <c r="AE148" s="34">
        <v>10.33</v>
      </c>
      <c r="AF148" s="51">
        <v>10.27</v>
      </c>
      <c r="AG148" s="1"/>
    </row>
    <row r="149" spans="22:33" ht="14.25" thickBot="1">
      <c r="V149" s="6" t="s">
        <v>381</v>
      </c>
      <c r="W149" s="4" t="s">
        <v>992</v>
      </c>
      <c r="X149" s="2"/>
      <c r="Y149" s="584" t="s">
        <v>984</v>
      </c>
      <c r="Z149" s="585">
        <v>0.06</v>
      </c>
      <c r="AA149" s="151" t="s">
        <v>449</v>
      </c>
      <c r="AB149" s="34" t="s">
        <v>993</v>
      </c>
      <c r="AC149" s="51" t="str">
        <f t="shared" si="3"/>
        <v>茨城県利根町</v>
      </c>
      <c r="AD149" s="32">
        <v>10.42</v>
      </c>
      <c r="AE149" s="34">
        <v>10.33</v>
      </c>
      <c r="AF149" s="51">
        <v>10.27</v>
      </c>
      <c r="AG149" s="1"/>
    </row>
    <row r="150" spans="22:33" ht="14.25" thickBot="1">
      <c r="V150" s="6" t="s">
        <v>381</v>
      </c>
      <c r="W150" s="4" t="s">
        <v>994</v>
      </c>
      <c r="X150" s="2"/>
      <c r="Y150" s="584" t="s">
        <v>984</v>
      </c>
      <c r="Z150" s="585">
        <v>0.06</v>
      </c>
      <c r="AA150" s="151" t="s">
        <v>457</v>
      </c>
      <c r="AB150" s="34" t="s">
        <v>995</v>
      </c>
      <c r="AC150" s="51" t="str">
        <f t="shared" si="3"/>
        <v>栃木県宇都宮市</v>
      </c>
      <c r="AD150" s="32">
        <v>10.42</v>
      </c>
      <c r="AE150" s="34">
        <v>10.33</v>
      </c>
      <c r="AF150" s="51">
        <v>10.27</v>
      </c>
      <c r="AG150" s="1"/>
    </row>
    <row r="151" spans="22:33" ht="14.25" thickBot="1">
      <c r="V151" s="6" t="s">
        <v>381</v>
      </c>
      <c r="W151" s="4" t="s">
        <v>996</v>
      </c>
      <c r="X151" s="2"/>
      <c r="Y151" s="584" t="s">
        <v>984</v>
      </c>
      <c r="Z151" s="585">
        <v>0.06</v>
      </c>
      <c r="AA151" s="151" t="s">
        <v>457</v>
      </c>
      <c r="AB151" s="34" t="s">
        <v>997</v>
      </c>
      <c r="AC151" s="51" t="str">
        <f t="shared" si="3"/>
        <v>栃木県野木町</v>
      </c>
      <c r="AD151" s="32">
        <v>10.42</v>
      </c>
      <c r="AE151" s="34">
        <v>10.33</v>
      </c>
      <c r="AF151" s="51">
        <v>10.27</v>
      </c>
      <c r="AG151" s="1"/>
    </row>
    <row r="152" spans="22:33" ht="14.25" thickBot="1">
      <c r="V152" s="6" t="s">
        <v>381</v>
      </c>
      <c r="W152" s="4" t="s">
        <v>998</v>
      </c>
      <c r="X152" s="2"/>
      <c r="Y152" s="584" t="s">
        <v>984</v>
      </c>
      <c r="Z152" s="585">
        <v>0.06</v>
      </c>
      <c r="AA152" s="151" t="s">
        <v>464</v>
      </c>
      <c r="AB152" s="34" t="s">
        <v>999</v>
      </c>
      <c r="AC152" s="51" t="str">
        <f t="shared" si="3"/>
        <v>群馬県高崎市</v>
      </c>
      <c r="AD152" s="32">
        <v>10.42</v>
      </c>
      <c r="AE152" s="34">
        <v>10.33</v>
      </c>
      <c r="AF152" s="51">
        <v>10.27</v>
      </c>
      <c r="AG152" s="1"/>
    </row>
    <row r="153" spans="22:33" ht="14.25" thickBot="1">
      <c r="V153" s="6" t="s">
        <v>381</v>
      </c>
      <c r="W153" s="4" t="s">
        <v>1000</v>
      </c>
      <c r="X153" s="2"/>
      <c r="Y153" s="584" t="s">
        <v>984</v>
      </c>
      <c r="Z153" s="585">
        <v>0.06</v>
      </c>
      <c r="AA153" s="151" t="s">
        <v>475</v>
      </c>
      <c r="AB153" s="34" t="s">
        <v>1001</v>
      </c>
      <c r="AC153" s="51" t="str">
        <f t="shared" si="3"/>
        <v>埼玉県川越市</v>
      </c>
      <c r="AD153" s="32">
        <v>10.42</v>
      </c>
      <c r="AE153" s="34">
        <v>10.33</v>
      </c>
      <c r="AF153" s="51">
        <v>10.27</v>
      </c>
      <c r="AG153" s="1"/>
    </row>
    <row r="154" spans="22:33" ht="14.25" thickBot="1">
      <c r="V154" s="6" t="s">
        <v>381</v>
      </c>
      <c r="W154" s="4" t="s">
        <v>1002</v>
      </c>
      <c r="X154" s="2"/>
      <c r="Y154" s="584" t="s">
        <v>984</v>
      </c>
      <c r="Z154" s="585">
        <v>0.06</v>
      </c>
      <c r="AA154" s="151" t="s">
        <v>475</v>
      </c>
      <c r="AB154" s="34" t="s">
        <v>1003</v>
      </c>
      <c r="AC154" s="51" t="str">
        <f t="shared" si="3"/>
        <v>埼玉県行田市</v>
      </c>
      <c r="AD154" s="32">
        <v>10.42</v>
      </c>
      <c r="AE154" s="34">
        <v>10.33</v>
      </c>
      <c r="AF154" s="51">
        <v>10.27</v>
      </c>
      <c r="AG154" s="1"/>
    </row>
    <row r="155" spans="22:33" ht="14.25" thickBot="1">
      <c r="V155" s="6" t="s">
        <v>381</v>
      </c>
      <c r="W155" s="4" t="s">
        <v>1004</v>
      </c>
      <c r="X155" s="2"/>
      <c r="Y155" s="584" t="s">
        <v>984</v>
      </c>
      <c r="Z155" s="585">
        <v>0.06</v>
      </c>
      <c r="AA155" s="151" t="s">
        <v>475</v>
      </c>
      <c r="AB155" s="34" t="s">
        <v>1005</v>
      </c>
      <c r="AC155" s="51" t="str">
        <f t="shared" si="3"/>
        <v>埼玉県所沢市</v>
      </c>
      <c r="AD155" s="32">
        <v>10.42</v>
      </c>
      <c r="AE155" s="34">
        <v>10.33</v>
      </c>
      <c r="AF155" s="51">
        <v>10.27</v>
      </c>
      <c r="AG155" s="1"/>
    </row>
    <row r="156" spans="22:33" ht="14.25" thickBot="1">
      <c r="V156" s="6" t="s">
        <v>381</v>
      </c>
      <c r="W156" s="4" t="s">
        <v>1006</v>
      </c>
      <c r="X156" s="2"/>
      <c r="Y156" s="584" t="s">
        <v>984</v>
      </c>
      <c r="Z156" s="585">
        <v>0.06</v>
      </c>
      <c r="AA156" s="151" t="s">
        <v>475</v>
      </c>
      <c r="AB156" s="34" t="s">
        <v>1007</v>
      </c>
      <c r="AC156" s="51" t="str">
        <f t="shared" si="3"/>
        <v>埼玉県飯能市</v>
      </c>
      <c r="AD156" s="32">
        <v>10.42</v>
      </c>
      <c r="AE156" s="34">
        <v>10.33</v>
      </c>
      <c r="AF156" s="51">
        <v>10.27</v>
      </c>
      <c r="AG156" s="1"/>
    </row>
    <row r="157" spans="22:33" ht="14.25" thickBot="1">
      <c r="V157" s="6" t="s">
        <v>381</v>
      </c>
      <c r="W157" s="4" t="s">
        <v>1008</v>
      </c>
      <c r="X157" s="2"/>
      <c r="Y157" s="584" t="s">
        <v>984</v>
      </c>
      <c r="Z157" s="585">
        <v>0.06</v>
      </c>
      <c r="AA157" s="151" t="s">
        <v>475</v>
      </c>
      <c r="AB157" s="34" t="s">
        <v>1009</v>
      </c>
      <c r="AC157" s="51" t="str">
        <f t="shared" si="3"/>
        <v>埼玉県加須市</v>
      </c>
      <c r="AD157" s="32">
        <v>10.42</v>
      </c>
      <c r="AE157" s="34">
        <v>10.33</v>
      </c>
      <c r="AF157" s="51">
        <v>10.27</v>
      </c>
      <c r="AG157" s="1"/>
    </row>
    <row r="158" spans="22:33" ht="14.25" thickBot="1">
      <c r="V158" s="6" t="s">
        <v>381</v>
      </c>
      <c r="W158" s="4" t="s">
        <v>1010</v>
      </c>
      <c r="X158" s="2"/>
      <c r="Y158" s="584" t="s">
        <v>984</v>
      </c>
      <c r="Z158" s="585">
        <v>0.06</v>
      </c>
      <c r="AA158" s="151" t="s">
        <v>475</v>
      </c>
      <c r="AB158" s="34" t="s">
        <v>1011</v>
      </c>
      <c r="AC158" s="51" t="str">
        <f t="shared" si="3"/>
        <v>埼玉県東松山市</v>
      </c>
      <c r="AD158" s="32">
        <v>10.42</v>
      </c>
      <c r="AE158" s="34">
        <v>10.33</v>
      </c>
      <c r="AF158" s="51">
        <v>10.27</v>
      </c>
      <c r="AG158" s="1"/>
    </row>
    <row r="159" spans="22:33" ht="14.25" thickBot="1">
      <c r="V159" s="6" t="s">
        <v>381</v>
      </c>
      <c r="W159" s="4" t="s">
        <v>1012</v>
      </c>
      <c r="X159" s="2"/>
      <c r="Y159" s="584" t="s">
        <v>984</v>
      </c>
      <c r="Z159" s="585">
        <v>0.06</v>
      </c>
      <c r="AA159" s="151" t="s">
        <v>475</v>
      </c>
      <c r="AB159" s="34" t="s">
        <v>1013</v>
      </c>
      <c r="AC159" s="51" t="str">
        <f t="shared" si="3"/>
        <v>埼玉県春日部市</v>
      </c>
      <c r="AD159" s="32">
        <v>10.42</v>
      </c>
      <c r="AE159" s="34">
        <v>10.33</v>
      </c>
      <c r="AF159" s="51">
        <v>10.27</v>
      </c>
      <c r="AG159" s="1"/>
    </row>
    <row r="160" spans="22:33" ht="14.25" thickBot="1">
      <c r="V160" s="6" t="s">
        <v>381</v>
      </c>
      <c r="W160" s="4" t="s">
        <v>1014</v>
      </c>
      <c r="X160" s="2"/>
      <c r="Y160" s="584" t="s">
        <v>984</v>
      </c>
      <c r="Z160" s="585">
        <v>0.06</v>
      </c>
      <c r="AA160" s="151" t="s">
        <v>475</v>
      </c>
      <c r="AB160" s="34" t="s">
        <v>1015</v>
      </c>
      <c r="AC160" s="51" t="str">
        <f t="shared" si="3"/>
        <v>埼玉県狭山市</v>
      </c>
      <c r="AD160" s="32">
        <v>10.42</v>
      </c>
      <c r="AE160" s="34">
        <v>10.33</v>
      </c>
      <c r="AF160" s="51">
        <v>10.27</v>
      </c>
      <c r="AG160" s="1"/>
    </row>
    <row r="161" spans="22:33" ht="14.25" thickBot="1">
      <c r="V161" s="6" t="s">
        <v>381</v>
      </c>
      <c r="W161" s="4" t="s">
        <v>1016</v>
      </c>
      <c r="X161" s="2"/>
      <c r="Y161" s="584" t="s">
        <v>984</v>
      </c>
      <c r="Z161" s="585">
        <v>0.06</v>
      </c>
      <c r="AA161" s="151" t="s">
        <v>475</v>
      </c>
      <c r="AB161" s="34" t="s">
        <v>1017</v>
      </c>
      <c r="AC161" s="51" t="str">
        <f t="shared" si="3"/>
        <v>埼玉県羽生市</v>
      </c>
      <c r="AD161" s="32">
        <v>10.42</v>
      </c>
      <c r="AE161" s="34">
        <v>10.33</v>
      </c>
      <c r="AF161" s="51">
        <v>10.27</v>
      </c>
      <c r="AG161" s="1"/>
    </row>
    <row r="162" spans="22:33" ht="14.25" thickBot="1">
      <c r="V162" s="6" t="s">
        <v>381</v>
      </c>
      <c r="W162" s="4" t="s">
        <v>1018</v>
      </c>
      <c r="X162" s="2"/>
      <c r="Y162" s="584" t="s">
        <v>984</v>
      </c>
      <c r="Z162" s="585">
        <v>0.06</v>
      </c>
      <c r="AA162" s="151" t="s">
        <v>475</v>
      </c>
      <c r="AB162" s="34" t="s">
        <v>1019</v>
      </c>
      <c r="AC162" s="51" t="str">
        <f t="shared" si="3"/>
        <v>埼玉県鴻巣市</v>
      </c>
      <c r="AD162" s="32">
        <v>10.42</v>
      </c>
      <c r="AE162" s="34">
        <v>10.33</v>
      </c>
      <c r="AF162" s="51">
        <v>10.27</v>
      </c>
      <c r="AG162" s="1"/>
    </row>
    <row r="163" spans="22:33" ht="14.25" thickBot="1">
      <c r="V163" s="6" t="s">
        <v>381</v>
      </c>
      <c r="W163" s="4" t="s">
        <v>1020</v>
      </c>
      <c r="X163" s="2"/>
      <c r="Y163" s="584" t="s">
        <v>984</v>
      </c>
      <c r="Z163" s="585">
        <v>0.06</v>
      </c>
      <c r="AA163" s="151" t="s">
        <v>475</v>
      </c>
      <c r="AB163" s="34" t="s">
        <v>1021</v>
      </c>
      <c r="AC163" s="51" t="str">
        <f t="shared" si="3"/>
        <v>埼玉県上尾市</v>
      </c>
      <c r="AD163" s="32">
        <v>10.42</v>
      </c>
      <c r="AE163" s="34">
        <v>10.33</v>
      </c>
      <c r="AF163" s="51">
        <v>10.27</v>
      </c>
      <c r="AG163" s="1"/>
    </row>
    <row r="164" spans="22:33" ht="14.25" thickBot="1">
      <c r="V164" s="6" t="s">
        <v>381</v>
      </c>
      <c r="W164" s="4" t="s">
        <v>1022</v>
      </c>
      <c r="X164" s="2"/>
      <c r="Y164" s="584" t="s">
        <v>984</v>
      </c>
      <c r="Z164" s="585">
        <v>0.06</v>
      </c>
      <c r="AA164" s="151" t="s">
        <v>475</v>
      </c>
      <c r="AB164" s="34" t="s">
        <v>1023</v>
      </c>
      <c r="AC164" s="51" t="str">
        <f t="shared" si="3"/>
        <v>埼玉県越谷市</v>
      </c>
      <c r="AD164" s="32">
        <v>10.42</v>
      </c>
      <c r="AE164" s="34">
        <v>10.33</v>
      </c>
      <c r="AF164" s="51">
        <v>10.27</v>
      </c>
      <c r="AG164" s="1"/>
    </row>
    <row r="165" spans="22:33" ht="14.25" thickBot="1">
      <c r="V165" s="6" t="s">
        <v>381</v>
      </c>
      <c r="W165" s="4" t="s">
        <v>1024</v>
      </c>
      <c r="X165" s="2"/>
      <c r="Y165" s="584" t="s">
        <v>984</v>
      </c>
      <c r="Z165" s="585">
        <v>0.06</v>
      </c>
      <c r="AA165" s="151" t="s">
        <v>475</v>
      </c>
      <c r="AB165" s="34" t="s">
        <v>1025</v>
      </c>
      <c r="AC165" s="51" t="str">
        <f t="shared" si="3"/>
        <v>埼玉県蕨市</v>
      </c>
      <c r="AD165" s="32">
        <v>10.42</v>
      </c>
      <c r="AE165" s="34">
        <v>10.33</v>
      </c>
      <c r="AF165" s="51">
        <v>10.27</v>
      </c>
      <c r="AG165" s="1"/>
    </row>
    <row r="166" spans="22:33" ht="14.25" thickBot="1">
      <c r="V166" s="6" t="s">
        <v>381</v>
      </c>
      <c r="W166" s="4" t="s">
        <v>1026</v>
      </c>
      <c r="X166" s="2"/>
      <c r="Y166" s="584" t="s">
        <v>984</v>
      </c>
      <c r="Z166" s="585">
        <v>0.06</v>
      </c>
      <c r="AA166" s="151" t="s">
        <v>475</v>
      </c>
      <c r="AB166" s="34" t="s">
        <v>1027</v>
      </c>
      <c r="AC166" s="51" t="str">
        <f t="shared" si="3"/>
        <v>埼玉県入間市</v>
      </c>
      <c r="AD166" s="32">
        <v>10.42</v>
      </c>
      <c r="AE166" s="34">
        <v>10.33</v>
      </c>
      <c r="AF166" s="51">
        <v>10.27</v>
      </c>
      <c r="AG166" s="1"/>
    </row>
    <row r="167" spans="22:33" ht="14.25" thickBot="1">
      <c r="V167" s="6" t="s">
        <v>381</v>
      </c>
      <c r="W167" s="4" t="s">
        <v>1028</v>
      </c>
      <c r="X167" s="2"/>
      <c r="Y167" s="584" t="s">
        <v>984</v>
      </c>
      <c r="Z167" s="585">
        <v>0.06</v>
      </c>
      <c r="AA167" s="151" t="s">
        <v>475</v>
      </c>
      <c r="AB167" s="34" t="s">
        <v>1029</v>
      </c>
      <c r="AC167" s="51" t="str">
        <f t="shared" si="3"/>
        <v>埼玉県桶川市</v>
      </c>
      <c r="AD167" s="32">
        <v>10.42</v>
      </c>
      <c r="AE167" s="34">
        <v>10.33</v>
      </c>
      <c r="AF167" s="51">
        <v>10.27</v>
      </c>
      <c r="AG167" s="1"/>
    </row>
    <row r="168" spans="22:33" ht="14.25" thickBot="1">
      <c r="V168" s="6" t="s">
        <v>381</v>
      </c>
      <c r="W168" s="4" t="s">
        <v>1030</v>
      </c>
      <c r="X168" s="2"/>
      <c r="Y168" s="584" t="s">
        <v>984</v>
      </c>
      <c r="Z168" s="585">
        <v>0.06</v>
      </c>
      <c r="AA168" s="151" t="s">
        <v>475</v>
      </c>
      <c r="AB168" s="34" t="s">
        <v>1031</v>
      </c>
      <c r="AC168" s="51" t="str">
        <f t="shared" si="3"/>
        <v>埼玉県久喜市</v>
      </c>
      <c r="AD168" s="32">
        <v>10.42</v>
      </c>
      <c r="AE168" s="34">
        <v>10.33</v>
      </c>
      <c r="AF168" s="51">
        <v>10.27</v>
      </c>
      <c r="AG168" s="1"/>
    </row>
    <row r="169" spans="22:33" ht="14.25" thickBot="1">
      <c r="V169" s="6" t="s">
        <v>381</v>
      </c>
      <c r="W169" s="4" t="s">
        <v>1032</v>
      </c>
      <c r="X169" s="2"/>
      <c r="Y169" s="584" t="s">
        <v>984</v>
      </c>
      <c r="Z169" s="585">
        <v>0.06</v>
      </c>
      <c r="AA169" s="151" t="s">
        <v>475</v>
      </c>
      <c r="AB169" s="34" t="s">
        <v>1033</v>
      </c>
      <c r="AC169" s="51" t="str">
        <f t="shared" si="3"/>
        <v>埼玉県北本市</v>
      </c>
      <c r="AD169" s="32">
        <v>10.42</v>
      </c>
      <c r="AE169" s="34">
        <v>10.33</v>
      </c>
      <c r="AF169" s="51">
        <v>10.27</v>
      </c>
      <c r="AG169" s="1"/>
    </row>
    <row r="170" spans="22:33" ht="14.25" thickBot="1">
      <c r="V170" s="6" t="s">
        <v>381</v>
      </c>
      <c r="W170" s="4" t="s">
        <v>1034</v>
      </c>
      <c r="X170" s="2"/>
      <c r="Y170" s="584" t="s">
        <v>984</v>
      </c>
      <c r="Z170" s="585">
        <v>0.06</v>
      </c>
      <c r="AA170" s="151" t="s">
        <v>475</v>
      </c>
      <c r="AB170" s="34" t="s">
        <v>1035</v>
      </c>
      <c r="AC170" s="51" t="str">
        <f t="shared" si="3"/>
        <v>埼玉県富士見市</v>
      </c>
      <c r="AD170" s="32">
        <v>10.42</v>
      </c>
      <c r="AE170" s="34">
        <v>10.33</v>
      </c>
      <c r="AF170" s="51">
        <v>10.27</v>
      </c>
      <c r="AG170" s="1"/>
    </row>
    <row r="171" spans="22:33" ht="14.25" thickBot="1">
      <c r="V171" s="6" t="s">
        <v>381</v>
      </c>
      <c r="W171" s="4" t="s">
        <v>1036</v>
      </c>
      <c r="X171" s="2"/>
      <c r="Y171" s="584" t="s">
        <v>984</v>
      </c>
      <c r="Z171" s="585">
        <v>0.06</v>
      </c>
      <c r="AA171" s="151" t="s">
        <v>475</v>
      </c>
      <c r="AB171" s="34" t="s">
        <v>1037</v>
      </c>
      <c r="AC171" s="51" t="str">
        <f t="shared" si="3"/>
        <v>埼玉県三郷市</v>
      </c>
      <c r="AD171" s="32">
        <v>10.42</v>
      </c>
      <c r="AE171" s="34">
        <v>10.33</v>
      </c>
      <c r="AF171" s="51">
        <v>10.27</v>
      </c>
      <c r="AG171" s="1"/>
    </row>
    <row r="172" spans="22:33" ht="14.25" thickBot="1">
      <c r="V172" s="6" t="s">
        <v>381</v>
      </c>
      <c r="W172" s="4" t="s">
        <v>1038</v>
      </c>
      <c r="X172" s="2"/>
      <c r="Y172" s="584" t="s">
        <v>984</v>
      </c>
      <c r="Z172" s="585">
        <v>0.06</v>
      </c>
      <c r="AA172" s="151" t="s">
        <v>475</v>
      </c>
      <c r="AB172" s="34" t="s">
        <v>1039</v>
      </c>
      <c r="AC172" s="51" t="str">
        <f t="shared" si="3"/>
        <v>埼玉県蓮田市</v>
      </c>
      <c r="AD172" s="32">
        <v>10.42</v>
      </c>
      <c r="AE172" s="34">
        <v>10.33</v>
      </c>
      <c r="AF172" s="51">
        <v>10.27</v>
      </c>
      <c r="AG172" s="1"/>
    </row>
    <row r="173" spans="22:33" ht="14.25" thickBot="1">
      <c r="V173" s="6" t="s">
        <v>381</v>
      </c>
      <c r="W173" s="4" t="s">
        <v>1040</v>
      </c>
      <c r="X173" s="2"/>
      <c r="Y173" s="584" t="s">
        <v>984</v>
      </c>
      <c r="Z173" s="585">
        <v>0.06</v>
      </c>
      <c r="AA173" s="151" t="s">
        <v>475</v>
      </c>
      <c r="AB173" s="34" t="s">
        <v>1041</v>
      </c>
      <c r="AC173" s="51" t="str">
        <f t="shared" si="3"/>
        <v>埼玉県坂戸市</v>
      </c>
      <c r="AD173" s="32">
        <v>10.42</v>
      </c>
      <c r="AE173" s="34">
        <v>10.33</v>
      </c>
      <c r="AF173" s="51">
        <v>10.27</v>
      </c>
      <c r="AG173" s="1"/>
    </row>
    <row r="174" spans="22:33" ht="14.25" thickBot="1">
      <c r="V174" s="6" t="s">
        <v>381</v>
      </c>
      <c r="W174" s="4" t="s">
        <v>1042</v>
      </c>
      <c r="X174" s="2"/>
      <c r="Y174" s="584" t="s">
        <v>984</v>
      </c>
      <c r="Z174" s="585">
        <v>0.06</v>
      </c>
      <c r="AA174" s="151" t="s">
        <v>475</v>
      </c>
      <c r="AB174" s="34" t="s">
        <v>1043</v>
      </c>
      <c r="AC174" s="51" t="str">
        <f t="shared" si="3"/>
        <v>埼玉県幸手市</v>
      </c>
      <c r="AD174" s="32">
        <v>10.42</v>
      </c>
      <c r="AE174" s="34">
        <v>10.33</v>
      </c>
      <c r="AF174" s="51">
        <v>10.27</v>
      </c>
      <c r="AG174" s="1"/>
    </row>
    <row r="175" spans="22:33" ht="14.25" thickBot="1">
      <c r="V175" s="6" t="s">
        <v>381</v>
      </c>
      <c r="W175" s="4" t="s">
        <v>1044</v>
      </c>
      <c r="X175" s="2"/>
      <c r="Y175" s="584" t="s">
        <v>984</v>
      </c>
      <c r="Z175" s="585">
        <v>0.06</v>
      </c>
      <c r="AA175" s="151" t="s">
        <v>475</v>
      </c>
      <c r="AB175" s="34" t="s">
        <v>1045</v>
      </c>
      <c r="AC175" s="51" t="str">
        <f t="shared" si="3"/>
        <v>埼玉県鶴ヶ島市</v>
      </c>
      <c r="AD175" s="32">
        <v>10.42</v>
      </c>
      <c r="AE175" s="34">
        <v>10.33</v>
      </c>
      <c r="AF175" s="51">
        <v>10.27</v>
      </c>
      <c r="AG175" s="1"/>
    </row>
    <row r="176" spans="22:33" ht="14.25" thickBot="1">
      <c r="V176" s="6" t="s">
        <v>381</v>
      </c>
      <c r="W176" s="4" t="s">
        <v>1046</v>
      </c>
      <c r="X176" s="2"/>
      <c r="Y176" s="584" t="s">
        <v>984</v>
      </c>
      <c r="Z176" s="585">
        <v>0.06</v>
      </c>
      <c r="AA176" s="151" t="s">
        <v>475</v>
      </c>
      <c r="AB176" s="34" t="s">
        <v>1047</v>
      </c>
      <c r="AC176" s="51" t="str">
        <f t="shared" si="3"/>
        <v>埼玉県吉川市</v>
      </c>
      <c r="AD176" s="32">
        <v>10.42</v>
      </c>
      <c r="AE176" s="34">
        <v>10.33</v>
      </c>
      <c r="AF176" s="51">
        <v>10.27</v>
      </c>
      <c r="AG176" s="1"/>
    </row>
    <row r="177" spans="22:33" ht="14.25" thickBot="1">
      <c r="V177" s="6" t="s">
        <v>381</v>
      </c>
      <c r="W177" s="4" t="s">
        <v>1048</v>
      </c>
      <c r="X177" s="2"/>
      <c r="Y177" s="584" t="s">
        <v>984</v>
      </c>
      <c r="Z177" s="585">
        <v>0.06</v>
      </c>
      <c r="AA177" s="151" t="s">
        <v>475</v>
      </c>
      <c r="AB177" s="34" t="s">
        <v>1049</v>
      </c>
      <c r="AC177" s="51" t="str">
        <f t="shared" si="3"/>
        <v>埼玉県白岡市</v>
      </c>
      <c r="AD177" s="32">
        <v>10.42</v>
      </c>
      <c r="AE177" s="34">
        <v>10.33</v>
      </c>
      <c r="AF177" s="51">
        <v>10.27</v>
      </c>
      <c r="AG177" s="1"/>
    </row>
    <row r="178" spans="22:33" ht="14.25" thickBot="1">
      <c r="V178" s="6" t="s">
        <v>381</v>
      </c>
      <c r="W178" s="4" t="s">
        <v>1050</v>
      </c>
      <c r="X178" s="2"/>
      <c r="Y178" s="584" t="s">
        <v>984</v>
      </c>
      <c r="Z178" s="585">
        <v>0.06</v>
      </c>
      <c r="AA178" s="151" t="s">
        <v>475</v>
      </c>
      <c r="AB178" s="34" t="s">
        <v>1051</v>
      </c>
      <c r="AC178" s="51" t="str">
        <f t="shared" si="3"/>
        <v>埼玉県伊奈町</v>
      </c>
      <c r="AD178" s="32">
        <v>10.42</v>
      </c>
      <c r="AE178" s="34">
        <v>10.33</v>
      </c>
      <c r="AF178" s="51">
        <v>10.27</v>
      </c>
      <c r="AG178" s="1"/>
    </row>
    <row r="179" spans="22:33" ht="14.25" thickBot="1">
      <c r="V179" s="6" t="s">
        <v>381</v>
      </c>
      <c r="W179" s="4" t="s">
        <v>1052</v>
      </c>
      <c r="X179" s="2"/>
      <c r="Y179" s="584" t="s">
        <v>984</v>
      </c>
      <c r="Z179" s="585">
        <v>0.06</v>
      </c>
      <c r="AA179" s="151" t="s">
        <v>475</v>
      </c>
      <c r="AB179" s="34" t="s">
        <v>1053</v>
      </c>
      <c r="AC179" s="51" t="str">
        <f t="shared" si="3"/>
        <v>埼玉県三芳町</v>
      </c>
      <c r="AD179" s="32">
        <v>10.42</v>
      </c>
      <c r="AE179" s="34">
        <v>10.33</v>
      </c>
      <c r="AF179" s="51">
        <v>10.27</v>
      </c>
      <c r="AG179" s="1"/>
    </row>
    <row r="180" spans="22:33" ht="14.25" thickBot="1">
      <c r="V180" s="6" t="s">
        <v>381</v>
      </c>
      <c r="W180" s="4" t="s">
        <v>1054</v>
      </c>
      <c r="X180" s="2"/>
      <c r="Y180" s="584" t="s">
        <v>984</v>
      </c>
      <c r="Z180" s="585">
        <v>0.06</v>
      </c>
      <c r="AA180" s="151" t="s">
        <v>475</v>
      </c>
      <c r="AB180" s="34" t="s">
        <v>1055</v>
      </c>
      <c r="AC180" s="51" t="str">
        <f t="shared" si="3"/>
        <v>埼玉県宮代町</v>
      </c>
      <c r="AD180" s="32">
        <v>10.42</v>
      </c>
      <c r="AE180" s="34">
        <v>10.33</v>
      </c>
      <c r="AF180" s="51">
        <v>10.27</v>
      </c>
      <c r="AG180" s="1"/>
    </row>
    <row r="181" spans="22:33" ht="14.25" thickBot="1">
      <c r="V181" s="6" t="s">
        <v>381</v>
      </c>
      <c r="W181" s="4" t="s">
        <v>1056</v>
      </c>
      <c r="X181" s="2"/>
      <c r="Y181" s="584" t="s">
        <v>984</v>
      </c>
      <c r="Z181" s="585">
        <v>0.06</v>
      </c>
      <c r="AA181" s="151" t="s">
        <v>475</v>
      </c>
      <c r="AB181" s="34" t="s">
        <v>1057</v>
      </c>
      <c r="AC181" s="51" t="str">
        <f t="shared" si="3"/>
        <v>埼玉県杉戸町</v>
      </c>
      <c r="AD181" s="32">
        <v>10.42</v>
      </c>
      <c r="AE181" s="34">
        <v>10.33</v>
      </c>
      <c r="AF181" s="51">
        <v>10.27</v>
      </c>
      <c r="AG181" s="1"/>
    </row>
    <row r="182" spans="22:33" ht="14.25" thickBot="1">
      <c r="V182" s="6" t="s">
        <v>381</v>
      </c>
      <c r="W182" s="4" t="s">
        <v>1058</v>
      </c>
      <c r="X182" s="2"/>
      <c r="Y182" s="584" t="s">
        <v>984</v>
      </c>
      <c r="Z182" s="585">
        <v>0.06</v>
      </c>
      <c r="AA182" s="151" t="s">
        <v>475</v>
      </c>
      <c r="AB182" s="34" t="s">
        <v>1059</v>
      </c>
      <c r="AC182" s="51" t="str">
        <f t="shared" si="3"/>
        <v>埼玉県松伏町</v>
      </c>
      <c r="AD182" s="32">
        <v>10.42</v>
      </c>
      <c r="AE182" s="34">
        <v>10.33</v>
      </c>
      <c r="AF182" s="51">
        <v>10.27</v>
      </c>
      <c r="AG182" s="1"/>
    </row>
    <row r="183" spans="22:33" ht="14.25" thickBot="1">
      <c r="V183" s="6" t="s">
        <v>381</v>
      </c>
      <c r="W183" s="4" t="s">
        <v>1060</v>
      </c>
      <c r="X183" s="2"/>
      <c r="Y183" s="584" t="s">
        <v>984</v>
      </c>
      <c r="Z183" s="585">
        <v>0.06</v>
      </c>
      <c r="AA183" s="151" t="s">
        <v>484</v>
      </c>
      <c r="AB183" s="34" t="s">
        <v>1061</v>
      </c>
      <c r="AC183" s="51" t="str">
        <f t="shared" si="3"/>
        <v>千葉県木更津市</v>
      </c>
      <c r="AD183" s="32">
        <v>10.42</v>
      </c>
      <c r="AE183" s="34">
        <v>10.33</v>
      </c>
      <c r="AF183" s="51">
        <v>10.27</v>
      </c>
      <c r="AG183" s="1"/>
    </row>
    <row r="184" spans="22:33" ht="14.25" thickBot="1">
      <c r="V184" s="6" t="s">
        <v>381</v>
      </c>
      <c r="W184" s="4" t="s">
        <v>1062</v>
      </c>
      <c r="X184" s="2"/>
      <c r="Y184" s="584" t="s">
        <v>984</v>
      </c>
      <c r="Z184" s="585">
        <v>0.06</v>
      </c>
      <c r="AA184" s="151" t="s">
        <v>484</v>
      </c>
      <c r="AB184" s="34" t="s">
        <v>1063</v>
      </c>
      <c r="AC184" s="51" t="str">
        <f t="shared" si="3"/>
        <v>千葉県野田市</v>
      </c>
      <c r="AD184" s="32">
        <v>10.42</v>
      </c>
      <c r="AE184" s="34">
        <v>10.33</v>
      </c>
      <c r="AF184" s="51">
        <v>10.27</v>
      </c>
      <c r="AG184" s="1"/>
    </row>
    <row r="185" spans="22:33" ht="14.25" thickBot="1">
      <c r="V185" s="6" t="s">
        <v>381</v>
      </c>
      <c r="W185" s="4" t="s">
        <v>1064</v>
      </c>
      <c r="X185" s="2"/>
      <c r="Y185" s="584" t="s">
        <v>984</v>
      </c>
      <c r="Z185" s="585">
        <v>0.06</v>
      </c>
      <c r="AA185" s="151" t="s">
        <v>484</v>
      </c>
      <c r="AB185" s="34" t="s">
        <v>1065</v>
      </c>
      <c r="AC185" s="51" t="str">
        <f t="shared" si="3"/>
        <v>千葉県茂原市</v>
      </c>
      <c r="AD185" s="32">
        <v>10.42</v>
      </c>
      <c r="AE185" s="34">
        <v>10.33</v>
      </c>
      <c r="AF185" s="51">
        <v>10.27</v>
      </c>
      <c r="AG185" s="1"/>
    </row>
    <row r="186" spans="22:33" ht="14.25" thickBot="1">
      <c r="V186" s="6" t="s">
        <v>381</v>
      </c>
      <c r="W186" s="4" t="s">
        <v>1066</v>
      </c>
      <c r="X186" s="2"/>
      <c r="Y186" s="584" t="s">
        <v>984</v>
      </c>
      <c r="Z186" s="585">
        <v>0.06</v>
      </c>
      <c r="AA186" s="151" t="s">
        <v>484</v>
      </c>
      <c r="AB186" s="34" t="s">
        <v>1067</v>
      </c>
      <c r="AC186" s="51" t="str">
        <f t="shared" si="3"/>
        <v>千葉県柏市</v>
      </c>
      <c r="AD186" s="32">
        <v>10.42</v>
      </c>
      <c r="AE186" s="34">
        <v>10.33</v>
      </c>
      <c r="AF186" s="51">
        <v>10.27</v>
      </c>
      <c r="AG186" s="1"/>
    </row>
    <row r="187" spans="22:33">
      <c r="V187" s="6" t="s">
        <v>381</v>
      </c>
      <c r="W187" s="4" t="s">
        <v>1068</v>
      </c>
      <c r="X187" s="2"/>
      <c r="Y187" s="584" t="s">
        <v>984</v>
      </c>
      <c r="Z187" s="585">
        <v>0.06</v>
      </c>
      <c r="AA187" s="151" t="s">
        <v>484</v>
      </c>
      <c r="AB187" s="34" t="s">
        <v>1069</v>
      </c>
      <c r="AC187" s="51" t="str">
        <f t="shared" si="3"/>
        <v>千葉県流山市</v>
      </c>
      <c r="AD187" s="32">
        <v>10.42</v>
      </c>
      <c r="AE187" s="34">
        <v>10.33</v>
      </c>
      <c r="AF187" s="51">
        <v>10.27</v>
      </c>
      <c r="AG187" s="1"/>
    </row>
    <row r="188" spans="22:33">
      <c r="V188" s="4" t="s">
        <v>397</v>
      </c>
      <c r="W188" s="4" t="s">
        <v>1070</v>
      </c>
      <c r="X188" s="2"/>
      <c r="Y188" s="584" t="s">
        <v>984</v>
      </c>
      <c r="Z188" s="585">
        <v>0.06</v>
      </c>
      <c r="AA188" s="151" t="s">
        <v>484</v>
      </c>
      <c r="AB188" s="34" t="s">
        <v>1071</v>
      </c>
      <c r="AC188" s="51" t="str">
        <f t="shared" si="3"/>
        <v>千葉県我孫子市</v>
      </c>
      <c r="AD188" s="32">
        <v>10.42</v>
      </c>
      <c r="AE188" s="34">
        <v>10.33</v>
      </c>
      <c r="AF188" s="51">
        <v>10.27</v>
      </c>
      <c r="AG188" s="1"/>
    </row>
    <row r="189" spans="22:33">
      <c r="V189" s="4" t="s">
        <v>397</v>
      </c>
      <c r="W189" s="4" t="s">
        <v>1072</v>
      </c>
      <c r="X189" s="2"/>
      <c r="Y189" s="584" t="s">
        <v>984</v>
      </c>
      <c r="Z189" s="585">
        <v>0.06</v>
      </c>
      <c r="AA189" s="151" t="s">
        <v>484</v>
      </c>
      <c r="AB189" s="34" t="s">
        <v>1073</v>
      </c>
      <c r="AC189" s="51" t="str">
        <f t="shared" si="3"/>
        <v>千葉県鎌ケ谷市</v>
      </c>
      <c r="AD189" s="32">
        <v>10.42</v>
      </c>
      <c r="AE189" s="34">
        <v>10.33</v>
      </c>
      <c r="AF189" s="51">
        <v>10.27</v>
      </c>
      <c r="AG189" s="1"/>
    </row>
    <row r="190" spans="22:33">
      <c r="V190" s="4" t="s">
        <v>397</v>
      </c>
      <c r="W190" s="4" t="s">
        <v>1074</v>
      </c>
      <c r="X190" s="2"/>
      <c r="Y190" s="584" t="s">
        <v>984</v>
      </c>
      <c r="Z190" s="585">
        <v>0.06</v>
      </c>
      <c r="AA190" s="151" t="s">
        <v>484</v>
      </c>
      <c r="AB190" s="34" t="s">
        <v>1075</v>
      </c>
      <c r="AC190" s="51" t="str">
        <f t="shared" si="3"/>
        <v>千葉県白井市</v>
      </c>
      <c r="AD190" s="32">
        <v>10.42</v>
      </c>
      <c r="AE190" s="34">
        <v>10.33</v>
      </c>
      <c r="AF190" s="51">
        <v>10.27</v>
      </c>
      <c r="AG190" s="1"/>
    </row>
    <row r="191" spans="22:33">
      <c r="V191" s="4" t="s">
        <v>397</v>
      </c>
      <c r="W191" s="4" t="s">
        <v>1076</v>
      </c>
      <c r="X191" s="2"/>
      <c r="Y191" s="584" t="s">
        <v>984</v>
      </c>
      <c r="Z191" s="585">
        <v>0.06</v>
      </c>
      <c r="AA191" s="151" t="s">
        <v>484</v>
      </c>
      <c r="AB191" s="34" t="s">
        <v>1077</v>
      </c>
      <c r="AC191" s="51" t="str">
        <f t="shared" si="3"/>
        <v>千葉県酒々井町</v>
      </c>
      <c r="AD191" s="32">
        <v>10.42</v>
      </c>
      <c r="AE191" s="34">
        <v>10.33</v>
      </c>
      <c r="AF191" s="51">
        <v>10.27</v>
      </c>
      <c r="AG191" s="1"/>
    </row>
    <row r="192" spans="22:33">
      <c r="V192" s="4" t="s">
        <v>397</v>
      </c>
      <c r="W192" s="4" t="s">
        <v>1078</v>
      </c>
      <c r="X192" s="2"/>
      <c r="Y192" s="584" t="s">
        <v>984</v>
      </c>
      <c r="Z192" s="585">
        <v>0.06</v>
      </c>
      <c r="AA192" s="151" t="s">
        <v>491</v>
      </c>
      <c r="AB192" s="34" t="s">
        <v>1079</v>
      </c>
      <c r="AC192" s="51" t="str">
        <f t="shared" si="3"/>
        <v>東京都武蔵村山市</v>
      </c>
      <c r="AD192" s="32">
        <v>10.42</v>
      </c>
      <c r="AE192" s="34">
        <v>10.33</v>
      </c>
      <c r="AF192" s="51">
        <v>10.27</v>
      </c>
      <c r="AG192" s="1"/>
    </row>
    <row r="193" spans="22:33">
      <c r="V193" s="4" t="s">
        <v>397</v>
      </c>
      <c r="W193" s="4" t="s">
        <v>1080</v>
      </c>
      <c r="X193" s="2"/>
      <c r="Y193" s="584" t="s">
        <v>984</v>
      </c>
      <c r="Z193" s="585">
        <v>0.06</v>
      </c>
      <c r="AA193" s="151" t="s">
        <v>491</v>
      </c>
      <c r="AB193" s="34" t="s">
        <v>1081</v>
      </c>
      <c r="AC193" s="51" t="str">
        <f t="shared" si="3"/>
        <v>東京都羽村市</v>
      </c>
      <c r="AD193" s="32">
        <v>10.42</v>
      </c>
      <c r="AE193" s="34">
        <v>10.33</v>
      </c>
      <c r="AF193" s="51">
        <v>10.27</v>
      </c>
      <c r="AG193" s="1"/>
    </row>
    <row r="194" spans="22:33">
      <c r="V194" s="4" t="s">
        <v>397</v>
      </c>
      <c r="W194" s="4" t="s">
        <v>1082</v>
      </c>
      <c r="X194" s="2"/>
      <c r="Y194" s="584" t="s">
        <v>984</v>
      </c>
      <c r="Z194" s="585">
        <v>0.06</v>
      </c>
      <c r="AA194" s="151" t="s">
        <v>491</v>
      </c>
      <c r="AB194" s="34" t="s">
        <v>1083</v>
      </c>
      <c r="AC194" s="51" t="str">
        <f t="shared" si="3"/>
        <v>東京都瑞穂町</v>
      </c>
      <c r="AD194" s="32">
        <v>10.42</v>
      </c>
      <c r="AE194" s="34">
        <v>10.33</v>
      </c>
      <c r="AF194" s="51">
        <v>10.27</v>
      </c>
      <c r="AG194" s="1"/>
    </row>
    <row r="195" spans="22:33">
      <c r="V195" s="4" t="s">
        <v>397</v>
      </c>
      <c r="W195" s="4" t="s">
        <v>1084</v>
      </c>
      <c r="X195" s="2"/>
      <c r="Y195" s="584" t="s">
        <v>984</v>
      </c>
      <c r="Z195" s="585">
        <v>0.06</v>
      </c>
      <c r="AA195" s="151" t="s">
        <v>491</v>
      </c>
      <c r="AB195" s="34" t="s">
        <v>1085</v>
      </c>
      <c r="AC195" s="51" t="str">
        <f t="shared" si="3"/>
        <v>東京都奥多摩町</v>
      </c>
      <c r="AD195" s="32">
        <v>10.42</v>
      </c>
      <c r="AE195" s="34">
        <v>10.33</v>
      </c>
      <c r="AF195" s="51">
        <v>10.27</v>
      </c>
      <c r="AG195" s="1"/>
    </row>
    <row r="196" spans="22:33">
      <c r="V196" s="4" t="s">
        <v>397</v>
      </c>
      <c r="W196" s="4" t="s">
        <v>1086</v>
      </c>
      <c r="X196" s="2"/>
      <c r="Y196" s="584" t="s">
        <v>984</v>
      </c>
      <c r="Z196" s="585">
        <v>0.06</v>
      </c>
      <c r="AA196" s="151" t="s">
        <v>491</v>
      </c>
      <c r="AB196" s="34" t="s">
        <v>1087</v>
      </c>
      <c r="AC196" s="51" t="str">
        <f t="shared" ref="AC196:AC259" si="4">AA196&amp;AB196</f>
        <v>東京都檜原村</v>
      </c>
      <c r="AD196" s="32">
        <v>10.42</v>
      </c>
      <c r="AE196" s="34">
        <v>10.33</v>
      </c>
      <c r="AF196" s="51">
        <v>10.27</v>
      </c>
      <c r="AG196" s="1"/>
    </row>
    <row r="197" spans="22:33">
      <c r="V197" s="4" t="s">
        <v>397</v>
      </c>
      <c r="W197" s="4" t="s">
        <v>1088</v>
      </c>
      <c r="X197" s="2"/>
      <c r="Y197" s="584" t="s">
        <v>984</v>
      </c>
      <c r="Z197" s="585">
        <v>0.06</v>
      </c>
      <c r="AA197" s="151" t="s">
        <v>502</v>
      </c>
      <c r="AB197" s="34" t="s">
        <v>1089</v>
      </c>
      <c r="AC197" s="51" t="str">
        <f t="shared" si="4"/>
        <v>神奈川県秦野市</v>
      </c>
      <c r="AD197" s="32">
        <v>10.42</v>
      </c>
      <c r="AE197" s="34">
        <v>10.33</v>
      </c>
      <c r="AF197" s="51">
        <v>10.27</v>
      </c>
      <c r="AG197" s="1"/>
    </row>
    <row r="198" spans="22:33">
      <c r="V198" s="4" t="s">
        <v>397</v>
      </c>
      <c r="W198" s="4" t="s">
        <v>1090</v>
      </c>
      <c r="X198" s="2"/>
      <c r="Y198" s="584" t="s">
        <v>984</v>
      </c>
      <c r="Z198" s="585">
        <v>0.06</v>
      </c>
      <c r="AA198" s="151" t="s">
        <v>502</v>
      </c>
      <c r="AB198" s="34" t="s">
        <v>1091</v>
      </c>
      <c r="AC198" s="51" t="str">
        <f t="shared" si="4"/>
        <v>神奈川県大磯町</v>
      </c>
      <c r="AD198" s="32">
        <v>10.42</v>
      </c>
      <c r="AE198" s="34">
        <v>10.33</v>
      </c>
      <c r="AF198" s="51">
        <v>10.27</v>
      </c>
      <c r="AG198" s="1"/>
    </row>
    <row r="199" spans="22:33">
      <c r="V199" s="4" t="s">
        <v>397</v>
      </c>
      <c r="W199" s="4" t="s">
        <v>1092</v>
      </c>
      <c r="X199" s="2"/>
      <c r="Y199" s="584" t="s">
        <v>984</v>
      </c>
      <c r="Z199" s="585">
        <v>0.06</v>
      </c>
      <c r="AA199" s="151" t="s">
        <v>502</v>
      </c>
      <c r="AB199" s="34" t="s">
        <v>1093</v>
      </c>
      <c r="AC199" s="51" t="str">
        <f t="shared" si="4"/>
        <v>神奈川県二宮町</v>
      </c>
      <c r="AD199" s="32">
        <v>10.42</v>
      </c>
      <c r="AE199" s="34">
        <v>10.33</v>
      </c>
      <c r="AF199" s="51">
        <v>10.27</v>
      </c>
      <c r="AG199" s="1"/>
    </row>
    <row r="200" spans="22:33">
      <c r="V200" s="4" t="s">
        <v>397</v>
      </c>
      <c r="W200" s="4" t="s">
        <v>1094</v>
      </c>
      <c r="X200" s="2"/>
      <c r="Y200" s="584" t="s">
        <v>984</v>
      </c>
      <c r="Z200" s="585">
        <v>0.06</v>
      </c>
      <c r="AA200" s="151" t="s">
        <v>502</v>
      </c>
      <c r="AB200" s="34" t="s">
        <v>1095</v>
      </c>
      <c r="AC200" s="51" t="str">
        <f t="shared" si="4"/>
        <v>神奈川県中井町</v>
      </c>
      <c r="AD200" s="32">
        <v>10.42</v>
      </c>
      <c r="AE200" s="34">
        <v>10.33</v>
      </c>
      <c r="AF200" s="51">
        <v>10.27</v>
      </c>
      <c r="AG200" s="1"/>
    </row>
    <row r="201" spans="22:33">
      <c r="V201" s="4" t="s">
        <v>397</v>
      </c>
      <c r="W201" s="4" t="s">
        <v>1096</v>
      </c>
      <c r="X201" s="2"/>
      <c r="Y201" s="584" t="s">
        <v>984</v>
      </c>
      <c r="Z201" s="585">
        <v>0.06</v>
      </c>
      <c r="AA201" s="151" t="s">
        <v>502</v>
      </c>
      <c r="AB201" s="34" t="s">
        <v>1097</v>
      </c>
      <c r="AC201" s="51" t="str">
        <f t="shared" si="4"/>
        <v>神奈川県清川村</v>
      </c>
      <c r="AD201" s="32">
        <v>10.42</v>
      </c>
      <c r="AE201" s="34">
        <v>10.33</v>
      </c>
      <c r="AF201" s="51">
        <v>10.27</v>
      </c>
      <c r="AG201" s="1"/>
    </row>
    <row r="202" spans="22:33">
      <c r="V202" s="4" t="s">
        <v>397</v>
      </c>
      <c r="W202" s="4" t="s">
        <v>1098</v>
      </c>
      <c r="X202" s="2"/>
      <c r="Y202" s="584" t="s">
        <v>984</v>
      </c>
      <c r="Z202" s="585">
        <v>0.06</v>
      </c>
      <c r="AA202" s="151" t="s">
        <v>559</v>
      </c>
      <c r="AB202" s="34" t="s">
        <v>1099</v>
      </c>
      <c r="AC202" s="51" t="str">
        <f t="shared" si="4"/>
        <v>岐阜県岐阜市</v>
      </c>
      <c r="AD202" s="32">
        <v>10.42</v>
      </c>
      <c r="AE202" s="34">
        <v>10.33</v>
      </c>
      <c r="AF202" s="51">
        <v>10.27</v>
      </c>
      <c r="AG202" s="1"/>
    </row>
    <row r="203" spans="22:33">
      <c r="V203" s="4" t="s">
        <v>397</v>
      </c>
      <c r="W203" s="4" t="s">
        <v>1100</v>
      </c>
      <c r="X203" s="2"/>
      <c r="Y203" s="584" t="s">
        <v>984</v>
      </c>
      <c r="Z203" s="585">
        <v>0.06</v>
      </c>
      <c r="AA203" s="151" t="s">
        <v>566</v>
      </c>
      <c r="AB203" s="34" t="s">
        <v>1101</v>
      </c>
      <c r="AC203" s="51" t="str">
        <f t="shared" si="4"/>
        <v>静岡県静岡市</v>
      </c>
      <c r="AD203" s="32">
        <v>10.42</v>
      </c>
      <c r="AE203" s="34">
        <v>10.33</v>
      </c>
      <c r="AF203" s="51">
        <v>10.27</v>
      </c>
      <c r="AG203" s="1"/>
    </row>
    <row r="204" spans="22:33">
      <c r="V204" s="4" t="s">
        <v>397</v>
      </c>
      <c r="W204" s="4" t="s">
        <v>1102</v>
      </c>
      <c r="X204" s="2"/>
      <c r="Y204" s="584" t="s">
        <v>984</v>
      </c>
      <c r="Z204" s="585">
        <v>0.06</v>
      </c>
      <c r="AA204" s="151" t="s">
        <v>574</v>
      </c>
      <c r="AB204" s="34" t="s">
        <v>1103</v>
      </c>
      <c r="AC204" s="51" t="str">
        <f t="shared" si="4"/>
        <v>愛知県岡崎市</v>
      </c>
      <c r="AD204" s="32">
        <v>10.42</v>
      </c>
      <c r="AE204" s="34">
        <v>10.33</v>
      </c>
      <c r="AF204" s="51">
        <v>10.27</v>
      </c>
      <c r="AG204" s="1"/>
    </row>
    <row r="205" spans="22:33">
      <c r="V205" s="4" t="s">
        <v>397</v>
      </c>
      <c r="W205" s="4" t="s">
        <v>1104</v>
      </c>
      <c r="X205" s="2"/>
      <c r="Y205" s="584" t="s">
        <v>984</v>
      </c>
      <c r="Z205" s="585">
        <v>0.06</v>
      </c>
      <c r="AA205" s="151" t="s">
        <v>574</v>
      </c>
      <c r="AB205" s="34" t="s">
        <v>1105</v>
      </c>
      <c r="AC205" s="51" t="str">
        <f t="shared" si="4"/>
        <v>愛知県一宮市</v>
      </c>
      <c r="AD205" s="32">
        <v>10.42</v>
      </c>
      <c r="AE205" s="34">
        <v>10.33</v>
      </c>
      <c r="AF205" s="51">
        <v>10.27</v>
      </c>
      <c r="AG205" s="1"/>
    </row>
    <row r="206" spans="22:33">
      <c r="V206" s="4" t="s">
        <v>397</v>
      </c>
      <c r="W206" s="4" t="s">
        <v>1106</v>
      </c>
      <c r="X206" s="2"/>
      <c r="Y206" s="584" t="s">
        <v>984</v>
      </c>
      <c r="Z206" s="585">
        <v>0.06</v>
      </c>
      <c r="AA206" s="151" t="s">
        <v>574</v>
      </c>
      <c r="AB206" s="34" t="s">
        <v>1107</v>
      </c>
      <c r="AC206" s="51" t="str">
        <f t="shared" si="4"/>
        <v>愛知県瀬戸市</v>
      </c>
      <c r="AD206" s="32">
        <v>10.42</v>
      </c>
      <c r="AE206" s="34">
        <v>10.33</v>
      </c>
      <c r="AF206" s="51">
        <v>10.27</v>
      </c>
      <c r="AG206" s="1"/>
    </row>
    <row r="207" spans="22:33">
      <c r="V207" s="4" t="s">
        <v>397</v>
      </c>
      <c r="W207" s="4" t="s">
        <v>1108</v>
      </c>
      <c r="X207" s="2"/>
      <c r="Y207" s="584" t="s">
        <v>984</v>
      </c>
      <c r="Z207" s="585">
        <v>0.06</v>
      </c>
      <c r="AA207" s="151" t="s">
        <v>574</v>
      </c>
      <c r="AB207" s="34" t="s">
        <v>1109</v>
      </c>
      <c r="AC207" s="51" t="str">
        <f t="shared" si="4"/>
        <v>愛知県春日井市</v>
      </c>
      <c r="AD207" s="32">
        <v>10.42</v>
      </c>
      <c r="AE207" s="34">
        <v>10.33</v>
      </c>
      <c r="AF207" s="51">
        <v>10.27</v>
      </c>
      <c r="AG207" s="1"/>
    </row>
    <row r="208" spans="22:33">
      <c r="V208" s="4" t="s">
        <v>397</v>
      </c>
      <c r="W208" s="4" t="s">
        <v>1110</v>
      </c>
      <c r="X208" s="2"/>
      <c r="Y208" s="584" t="s">
        <v>984</v>
      </c>
      <c r="Z208" s="585">
        <v>0.06</v>
      </c>
      <c r="AA208" s="151" t="s">
        <v>574</v>
      </c>
      <c r="AB208" s="34" t="s">
        <v>1111</v>
      </c>
      <c r="AC208" s="51" t="str">
        <f t="shared" si="4"/>
        <v>愛知県津島市</v>
      </c>
      <c r="AD208" s="32">
        <v>10.42</v>
      </c>
      <c r="AE208" s="34">
        <v>10.33</v>
      </c>
      <c r="AF208" s="51">
        <v>10.27</v>
      </c>
      <c r="AG208" s="1"/>
    </row>
    <row r="209" spans="22:33">
      <c r="V209" s="4" t="s">
        <v>397</v>
      </c>
      <c r="W209" s="4" t="s">
        <v>1112</v>
      </c>
      <c r="X209" s="2"/>
      <c r="Y209" s="584" t="s">
        <v>984</v>
      </c>
      <c r="Z209" s="585">
        <v>0.06</v>
      </c>
      <c r="AA209" s="151" t="s">
        <v>574</v>
      </c>
      <c r="AB209" s="34" t="s">
        <v>1113</v>
      </c>
      <c r="AC209" s="51" t="str">
        <f t="shared" si="4"/>
        <v>愛知県碧南市</v>
      </c>
      <c r="AD209" s="32">
        <v>10.42</v>
      </c>
      <c r="AE209" s="34">
        <v>10.33</v>
      </c>
      <c r="AF209" s="51">
        <v>10.27</v>
      </c>
      <c r="AG209" s="1"/>
    </row>
    <row r="210" spans="22:33">
      <c r="V210" s="4" t="s">
        <v>397</v>
      </c>
      <c r="W210" s="4" t="s">
        <v>1114</v>
      </c>
      <c r="X210" s="2"/>
      <c r="Y210" s="584" t="s">
        <v>984</v>
      </c>
      <c r="Z210" s="585">
        <v>0.06</v>
      </c>
      <c r="AA210" s="151" t="s">
        <v>574</v>
      </c>
      <c r="AB210" s="34" t="s">
        <v>1115</v>
      </c>
      <c r="AC210" s="51" t="str">
        <f t="shared" si="4"/>
        <v>愛知県安城市</v>
      </c>
      <c r="AD210" s="32">
        <v>10.42</v>
      </c>
      <c r="AE210" s="34">
        <v>10.33</v>
      </c>
      <c r="AF210" s="51">
        <v>10.27</v>
      </c>
      <c r="AG210" s="1"/>
    </row>
    <row r="211" spans="22:33">
      <c r="V211" s="4" t="s">
        <v>397</v>
      </c>
      <c r="W211" s="4" t="s">
        <v>1116</v>
      </c>
      <c r="X211" s="2"/>
      <c r="Y211" s="584" t="s">
        <v>984</v>
      </c>
      <c r="Z211" s="585">
        <v>0.06</v>
      </c>
      <c r="AA211" s="151" t="s">
        <v>574</v>
      </c>
      <c r="AB211" s="34" t="s">
        <v>1117</v>
      </c>
      <c r="AC211" s="51" t="str">
        <f t="shared" si="4"/>
        <v>愛知県西尾市</v>
      </c>
      <c r="AD211" s="32">
        <v>10.42</v>
      </c>
      <c r="AE211" s="34">
        <v>10.33</v>
      </c>
      <c r="AF211" s="51">
        <v>10.27</v>
      </c>
      <c r="AG211" s="1"/>
    </row>
    <row r="212" spans="22:33">
      <c r="V212" s="4" t="s">
        <v>397</v>
      </c>
      <c r="W212" s="4" t="s">
        <v>1118</v>
      </c>
      <c r="X212" s="2"/>
      <c r="Y212" s="584" t="s">
        <v>984</v>
      </c>
      <c r="Z212" s="585">
        <v>0.06</v>
      </c>
      <c r="AA212" s="151" t="s">
        <v>574</v>
      </c>
      <c r="AB212" s="34" t="s">
        <v>1119</v>
      </c>
      <c r="AC212" s="51" t="str">
        <f t="shared" si="4"/>
        <v>愛知県犬山市</v>
      </c>
      <c r="AD212" s="32">
        <v>10.42</v>
      </c>
      <c r="AE212" s="34">
        <v>10.33</v>
      </c>
      <c r="AF212" s="51">
        <v>10.27</v>
      </c>
      <c r="AG212" s="1"/>
    </row>
    <row r="213" spans="22:33">
      <c r="V213" s="4" t="s">
        <v>397</v>
      </c>
      <c r="W213" s="4" t="s">
        <v>1120</v>
      </c>
      <c r="X213" s="2"/>
      <c r="Y213" s="584" t="s">
        <v>984</v>
      </c>
      <c r="Z213" s="585">
        <v>0.06</v>
      </c>
      <c r="AA213" s="151" t="s">
        <v>574</v>
      </c>
      <c r="AB213" s="34" t="s">
        <v>1121</v>
      </c>
      <c r="AC213" s="51" t="str">
        <f t="shared" si="4"/>
        <v>愛知県江南市</v>
      </c>
      <c r="AD213" s="32">
        <v>10.42</v>
      </c>
      <c r="AE213" s="34">
        <v>10.33</v>
      </c>
      <c r="AF213" s="51">
        <v>10.27</v>
      </c>
      <c r="AG213" s="1"/>
    </row>
    <row r="214" spans="22:33">
      <c r="V214" s="4" t="s">
        <v>397</v>
      </c>
      <c r="W214" s="4" t="s">
        <v>1122</v>
      </c>
      <c r="X214" s="2"/>
      <c r="Y214" s="584" t="s">
        <v>984</v>
      </c>
      <c r="Z214" s="585">
        <v>0.06</v>
      </c>
      <c r="AA214" s="151" t="s">
        <v>574</v>
      </c>
      <c r="AB214" s="34" t="s">
        <v>1123</v>
      </c>
      <c r="AC214" s="51" t="str">
        <f t="shared" si="4"/>
        <v>愛知県稲沢市</v>
      </c>
      <c r="AD214" s="32">
        <v>10.42</v>
      </c>
      <c r="AE214" s="34">
        <v>10.33</v>
      </c>
      <c r="AF214" s="51">
        <v>10.27</v>
      </c>
      <c r="AG214" s="1"/>
    </row>
    <row r="215" spans="22:33">
      <c r="V215" s="4" t="s">
        <v>397</v>
      </c>
      <c r="W215" s="4" t="s">
        <v>1124</v>
      </c>
      <c r="X215" s="2"/>
      <c r="Y215" s="584" t="s">
        <v>984</v>
      </c>
      <c r="Z215" s="585">
        <v>0.06</v>
      </c>
      <c r="AA215" s="151" t="s">
        <v>574</v>
      </c>
      <c r="AB215" s="34" t="s">
        <v>1125</v>
      </c>
      <c r="AC215" s="51" t="str">
        <f t="shared" si="4"/>
        <v>愛知県尾張旭市</v>
      </c>
      <c r="AD215" s="32">
        <v>10.42</v>
      </c>
      <c r="AE215" s="34">
        <v>10.33</v>
      </c>
      <c r="AF215" s="51">
        <v>10.27</v>
      </c>
      <c r="AG215" s="1"/>
    </row>
    <row r="216" spans="22:33">
      <c r="V216" s="4" t="s">
        <v>397</v>
      </c>
      <c r="W216" s="4" t="s">
        <v>1126</v>
      </c>
      <c r="X216" s="2"/>
      <c r="Y216" s="584" t="s">
        <v>984</v>
      </c>
      <c r="Z216" s="585">
        <v>0.06</v>
      </c>
      <c r="AA216" s="151" t="s">
        <v>574</v>
      </c>
      <c r="AB216" s="34" t="s">
        <v>1127</v>
      </c>
      <c r="AC216" s="51" t="str">
        <f t="shared" si="4"/>
        <v>愛知県岩倉市</v>
      </c>
      <c r="AD216" s="32">
        <v>10.42</v>
      </c>
      <c r="AE216" s="34">
        <v>10.33</v>
      </c>
      <c r="AF216" s="51">
        <v>10.27</v>
      </c>
      <c r="AG216" s="1"/>
    </row>
    <row r="217" spans="22:33">
      <c r="V217" s="4" t="s">
        <v>397</v>
      </c>
      <c r="W217" s="4" t="s">
        <v>1128</v>
      </c>
      <c r="X217" s="2"/>
      <c r="Y217" s="584" t="s">
        <v>984</v>
      </c>
      <c r="Z217" s="585">
        <v>0.06</v>
      </c>
      <c r="AA217" s="151" t="s">
        <v>574</v>
      </c>
      <c r="AB217" s="34" t="s">
        <v>1129</v>
      </c>
      <c r="AC217" s="51" t="str">
        <f t="shared" si="4"/>
        <v>愛知県日進市</v>
      </c>
      <c r="AD217" s="32">
        <v>10.42</v>
      </c>
      <c r="AE217" s="34">
        <v>10.33</v>
      </c>
      <c r="AF217" s="51">
        <v>10.27</v>
      </c>
      <c r="AG217" s="1"/>
    </row>
    <row r="218" spans="22:33">
      <c r="V218" s="4" t="s">
        <v>397</v>
      </c>
      <c r="W218" s="4" t="s">
        <v>1130</v>
      </c>
      <c r="X218" s="2"/>
      <c r="Y218" s="584" t="s">
        <v>984</v>
      </c>
      <c r="Z218" s="585">
        <v>0.06</v>
      </c>
      <c r="AA218" s="151" t="s">
        <v>574</v>
      </c>
      <c r="AB218" s="34" t="s">
        <v>1131</v>
      </c>
      <c r="AC218" s="51" t="str">
        <f t="shared" si="4"/>
        <v>愛知県愛西市</v>
      </c>
      <c r="AD218" s="32">
        <v>10.42</v>
      </c>
      <c r="AE218" s="34">
        <v>10.33</v>
      </c>
      <c r="AF218" s="51">
        <v>10.27</v>
      </c>
      <c r="AG218" s="1"/>
    </row>
    <row r="219" spans="22:33">
      <c r="V219" s="4" t="s">
        <v>397</v>
      </c>
      <c r="W219" s="4" t="s">
        <v>1132</v>
      </c>
      <c r="X219" s="2"/>
      <c r="Y219" s="584" t="s">
        <v>984</v>
      </c>
      <c r="Z219" s="585">
        <v>0.06</v>
      </c>
      <c r="AA219" s="151" t="s">
        <v>574</v>
      </c>
      <c r="AB219" s="34" t="s">
        <v>1133</v>
      </c>
      <c r="AC219" s="51" t="str">
        <f t="shared" si="4"/>
        <v>愛知県清須市</v>
      </c>
      <c r="AD219" s="32">
        <v>10.42</v>
      </c>
      <c r="AE219" s="34">
        <v>10.33</v>
      </c>
      <c r="AF219" s="51">
        <v>10.27</v>
      </c>
      <c r="AG219" s="1"/>
    </row>
    <row r="220" spans="22:33">
      <c r="V220" s="4" t="s">
        <v>397</v>
      </c>
      <c r="W220" s="4" t="s">
        <v>1134</v>
      </c>
      <c r="X220" s="2"/>
      <c r="Y220" s="584" t="s">
        <v>984</v>
      </c>
      <c r="Z220" s="585">
        <v>0.06</v>
      </c>
      <c r="AA220" s="151" t="s">
        <v>574</v>
      </c>
      <c r="AB220" s="34" t="s">
        <v>1135</v>
      </c>
      <c r="AC220" s="51" t="str">
        <f t="shared" si="4"/>
        <v>愛知県北名古屋市</v>
      </c>
      <c r="AD220" s="32">
        <v>10.42</v>
      </c>
      <c r="AE220" s="34">
        <v>10.33</v>
      </c>
      <c r="AF220" s="51">
        <v>10.27</v>
      </c>
      <c r="AG220" s="1"/>
    </row>
    <row r="221" spans="22:33">
      <c r="V221" s="4" t="s">
        <v>397</v>
      </c>
      <c r="W221" s="4" t="s">
        <v>1136</v>
      </c>
      <c r="X221" s="2"/>
      <c r="Y221" s="584" t="s">
        <v>984</v>
      </c>
      <c r="Z221" s="585">
        <v>0.06</v>
      </c>
      <c r="AA221" s="151" t="s">
        <v>574</v>
      </c>
      <c r="AB221" s="34" t="s">
        <v>1137</v>
      </c>
      <c r="AC221" s="51" t="str">
        <f t="shared" si="4"/>
        <v>愛知県弥富市</v>
      </c>
      <c r="AD221" s="32">
        <v>10.42</v>
      </c>
      <c r="AE221" s="34">
        <v>10.33</v>
      </c>
      <c r="AF221" s="51">
        <v>10.27</v>
      </c>
      <c r="AG221" s="1"/>
    </row>
    <row r="222" spans="22:33">
      <c r="V222" s="4" t="s">
        <v>397</v>
      </c>
      <c r="W222" s="4" t="s">
        <v>1138</v>
      </c>
      <c r="X222" s="2"/>
      <c r="Y222" s="584" t="s">
        <v>984</v>
      </c>
      <c r="Z222" s="585">
        <v>0.06</v>
      </c>
      <c r="AA222" s="151" t="s">
        <v>574</v>
      </c>
      <c r="AB222" s="34" t="s">
        <v>1139</v>
      </c>
      <c r="AC222" s="51" t="str">
        <f t="shared" si="4"/>
        <v>愛知県あま市</v>
      </c>
      <c r="AD222" s="32">
        <v>10.42</v>
      </c>
      <c r="AE222" s="34">
        <v>10.33</v>
      </c>
      <c r="AF222" s="51">
        <v>10.27</v>
      </c>
      <c r="AG222" s="1"/>
    </row>
    <row r="223" spans="22:33">
      <c r="V223" s="4" t="s">
        <v>397</v>
      </c>
      <c r="W223" s="4" t="s">
        <v>1140</v>
      </c>
      <c r="X223" s="2"/>
      <c r="Y223" s="584" t="s">
        <v>984</v>
      </c>
      <c r="Z223" s="585">
        <v>0.06</v>
      </c>
      <c r="AA223" s="151" t="s">
        <v>574</v>
      </c>
      <c r="AB223" s="34" t="s">
        <v>1141</v>
      </c>
      <c r="AC223" s="51" t="str">
        <f t="shared" si="4"/>
        <v>愛知県長久手市</v>
      </c>
      <c r="AD223" s="32">
        <v>10.42</v>
      </c>
      <c r="AE223" s="34">
        <v>10.33</v>
      </c>
      <c r="AF223" s="51">
        <v>10.27</v>
      </c>
      <c r="AG223" s="1"/>
    </row>
    <row r="224" spans="22:33">
      <c r="V224" s="4" t="s">
        <v>397</v>
      </c>
      <c r="W224" s="4" t="s">
        <v>1142</v>
      </c>
      <c r="X224" s="2"/>
      <c r="Y224" s="584" t="s">
        <v>984</v>
      </c>
      <c r="Z224" s="585">
        <v>0.06</v>
      </c>
      <c r="AA224" s="151" t="s">
        <v>574</v>
      </c>
      <c r="AB224" s="34" t="s">
        <v>1143</v>
      </c>
      <c r="AC224" s="51" t="str">
        <f t="shared" si="4"/>
        <v>愛知県東郷町</v>
      </c>
      <c r="AD224" s="32">
        <v>10.42</v>
      </c>
      <c r="AE224" s="34">
        <v>10.33</v>
      </c>
      <c r="AF224" s="51">
        <v>10.27</v>
      </c>
      <c r="AG224" s="1"/>
    </row>
    <row r="225" spans="22:33">
      <c r="V225" s="4" t="s">
        <v>397</v>
      </c>
      <c r="W225" s="4" t="s">
        <v>1144</v>
      </c>
      <c r="X225" s="2"/>
      <c r="Y225" s="584" t="s">
        <v>984</v>
      </c>
      <c r="Z225" s="585">
        <v>0.06</v>
      </c>
      <c r="AA225" s="151" t="s">
        <v>574</v>
      </c>
      <c r="AB225" s="34" t="s">
        <v>1145</v>
      </c>
      <c r="AC225" s="51" t="str">
        <f t="shared" si="4"/>
        <v>愛知県大治町</v>
      </c>
      <c r="AD225" s="32">
        <v>10.42</v>
      </c>
      <c r="AE225" s="34">
        <v>10.33</v>
      </c>
      <c r="AF225" s="51">
        <v>10.27</v>
      </c>
      <c r="AG225" s="1"/>
    </row>
    <row r="226" spans="22:33">
      <c r="V226" s="4" t="s">
        <v>397</v>
      </c>
      <c r="W226" s="4" t="s">
        <v>1146</v>
      </c>
      <c r="X226" s="2"/>
      <c r="Y226" s="584" t="s">
        <v>984</v>
      </c>
      <c r="Z226" s="585">
        <v>0.06</v>
      </c>
      <c r="AA226" s="151" t="s">
        <v>574</v>
      </c>
      <c r="AB226" s="34" t="s">
        <v>1147</v>
      </c>
      <c r="AC226" s="51" t="str">
        <f t="shared" si="4"/>
        <v>愛知県蟹江町</v>
      </c>
      <c r="AD226" s="32">
        <v>10.42</v>
      </c>
      <c r="AE226" s="34">
        <v>10.33</v>
      </c>
      <c r="AF226" s="51">
        <v>10.27</v>
      </c>
      <c r="AG226" s="1"/>
    </row>
    <row r="227" spans="22:33">
      <c r="V227" s="4" t="s">
        <v>397</v>
      </c>
      <c r="W227" s="4" t="s">
        <v>1148</v>
      </c>
      <c r="X227" s="2"/>
      <c r="Y227" s="584" t="s">
        <v>984</v>
      </c>
      <c r="Z227" s="585">
        <v>0.06</v>
      </c>
      <c r="AA227" s="151" t="s">
        <v>574</v>
      </c>
      <c r="AB227" s="34" t="s">
        <v>1149</v>
      </c>
      <c r="AC227" s="51" t="str">
        <f t="shared" si="4"/>
        <v>愛知県豊山町</v>
      </c>
      <c r="AD227" s="32">
        <v>10.42</v>
      </c>
      <c r="AE227" s="34">
        <v>10.33</v>
      </c>
      <c r="AF227" s="51">
        <v>10.27</v>
      </c>
      <c r="AG227" s="1"/>
    </row>
    <row r="228" spans="22:33">
      <c r="V228" s="4" t="s">
        <v>408</v>
      </c>
      <c r="W228" s="4" t="s">
        <v>1150</v>
      </c>
      <c r="X228" s="2"/>
      <c r="Y228" s="584" t="s">
        <v>984</v>
      </c>
      <c r="Z228" s="585">
        <v>0.06</v>
      </c>
      <c r="AA228" s="151" t="s">
        <v>574</v>
      </c>
      <c r="AB228" s="34" t="s">
        <v>1151</v>
      </c>
      <c r="AC228" s="51" t="str">
        <f t="shared" si="4"/>
        <v>愛知県飛島村</v>
      </c>
      <c r="AD228" s="32">
        <v>10.42</v>
      </c>
      <c r="AE228" s="34">
        <v>10.33</v>
      </c>
      <c r="AF228" s="51">
        <v>10.27</v>
      </c>
      <c r="AG228" s="1"/>
    </row>
    <row r="229" spans="22:33">
      <c r="V229" s="4" t="s">
        <v>408</v>
      </c>
      <c r="W229" s="4" t="s">
        <v>1152</v>
      </c>
      <c r="X229" s="2"/>
      <c r="Y229" s="584" t="s">
        <v>984</v>
      </c>
      <c r="Z229" s="585">
        <v>0.06</v>
      </c>
      <c r="AA229" s="151" t="s">
        <v>582</v>
      </c>
      <c r="AB229" s="34" t="s">
        <v>1153</v>
      </c>
      <c r="AC229" s="51" t="str">
        <f t="shared" si="4"/>
        <v>三重県津市</v>
      </c>
      <c r="AD229" s="32">
        <v>10.42</v>
      </c>
      <c r="AE229" s="34">
        <v>10.33</v>
      </c>
      <c r="AF229" s="51">
        <v>10.27</v>
      </c>
      <c r="AG229" s="1"/>
    </row>
    <row r="230" spans="22:33">
      <c r="V230" s="4" t="s">
        <v>408</v>
      </c>
      <c r="W230" s="4" t="s">
        <v>1154</v>
      </c>
      <c r="X230" s="2"/>
      <c r="Y230" s="584" t="s">
        <v>984</v>
      </c>
      <c r="Z230" s="585">
        <v>0.06</v>
      </c>
      <c r="AA230" s="151" t="s">
        <v>582</v>
      </c>
      <c r="AB230" s="34" t="s">
        <v>1155</v>
      </c>
      <c r="AC230" s="51" t="str">
        <f t="shared" si="4"/>
        <v>三重県四日市市</v>
      </c>
      <c r="AD230" s="32">
        <v>10.42</v>
      </c>
      <c r="AE230" s="34">
        <v>10.33</v>
      </c>
      <c r="AF230" s="51">
        <v>10.27</v>
      </c>
      <c r="AG230" s="1"/>
    </row>
    <row r="231" spans="22:33">
      <c r="V231" s="4" t="s">
        <v>408</v>
      </c>
      <c r="W231" s="4" t="s">
        <v>1156</v>
      </c>
      <c r="X231" s="2"/>
      <c r="Y231" s="584" t="s">
        <v>984</v>
      </c>
      <c r="Z231" s="585">
        <v>0.06</v>
      </c>
      <c r="AA231" s="151" t="s">
        <v>582</v>
      </c>
      <c r="AB231" s="34" t="s">
        <v>1157</v>
      </c>
      <c r="AC231" s="51" t="str">
        <f t="shared" si="4"/>
        <v>三重県桑名市</v>
      </c>
      <c r="AD231" s="32">
        <v>10.42</v>
      </c>
      <c r="AE231" s="34">
        <v>10.33</v>
      </c>
      <c r="AF231" s="51">
        <v>10.27</v>
      </c>
      <c r="AG231" s="1"/>
    </row>
    <row r="232" spans="22:33">
      <c r="V232" s="4" t="s">
        <v>408</v>
      </c>
      <c r="W232" s="4" t="s">
        <v>1158</v>
      </c>
      <c r="X232" s="2"/>
      <c r="Y232" s="584" t="s">
        <v>984</v>
      </c>
      <c r="Z232" s="585">
        <v>0.06</v>
      </c>
      <c r="AA232" s="151" t="s">
        <v>582</v>
      </c>
      <c r="AB232" s="34" t="s">
        <v>1159</v>
      </c>
      <c r="AC232" s="51" t="str">
        <f t="shared" si="4"/>
        <v>三重県鈴鹿市</v>
      </c>
      <c r="AD232" s="32">
        <v>10.42</v>
      </c>
      <c r="AE232" s="34">
        <v>10.33</v>
      </c>
      <c r="AF232" s="51">
        <v>10.27</v>
      </c>
      <c r="AG232" s="1"/>
    </row>
    <row r="233" spans="22:33">
      <c r="V233" s="4" t="s">
        <v>408</v>
      </c>
      <c r="W233" s="4" t="s">
        <v>1160</v>
      </c>
      <c r="X233" s="2"/>
      <c r="Y233" s="584" t="s">
        <v>984</v>
      </c>
      <c r="Z233" s="585">
        <v>0.06</v>
      </c>
      <c r="AA233" s="151" t="s">
        <v>582</v>
      </c>
      <c r="AB233" s="34" t="s">
        <v>1161</v>
      </c>
      <c r="AC233" s="51" t="str">
        <f t="shared" si="4"/>
        <v>三重県亀山市</v>
      </c>
      <c r="AD233" s="32">
        <v>10.42</v>
      </c>
      <c r="AE233" s="34">
        <v>10.33</v>
      </c>
      <c r="AF233" s="51">
        <v>10.27</v>
      </c>
      <c r="AG233" s="1"/>
    </row>
    <row r="234" spans="22:33">
      <c r="V234" s="4" t="s">
        <v>408</v>
      </c>
      <c r="W234" s="4" t="s">
        <v>1162</v>
      </c>
      <c r="X234" s="2"/>
      <c r="Y234" s="584" t="s">
        <v>984</v>
      </c>
      <c r="Z234" s="585">
        <v>0.06</v>
      </c>
      <c r="AA234" s="151" t="s">
        <v>590</v>
      </c>
      <c r="AB234" s="34" t="s">
        <v>1163</v>
      </c>
      <c r="AC234" s="51" t="str">
        <f t="shared" si="4"/>
        <v>滋賀県彦根市</v>
      </c>
      <c r="AD234" s="32">
        <v>10.42</v>
      </c>
      <c r="AE234" s="34">
        <v>10.33</v>
      </c>
      <c r="AF234" s="51">
        <v>10.27</v>
      </c>
      <c r="AG234" s="1"/>
    </row>
    <row r="235" spans="22:33">
      <c r="V235" s="4" t="s">
        <v>408</v>
      </c>
      <c r="W235" s="4" t="s">
        <v>1164</v>
      </c>
      <c r="X235" s="2"/>
      <c r="Y235" s="584" t="s">
        <v>984</v>
      </c>
      <c r="Z235" s="585">
        <v>0.06</v>
      </c>
      <c r="AA235" s="151" t="s">
        <v>590</v>
      </c>
      <c r="AB235" s="34" t="s">
        <v>1165</v>
      </c>
      <c r="AC235" s="51" t="str">
        <f t="shared" si="4"/>
        <v>滋賀県守山市</v>
      </c>
      <c r="AD235" s="32">
        <v>10.42</v>
      </c>
      <c r="AE235" s="34">
        <v>10.33</v>
      </c>
      <c r="AF235" s="51">
        <v>10.27</v>
      </c>
      <c r="AG235" s="1"/>
    </row>
    <row r="236" spans="22:33">
      <c r="V236" s="4" t="s">
        <v>408</v>
      </c>
      <c r="W236" s="4" t="s">
        <v>1166</v>
      </c>
      <c r="X236" s="2"/>
      <c r="Y236" s="584" t="s">
        <v>984</v>
      </c>
      <c r="Z236" s="585">
        <v>0.06</v>
      </c>
      <c r="AA236" s="151" t="s">
        <v>590</v>
      </c>
      <c r="AB236" s="34" t="s">
        <v>1167</v>
      </c>
      <c r="AC236" s="51" t="str">
        <f t="shared" si="4"/>
        <v>滋賀県甲賀市</v>
      </c>
      <c r="AD236" s="32">
        <v>10.42</v>
      </c>
      <c r="AE236" s="34">
        <v>10.33</v>
      </c>
      <c r="AF236" s="51">
        <v>10.27</v>
      </c>
      <c r="AG236" s="1"/>
    </row>
    <row r="237" spans="22:33">
      <c r="V237" s="4" t="s">
        <v>408</v>
      </c>
      <c r="W237" s="4" t="s">
        <v>1168</v>
      </c>
      <c r="X237" s="2"/>
      <c r="Y237" s="584" t="s">
        <v>984</v>
      </c>
      <c r="Z237" s="585">
        <v>0.06</v>
      </c>
      <c r="AA237" s="151" t="s">
        <v>599</v>
      </c>
      <c r="AB237" s="34" t="s">
        <v>1169</v>
      </c>
      <c r="AC237" s="51" t="str">
        <f t="shared" si="4"/>
        <v>京都府宇治市</v>
      </c>
      <c r="AD237" s="32">
        <v>10.42</v>
      </c>
      <c r="AE237" s="34">
        <v>10.33</v>
      </c>
      <c r="AF237" s="51">
        <v>10.27</v>
      </c>
      <c r="AG237" s="1"/>
    </row>
    <row r="238" spans="22:33">
      <c r="V238" s="4" t="s">
        <v>408</v>
      </c>
      <c r="W238" s="4" t="s">
        <v>1170</v>
      </c>
      <c r="X238" s="2"/>
      <c r="Y238" s="584" t="s">
        <v>984</v>
      </c>
      <c r="Z238" s="585">
        <v>0.06</v>
      </c>
      <c r="AA238" s="151" t="s">
        <v>599</v>
      </c>
      <c r="AB238" s="34" t="s">
        <v>1171</v>
      </c>
      <c r="AC238" s="51" t="str">
        <f t="shared" si="4"/>
        <v>京都府亀岡市</v>
      </c>
      <c r="AD238" s="32">
        <v>10.42</v>
      </c>
      <c r="AE238" s="34">
        <v>10.33</v>
      </c>
      <c r="AF238" s="51">
        <v>10.27</v>
      </c>
      <c r="AG238" s="1"/>
    </row>
    <row r="239" spans="22:33">
      <c r="V239" s="4" t="s">
        <v>408</v>
      </c>
      <c r="W239" s="4" t="s">
        <v>1172</v>
      </c>
      <c r="X239" s="2"/>
      <c r="Y239" s="584" t="s">
        <v>984</v>
      </c>
      <c r="Z239" s="585">
        <v>0.06</v>
      </c>
      <c r="AA239" s="151" t="s">
        <v>599</v>
      </c>
      <c r="AB239" s="34" t="s">
        <v>1173</v>
      </c>
      <c r="AC239" s="51" t="str">
        <f t="shared" si="4"/>
        <v>京都府城陽市</v>
      </c>
      <c r="AD239" s="32">
        <v>10.42</v>
      </c>
      <c r="AE239" s="34">
        <v>10.33</v>
      </c>
      <c r="AF239" s="51">
        <v>10.27</v>
      </c>
      <c r="AG239" s="1"/>
    </row>
    <row r="240" spans="22:33">
      <c r="V240" s="4" t="s">
        <v>408</v>
      </c>
      <c r="W240" s="4" t="s">
        <v>1174</v>
      </c>
      <c r="X240" s="2"/>
      <c r="Y240" s="584" t="s">
        <v>984</v>
      </c>
      <c r="Z240" s="585">
        <v>0.06</v>
      </c>
      <c r="AA240" s="151" t="s">
        <v>599</v>
      </c>
      <c r="AB240" s="34" t="s">
        <v>1175</v>
      </c>
      <c r="AC240" s="51" t="str">
        <f t="shared" si="4"/>
        <v>京都府向日市</v>
      </c>
      <c r="AD240" s="32">
        <v>10.42</v>
      </c>
      <c r="AE240" s="34">
        <v>10.33</v>
      </c>
      <c r="AF240" s="51">
        <v>10.27</v>
      </c>
      <c r="AG240" s="1"/>
    </row>
    <row r="241" spans="22:33">
      <c r="V241" s="4" t="s">
        <v>408</v>
      </c>
      <c r="W241" s="4" t="s">
        <v>1176</v>
      </c>
      <c r="X241" s="2"/>
      <c r="Y241" s="584" t="s">
        <v>984</v>
      </c>
      <c r="Z241" s="585">
        <v>0.06</v>
      </c>
      <c r="AA241" s="151" t="s">
        <v>599</v>
      </c>
      <c r="AB241" s="34" t="s">
        <v>1177</v>
      </c>
      <c r="AC241" s="51" t="str">
        <f t="shared" si="4"/>
        <v>京都府八幡市</v>
      </c>
      <c r="AD241" s="32">
        <v>10.42</v>
      </c>
      <c r="AE241" s="34">
        <v>10.33</v>
      </c>
      <c r="AF241" s="51">
        <v>10.27</v>
      </c>
      <c r="AG241" s="1"/>
    </row>
    <row r="242" spans="22:33">
      <c r="V242" s="4" t="s">
        <v>408</v>
      </c>
      <c r="W242" s="4" t="s">
        <v>1178</v>
      </c>
      <c r="X242" s="2"/>
      <c r="Y242" s="584" t="s">
        <v>984</v>
      </c>
      <c r="Z242" s="585">
        <v>0.06</v>
      </c>
      <c r="AA242" s="151" t="s">
        <v>599</v>
      </c>
      <c r="AB242" s="34" t="s">
        <v>1179</v>
      </c>
      <c r="AC242" s="51" t="str">
        <f t="shared" si="4"/>
        <v>京都府京田辺市</v>
      </c>
      <c r="AD242" s="32">
        <v>10.42</v>
      </c>
      <c r="AE242" s="34">
        <v>10.33</v>
      </c>
      <c r="AF242" s="51">
        <v>10.27</v>
      </c>
      <c r="AG242" s="1"/>
    </row>
    <row r="243" spans="22:33">
      <c r="V243" s="4" t="s">
        <v>408</v>
      </c>
      <c r="W243" s="4" t="s">
        <v>1180</v>
      </c>
      <c r="X243" s="2"/>
      <c r="Y243" s="584" t="s">
        <v>984</v>
      </c>
      <c r="Z243" s="585">
        <v>0.06</v>
      </c>
      <c r="AA243" s="151" t="s">
        <v>599</v>
      </c>
      <c r="AB243" s="34" t="s">
        <v>1181</v>
      </c>
      <c r="AC243" s="51" t="str">
        <f t="shared" si="4"/>
        <v>京都府木津川市</v>
      </c>
      <c r="AD243" s="32">
        <v>10.42</v>
      </c>
      <c r="AE243" s="34">
        <v>10.33</v>
      </c>
      <c r="AF243" s="51">
        <v>10.27</v>
      </c>
      <c r="AG243" s="1"/>
    </row>
    <row r="244" spans="22:33">
      <c r="V244" s="4" t="s">
        <v>408</v>
      </c>
      <c r="W244" s="4" t="s">
        <v>1182</v>
      </c>
      <c r="X244" s="2"/>
      <c r="Y244" s="584" t="s">
        <v>984</v>
      </c>
      <c r="Z244" s="585">
        <v>0.06</v>
      </c>
      <c r="AA244" s="151" t="s">
        <v>599</v>
      </c>
      <c r="AB244" s="34" t="s">
        <v>1183</v>
      </c>
      <c r="AC244" s="51" t="str">
        <f t="shared" si="4"/>
        <v>京都府大山崎町</v>
      </c>
      <c r="AD244" s="32">
        <v>10.42</v>
      </c>
      <c r="AE244" s="34">
        <v>10.33</v>
      </c>
      <c r="AF244" s="51">
        <v>10.27</v>
      </c>
      <c r="AG244" s="1"/>
    </row>
    <row r="245" spans="22:33">
      <c r="V245" s="4" t="s">
        <v>408</v>
      </c>
      <c r="W245" s="4" t="s">
        <v>1184</v>
      </c>
      <c r="X245" s="2"/>
      <c r="Y245" s="584" t="s">
        <v>984</v>
      </c>
      <c r="Z245" s="585">
        <v>0.06</v>
      </c>
      <c r="AA245" s="151" t="s">
        <v>599</v>
      </c>
      <c r="AB245" s="34" t="s">
        <v>1185</v>
      </c>
      <c r="AC245" s="51" t="str">
        <f t="shared" si="4"/>
        <v>京都府精華町</v>
      </c>
      <c r="AD245" s="32">
        <v>10.42</v>
      </c>
      <c r="AE245" s="34">
        <v>10.33</v>
      </c>
      <c r="AF245" s="51">
        <v>10.27</v>
      </c>
      <c r="AG245" s="1"/>
    </row>
    <row r="246" spans="22:33">
      <c r="V246" s="4" t="s">
        <v>408</v>
      </c>
      <c r="W246" s="4" t="s">
        <v>1186</v>
      </c>
      <c r="X246" s="2"/>
      <c r="Y246" s="584" t="s">
        <v>984</v>
      </c>
      <c r="Z246" s="585">
        <v>0.06</v>
      </c>
      <c r="AA246" s="151" t="s">
        <v>608</v>
      </c>
      <c r="AB246" s="34" t="s">
        <v>1187</v>
      </c>
      <c r="AC246" s="51" t="str">
        <f t="shared" si="4"/>
        <v>大阪府岸和田市</v>
      </c>
      <c r="AD246" s="32">
        <v>10.42</v>
      </c>
      <c r="AE246" s="34">
        <v>10.33</v>
      </c>
      <c r="AF246" s="51">
        <v>10.27</v>
      </c>
      <c r="AG246" s="1"/>
    </row>
    <row r="247" spans="22:33">
      <c r="V247" s="4" t="s">
        <v>408</v>
      </c>
      <c r="W247" s="4" t="s">
        <v>1188</v>
      </c>
      <c r="X247" s="2"/>
      <c r="Y247" s="584" t="s">
        <v>984</v>
      </c>
      <c r="Z247" s="585">
        <v>0.06</v>
      </c>
      <c r="AA247" s="151" t="s">
        <v>608</v>
      </c>
      <c r="AB247" s="34" t="s">
        <v>1189</v>
      </c>
      <c r="AC247" s="51" t="str">
        <f t="shared" si="4"/>
        <v>大阪府泉大津市</v>
      </c>
      <c r="AD247" s="32">
        <v>10.42</v>
      </c>
      <c r="AE247" s="34">
        <v>10.33</v>
      </c>
      <c r="AF247" s="51">
        <v>10.27</v>
      </c>
      <c r="AG247" s="1"/>
    </row>
    <row r="248" spans="22:33">
      <c r="V248" s="4" t="s">
        <v>408</v>
      </c>
      <c r="W248" s="4" t="s">
        <v>1190</v>
      </c>
      <c r="X248" s="2"/>
      <c r="Y248" s="584" t="s">
        <v>984</v>
      </c>
      <c r="Z248" s="585">
        <v>0.06</v>
      </c>
      <c r="AA248" s="151" t="s">
        <v>608</v>
      </c>
      <c r="AB248" s="34" t="s">
        <v>1191</v>
      </c>
      <c r="AC248" s="51" t="str">
        <f t="shared" si="4"/>
        <v>大阪府貝塚市</v>
      </c>
      <c r="AD248" s="32">
        <v>10.42</v>
      </c>
      <c r="AE248" s="34">
        <v>10.33</v>
      </c>
      <c r="AF248" s="51">
        <v>10.27</v>
      </c>
      <c r="AG248" s="1"/>
    </row>
    <row r="249" spans="22:33">
      <c r="V249" s="4" t="s">
        <v>408</v>
      </c>
      <c r="W249" s="4" t="s">
        <v>1192</v>
      </c>
      <c r="X249" s="2"/>
      <c r="Y249" s="584" t="s">
        <v>984</v>
      </c>
      <c r="Z249" s="585">
        <v>0.06</v>
      </c>
      <c r="AA249" s="151" t="s">
        <v>608</v>
      </c>
      <c r="AB249" s="34" t="s">
        <v>1193</v>
      </c>
      <c r="AC249" s="51" t="str">
        <f t="shared" si="4"/>
        <v>大阪府泉佐野市</v>
      </c>
      <c r="AD249" s="32">
        <v>10.42</v>
      </c>
      <c r="AE249" s="34">
        <v>10.33</v>
      </c>
      <c r="AF249" s="51">
        <v>10.27</v>
      </c>
      <c r="AG249" s="1"/>
    </row>
    <row r="250" spans="22:33">
      <c r="V250" s="4" t="s">
        <v>408</v>
      </c>
      <c r="W250" s="4" t="s">
        <v>1194</v>
      </c>
      <c r="X250" s="2"/>
      <c r="Y250" s="584" t="s">
        <v>984</v>
      </c>
      <c r="Z250" s="585">
        <v>0.06</v>
      </c>
      <c r="AA250" s="151" t="s">
        <v>608</v>
      </c>
      <c r="AB250" s="34" t="s">
        <v>1195</v>
      </c>
      <c r="AC250" s="51" t="str">
        <f t="shared" si="4"/>
        <v>大阪府富田林市</v>
      </c>
      <c r="AD250" s="32">
        <v>10.42</v>
      </c>
      <c r="AE250" s="34">
        <v>10.33</v>
      </c>
      <c r="AF250" s="51">
        <v>10.27</v>
      </c>
      <c r="AG250" s="1"/>
    </row>
    <row r="251" spans="22:33">
      <c r="V251" s="4" t="s">
        <v>408</v>
      </c>
      <c r="W251" s="4" t="s">
        <v>1196</v>
      </c>
      <c r="X251" s="2"/>
      <c r="Y251" s="584" t="s">
        <v>984</v>
      </c>
      <c r="Z251" s="585">
        <v>0.06</v>
      </c>
      <c r="AA251" s="151" t="s">
        <v>608</v>
      </c>
      <c r="AB251" s="34" t="s">
        <v>1197</v>
      </c>
      <c r="AC251" s="51" t="str">
        <f t="shared" si="4"/>
        <v>大阪府河内長野市</v>
      </c>
      <c r="AD251" s="32">
        <v>10.42</v>
      </c>
      <c r="AE251" s="34">
        <v>10.33</v>
      </c>
      <c r="AF251" s="51">
        <v>10.27</v>
      </c>
      <c r="AG251" s="1"/>
    </row>
    <row r="252" spans="22:33">
      <c r="V252" s="4" t="s">
        <v>408</v>
      </c>
      <c r="W252" s="4" t="s">
        <v>1198</v>
      </c>
      <c r="X252" s="2"/>
      <c r="Y252" s="584" t="s">
        <v>984</v>
      </c>
      <c r="Z252" s="585">
        <v>0.06</v>
      </c>
      <c r="AA252" s="151" t="s">
        <v>608</v>
      </c>
      <c r="AB252" s="34" t="s">
        <v>1199</v>
      </c>
      <c r="AC252" s="51" t="str">
        <f t="shared" si="4"/>
        <v>大阪府和泉市</v>
      </c>
      <c r="AD252" s="32">
        <v>10.42</v>
      </c>
      <c r="AE252" s="34">
        <v>10.33</v>
      </c>
      <c r="AF252" s="51">
        <v>10.27</v>
      </c>
      <c r="AG252" s="1"/>
    </row>
    <row r="253" spans="22:33">
      <c r="V253" s="4" t="s">
        <v>408</v>
      </c>
      <c r="W253" s="4" t="s">
        <v>1200</v>
      </c>
      <c r="X253" s="2"/>
      <c r="Y253" s="584" t="s">
        <v>984</v>
      </c>
      <c r="Z253" s="585">
        <v>0.06</v>
      </c>
      <c r="AA253" s="151" t="s">
        <v>608</v>
      </c>
      <c r="AB253" s="34" t="s">
        <v>1201</v>
      </c>
      <c r="AC253" s="51" t="str">
        <f t="shared" si="4"/>
        <v>大阪府柏原市</v>
      </c>
      <c r="AD253" s="32">
        <v>10.42</v>
      </c>
      <c r="AE253" s="34">
        <v>10.33</v>
      </c>
      <c r="AF253" s="51">
        <v>10.27</v>
      </c>
      <c r="AG253" s="1"/>
    </row>
    <row r="254" spans="22:33">
      <c r="V254" s="4" t="s">
        <v>408</v>
      </c>
      <c r="W254" s="4" t="s">
        <v>1202</v>
      </c>
      <c r="X254" s="2"/>
      <c r="Y254" s="584" t="s">
        <v>984</v>
      </c>
      <c r="Z254" s="585">
        <v>0.06</v>
      </c>
      <c r="AA254" s="151" t="s">
        <v>608</v>
      </c>
      <c r="AB254" s="34" t="s">
        <v>1203</v>
      </c>
      <c r="AC254" s="51" t="str">
        <f t="shared" si="4"/>
        <v>大阪府羽曳野市</v>
      </c>
      <c r="AD254" s="32">
        <v>10.42</v>
      </c>
      <c r="AE254" s="34">
        <v>10.33</v>
      </c>
      <c r="AF254" s="51">
        <v>10.27</v>
      </c>
      <c r="AG254" s="1"/>
    </row>
    <row r="255" spans="22:33">
      <c r="V255" s="4" t="s">
        <v>408</v>
      </c>
      <c r="W255" s="4" t="s">
        <v>1204</v>
      </c>
      <c r="X255" s="2"/>
      <c r="Y255" s="584" t="s">
        <v>984</v>
      </c>
      <c r="Z255" s="585">
        <v>0.06</v>
      </c>
      <c r="AA255" s="151" t="s">
        <v>608</v>
      </c>
      <c r="AB255" s="34" t="s">
        <v>1205</v>
      </c>
      <c r="AC255" s="51" t="str">
        <f t="shared" si="4"/>
        <v>大阪府藤井寺市</v>
      </c>
      <c r="AD255" s="32">
        <v>10.42</v>
      </c>
      <c r="AE255" s="34">
        <v>10.33</v>
      </c>
      <c r="AF255" s="51">
        <v>10.27</v>
      </c>
      <c r="AG255" s="1"/>
    </row>
    <row r="256" spans="22:33">
      <c r="V256" s="4" t="s">
        <v>408</v>
      </c>
      <c r="W256" s="4" t="s">
        <v>1206</v>
      </c>
      <c r="X256" s="2"/>
      <c r="Y256" s="584" t="s">
        <v>984</v>
      </c>
      <c r="Z256" s="585">
        <v>0.06</v>
      </c>
      <c r="AA256" s="151" t="s">
        <v>608</v>
      </c>
      <c r="AB256" s="34" t="s">
        <v>1207</v>
      </c>
      <c r="AC256" s="51" t="str">
        <f t="shared" si="4"/>
        <v>大阪府泉南市</v>
      </c>
      <c r="AD256" s="32">
        <v>10.42</v>
      </c>
      <c r="AE256" s="34">
        <v>10.33</v>
      </c>
      <c r="AF256" s="51">
        <v>10.27</v>
      </c>
      <c r="AG256" s="1"/>
    </row>
    <row r="257" spans="22:33">
      <c r="V257" s="4" t="s">
        <v>408</v>
      </c>
      <c r="W257" s="4" t="s">
        <v>1208</v>
      </c>
      <c r="X257" s="2"/>
      <c r="Y257" s="584" t="s">
        <v>984</v>
      </c>
      <c r="Z257" s="585">
        <v>0.06</v>
      </c>
      <c r="AA257" s="151" t="s">
        <v>608</v>
      </c>
      <c r="AB257" s="34" t="s">
        <v>1209</v>
      </c>
      <c r="AC257" s="51" t="str">
        <f t="shared" si="4"/>
        <v>大阪府大阪狭山市</v>
      </c>
      <c r="AD257" s="32">
        <v>10.42</v>
      </c>
      <c r="AE257" s="34">
        <v>10.33</v>
      </c>
      <c r="AF257" s="51">
        <v>10.27</v>
      </c>
      <c r="AG257" s="1"/>
    </row>
    <row r="258" spans="22:33">
      <c r="V258" s="4" t="s">
        <v>408</v>
      </c>
      <c r="W258" s="4" t="s">
        <v>1210</v>
      </c>
      <c r="X258" s="2"/>
      <c r="Y258" s="584" t="s">
        <v>984</v>
      </c>
      <c r="Z258" s="585">
        <v>0.06</v>
      </c>
      <c r="AA258" s="151" t="s">
        <v>608</v>
      </c>
      <c r="AB258" s="34" t="s">
        <v>1211</v>
      </c>
      <c r="AC258" s="51" t="str">
        <f t="shared" si="4"/>
        <v>大阪府阪南市</v>
      </c>
      <c r="AD258" s="32">
        <v>10.42</v>
      </c>
      <c r="AE258" s="34">
        <v>10.33</v>
      </c>
      <c r="AF258" s="51">
        <v>10.27</v>
      </c>
      <c r="AG258" s="1"/>
    </row>
    <row r="259" spans="22:33">
      <c r="V259" s="4" t="s">
        <v>408</v>
      </c>
      <c r="W259" s="4" t="s">
        <v>1212</v>
      </c>
      <c r="X259" s="2"/>
      <c r="Y259" s="584" t="s">
        <v>984</v>
      </c>
      <c r="Z259" s="585">
        <v>0.06</v>
      </c>
      <c r="AA259" s="151" t="s">
        <v>608</v>
      </c>
      <c r="AB259" s="34" t="s">
        <v>1213</v>
      </c>
      <c r="AC259" s="51" t="str">
        <f t="shared" si="4"/>
        <v>大阪府島本町</v>
      </c>
      <c r="AD259" s="32">
        <v>10.42</v>
      </c>
      <c r="AE259" s="34">
        <v>10.33</v>
      </c>
      <c r="AF259" s="51">
        <v>10.27</v>
      </c>
      <c r="AG259" s="1"/>
    </row>
    <row r="260" spans="22:33">
      <c r="V260" s="4" t="s">
        <v>408</v>
      </c>
      <c r="W260" s="4" t="s">
        <v>1214</v>
      </c>
      <c r="X260" s="2"/>
      <c r="Y260" s="584" t="s">
        <v>984</v>
      </c>
      <c r="Z260" s="585">
        <v>0.06</v>
      </c>
      <c r="AA260" s="151" t="s">
        <v>608</v>
      </c>
      <c r="AB260" s="34" t="s">
        <v>1215</v>
      </c>
      <c r="AC260" s="51" t="str">
        <f t="shared" ref="AC260:AC323" si="5">AA260&amp;AB260</f>
        <v>大阪府豊能町</v>
      </c>
      <c r="AD260" s="32">
        <v>10.42</v>
      </c>
      <c r="AE260" s="34">
        <v>10.33</v>
      </c>
      <c r="AF260" s="51">
        <v>10.27</v>
      </c>
      <c r="AG260" s="1"/>
    </row>
    <row r="261" spans="22:33">
      <c r="V261" s="4" t="s">
        <v>416</v>
      </c>
      <c r="W261" s="4" t="s">
        <v>985</v>
      </c>
      <c r="X261" s="2"/>
      <c r="Y261" s="584" t="s">
        <v>984</v>
      </c>
      <c r="Z261" s="585">
        <v>0.06</v>
      </c>
      <c r="AA261" s="151" t="s">
        <v>608</v>
      </c>
      <c r="AB261" s="34" t="s">
        <v>1216</v>
      </c>
      <c r="AC261" s="51" t="str">
        <f t="shared" si="5"/>
        <v>大阪府能勢町</v>
      </c>
      <c r="AD261" s="32">
        <v>10.42</v>
      </c>
      <c r="AE261" s="34">
        <v>10.33</v>
      </c>
      <c r="AF261" s="51">
        <v>10.27</v>
      </c>
      <c r="AG261" s="1"/>
    </row>
    <row r="262" spans="22:33">
      <c r="V262" s="4" t="s">
        <v>416</v>
      </c>
      <c r="W262" s="4" t="s">
        <v>1217</v>
      </c>
      <c r="X262" s="2"/>
      <c r="Y262" s="584" t="s">
        <v>984</v>
      </c>
      <c r="Z262" s="585">
        <v>0.06</v>
      </c>
      <c r="AA262" s="151" t="s">
        <v>608</v>
      </c>
      <c r="AB262" s="34" t="s">
        <v>1218</v>
      </c>
      <c r="AC262" s="51" t="str">
        <f t="shared" si="5"/>
        <v>大阪府忠岡町</v>
      </c>
      <c r="AD262" s="32">
        <v>10.42</v>
      </c>
      <c r="AE262" s="34">
        <v>10.33</v>
      </c>
      <c r="AF262" s="51">
        <v>10.27</v>
      </c>
      <c r="AG262" s="1"/>
    </row>
    <row r="263" spans="22:33">
      <c r="V263" s="4" t="s">
        <v>416</v>
      </c>
      <c r="W263" s="4" t="s">
        <v>1219</v>
      </c>
      <c r="X263" s="2"/>
      <c r="Y263" s="584" t="s">
        <v>984</v>
      </c>
      <c r="Z263" s="585">
        <v>0.06</v>
      </c>
      <c r="AA263" s="151" t="s">
        <v>608</v>
      </c>
      <c r="AB263" s="34" t="s">
        <v>1220</v>
      </c>
      <c r="AC263" s="51" t="str">
        <f t="shared" si="5"/>
        <v>大阪府熊取町</v>
      </c>
      <c r="AD263" s="32">
        <v>10.42</v>
      </c>
      <c r="AE263" s="34">
        <v>10.33</v>
      </c>
      <c r="AF263" s="51">
        <v>10.27</v>
      </c>
      <c r="AG263" s="1"/>
    </row>
    <row r="264" spans="22:33">
      <c r="V264" s="4" t="s">
        <v>416</v>
      </c>
      <c r="W264" s="4" t="s">
        <v>1221</v>
      </c>
      <c r="X264" s="2"/>
      <c r="Y264" s="584" t="s">
        <v>984</v>
      </c>
      <c r="Z264" s="585">
        <v>0.06</v>
      </c>
      <c r="AA264" s="151" t="s">
        <v>608</v>
      </c>
      <c r="AB264" s="34" t="s">
        <v>1222</v>
      </c>
      <c r="AC264" s="51" t="str">
        <f t="shared" si="5"/>
        <v>大阪府田尻町</v>
      </c>
      <c r="AD264" s="32">
        <v>10.42</v>
      </c>
      <c r="AE264" s="34">
        <v>10.33</v>
      </c>
      <c r="AF264" s="51">
        <v>10.27</v>
      </c>
      <c r="AG264" s="1"/>
    </row>
    <row r="265" spans="22:33">
      <c r="V265" s="4" t="s">
        <v>416</v>
      </c>
      <c r="W265" s="4" t="s">
        <v>1223</v>
      </c>
      <c r="X265" s="2"/>
      <c r="Y265" s="584" t="s">
        <v>984</v>
      </c>
      <c r="Z265" s="585">
        <v>0.06</v>
      </c>
      <c r="AA265" s="151" t="s">
        <v>608</v>
      </c>
      <c r="AB265" s="34" t="s">
        <v>1224</v>
      </c>
      <c r="AC265" s="51" t="str">
        <f t="shared" si="5"/>
        <v>大阪府岬町</v>
      </c>
      <c r="AD265" s="32">
        <v>10.42</v>
      </c>
      <c r="AE265" s="34">
        <v>10.33</v>
      </c>
      <c r="AF265" s="51">
        <v>10.27</v>
      </c>
      <c r="AG265" s="1"/>
    </row>
    <row r="266" spans="22:33">
      <c r="V266" s="4" t="s">
        <v>416</v>
      </c>
      <c r="W266" s="4" t="s">
        <v>1225</v>
      </c>
      <c r="X266" s="2"/>
      <c r="Y266" s="584" t="s">
        <v>984</v>
      </c>
      <c r="Z266" s="585">
        <v>0.06</v>
      </c>
      <c r="AA266" s="151" t="s">
        <v>608</v>
      </c>
      <c r="AB266" s="34" t="s">
        <v>1226</v>
      </c>
      <c r="AC266" s="51" t="str">
        <f t="shared" si="5"/>
        <v>大阪府太子町</v>
      </c>
      <c r="AD266" s="32">
        <v>10.42</v>
      </c>
      <c r="AE266" s="34">
        <v>10.33</v>
      </c>
      <c r="AF266" s="51">
        <v>10.27</v>
      </c>
      <c r="AG266" s="1"/>
    </row>
    <row r="267" spans="22:33">
      <c r="V267" s="4" t="s">
        <v>416</v>
      </c>
      <c r="W267" s="4" t="s">
        <v>1227</v>
      </c>
      <c r="X267" s="2"/>
      <c r="Y267" s="584" t="s">
        <v>984</v>
      </c>
      <c r="Z267" s="585">
        <v>0.06</v>
      </c>
      <c r="AA267" s="151" t="s">
        <v>608</v>
      </c>
      <c r="AB267" s="34" t="s">
        <v>1228</v>
      </c>
      <c r="AC267" s="51" t="str">
        <f t="shared" si="5"/>
        <v>大阪府河南町</v>
      </c>
      <c r="AD267" s="32">
        <v>10.42</v>
      </c>
      <c r="AE267" s="34">
        <v>10.33</v>
      </c>
      <c r="AF267" s="51">
        <v>10.27</v>
      </c>
      <c r="AG267" s="1"/>
    </row>
    <row r="268" spans="22:33">
      <c r="V268" s="4" t="s">
        <v>416</v>
      </c>
      <c r="W268" s="4" t="s">
        <v>1229</v>
      </c>
      <c r="X268" s="2"/>
      <c r="Y268" s="584" t="s">
        <v>984</v>
      </c>
      <c r="Z268" s="585">
        <v>0.06</v>
      </c>
      <c r="AA268" s="151" t="s">
        <v>608</v>
      </c>
      <c r="AB268" s="34" t="s">
        <v>1230</v>
      </c>
      <c r="AC268" s="51" t="str">
        <f t="shared" si="5"/>
        <v>大阪府千早赤阪村</v>
      </c>
      <c r="AD268" s="32">
        <v>10.42</v>
      </c>
      <c r="AE268" s="34">
        <v>10.33</v>
      </c>
      <c r="AF268" s="51">
        <v>10.27</v>
      </c>
      <c r="AG268" s="1"/>
    </row>
    <row r="269" spans="22:33">
      <c r="V269" s="4" t="s">
        <v>416</v>
      </c>
      <c r="W269" s="4" t="s">
        <v>1231</v>
      </c>
      <c r="X269" s="2"/>
      <c r="Y269" s="584" t="s">
        <v>984</v>
      </c>
      <c r="Z269" s="585">
        <v>0.06</v>
      </c>
      <c r="AA269" s="151" t="s">
        <v>618</v>
      </c>
      <c r="AB269" s="34" t="s">
        <v>1232</v>
      </c>
      <c r="AC269" s="51" t="str">
        <f t="shared" si="5"/>
        <v>兵庫県明石市</v>
      </c>
      <c r="AD269" s="32">
        <v>10.42</v>
      </c>
      <c r="AE269" s="34">
        <v>10.33</v>
      </c>
      <c r="AF269" s="51">
        <v>10.27</v>
      </c>
      <c r="AG269" s="1"/>
    </row>
    <row r="270" spans="22:33">
      <c r="V270" s="4" t="s">
        <v>416</v>
      </c>
      <c r="W270" s="4" t="s">
        <v>1233</v>
      </c>
      <c r="X270" s="2"/>
      <c r="Y270" s="584" t="s">
        <v>984</v>
      </c>
      <c r="Z270" s="585">
        <v>0.06</v>
      </c>
      <c r="AA270" s="151" t="s">
        <v>618</v>
      </c>
      <c r="AB270" s="34" t="s">
        <v>1234</v>
      </c>
      <c r="AC270" s="51" t="str">
        <f t="shared" si="5"/>
        <v>兵庫県猪名川町</v>
      </c>
      <c r="AD270" s="32">
        <v>10.42</v>
      </c>
      <c r="AE270" s="34">
        <v>10.33</v>
      </c>
      <c r="AF270" s="51">
        <v>10.27</v>
      </c>
      <c r="AG270" s="1"/>
    </row>
    <row r="271" spans="22:33">
      <c r="V271" s="4" t="s">
        <v>416</v>
      </c>
      <c r="W271" s="4" t="s">
        <v>1235</v>
      </c>
      <c r="X271" s="2"/>
      <c r="Y271" s="584" t="s">
        <v>984</v>
      </c>
      <c r="Z271" s="585">
        <v>0.06</v>
      </c>
      <c r="AA271" s="151" t="s">
        <v>626</v>
      </c>
      <c r="AB271" s="34" t="s">
        <v>1236</v>
      </c>
      <c r="AC271" s="51" t="str">
        <f t="shared" si="5"/>
        <v>奈良県奈良市</v>
      </c>
      <c r="AD271" s="32">
        <v>10.42</v>
      </c>
      <c r="AE271" s="34">
        <v>10.33</v>
      </c>
      <c r="AF271" s="51">
        <v>10.27</v>
      </c>
      <c r="AG271" s="1"/>
    </row>
    <row r="272" spans="22:33">
      <c r="V272" s="4" t="s">
        <v>416</v>
      </c>
      <c r="W272" s="4" t="s">
        <v>1237</v>
      </c>
      <c r="X272" s="2"/>
      <c r="Y272" s="584" t="s">
        <v>984</v>
      </c>
      <c r="Z272" s="585">
        <v>0.06</v>
      </c>
      <c r="AA272" s="151" t="s">
        <v>626</v>
      </c>
      <c r="AB272" s="34" t="s">
        <v>1238</v>
      </c>
      <c r="AC272" s="51" t="str">
        <f t="shared" si="5"/>
        <v>奈良県大和郡山市</v>
      </c>
      <c r="AD272" s="32">
        <v>10.42</v>
      </c>
      <c r="AE272" s="34">
        <v>10.33</v>
      </c>
      <c r="AF272" s="51">
        <v>10.27</v>
      </c>
      <c r="AG272" s="1"/>
    </row>
    <row r="273" spans="22:33">
      <c r="V273" s="4" t="s">
        <v>416</v>
      </c>
      <c r="W273" s="4" t="s">
        <v>1239</v>
      </c>
      <c r="X273" s="2"/>
      <c r="Y273" s="584" t="s">
        <v>984</v>
      </c>
      <c r="Z273" s="585">
        <v>0.06</v>
      </c>
      <c r="AA273" s="151" t="s">
        <v>626</v>
      </c>
      <c r="AB273" s="34" t="s">
        <v>1240</v>
      </c>
      <c r="AC273" s="51" t="str">
        <f t="shared" si="5"/>
        <v>奈良県生駒市</v>
      </c>
      <c r="AD273" s="32">
        <v>10.42</v>
      </c>
      <c r="AE273" s="34">
        <v>10.33</v>
      </c>
      <c r="AF273" s="51">
        <v>10.27</v>
      </c>
      <c r="AG273" s="1"/>
    </row>
    <row r="274" spans="22:33">
      <c r="V274" s="4" t="s">
        <v>416</v>
      </c>
      <c r="W274" s="4" t="s">
        <v>1241</v>
      </c>
      <c r="X274" s="2"/>
      <c r="Y274" s="584" t="s">
        <v>984</v>
      </c>
      <c r="Z274" s="585">
        <v>0.06</v>
      </c>
      <c r="AA274" s="151" t="s">
        <v>635</v>
      </c>
      <c r="AB274" s="34" t="s">
        <v>1242</v>
      </c>
      <c r="AC274" s="51" t="str">
        <f t="shared" si="5"/>
        <v>和歌山県和歌山市</v>
      </c>
      <c r="AD274" s="32">
        <v>10.42</v>
      </c>
      <c r="AE274" s="34">
        <v>10.33</v>
      </c>
      <c r="AF274" s="51">
        <v>10.27</v>
      </c>
      <c r="AG274" s="1"/>
    </row>
    <row r="275" spans="22:33">
      <c r="V275" s="4" t="s">
        <v>416</v>
      </c>
      <c r="W275" s="4" t="s">
        <v>1243</v>
      </c>
      <c r="X275" s="2"/>
      <c r="Y275" s="584" t="s">
        <v>984</v>
      </c>
      <c r="Z275" s="585">
        <v>0.06</v>
      </c>
      <c r="AA275" s="151" t="s">
        <v>635</v>
      </c>
      <c r="AB275" s="34" t="s">
        <v>1244</v>
      </c>
      <c r="AC275" s="51" t="str">
        <f t="shared" si="5"/>
        <v>和歌山県橋本市</v>
      </c>
      <c r="AD275" s="32">
        <v>10.42</v>
      </c>
      <c r="AE275" s="34">
        <v>10.33</v>
      </c>
      <c r="AF275" s="51">
        <v>10.27</v>
      </c>
      <c r="AG275" s="1"/>
    </row>
    <row r="276" spans="22:33">
      <c r="V276" s="4" t="s">
        <v>416</v>
      </c>
      <c r="W276" s="4" t="s">
        <v>1245</v>
      </c>
      <c r="X276" s="2"/>
      <c r="Y276" s="584" t="s">
        <v>984</v>
      </c>
      <c r="Z276" s="585">
        <v>0.06</v>
      </c>
      <c r="AA276" s="151" t="s">
        <v>718</v>
      </c>
      <c r="AB276" s="34" t="s">
        <v>1246</v>
      </c>
      <c r="AC276" s="51" t="str">
        <f t="shared" si="5"/>
        <v>福岡県大野城市</v>
      </c>
      <c r="AD276" s="32">
        <v>10.42</v>
      </c>
      <c r="AE276" s="34">
        <v>10.33</v>
      </c>
      <c r="AF276" s="51">
        <v>10.27</v>
      </c>
      <c r="AG276" s="1"/>
    </row>
    <row r="277" spans="22:33">
      <c r="V277" s="4" t="s">
        <v>416</v>
      </c>
      <c r="W277" s="4" t="s">
        <v>1247</v>
      </c>
      <c r="X277" s="2"/>
      <c r="Y277" s="584" t="s">
        <v>984</v>
      </c>
      <c r="Z277" s="585">
        <v>0.06</v>
      </c>
      <c r="AA277" s="151" t="s">
        <v>718</v>
      </c>
      <c r="AB277" s="34" t="s">
        <v>1248</v>
      </c>
      <c r="AC277" s="51" t="str">
        <f t="shared" si="5"/>
        <v>福岡県太宰府市</v>
      </c>
      <c r="AD277" s="32">
        <v>10.42</v>
      </c>
      <c r="AE277" s="34">
        <v>10.33</v>
      </c>
      <c r="AF277" s="51">
        <v>10.27</v>
      </c>
      <c r="AG277" s="1"/>
    </row>
    <row r="278" spans="22:33">
      <c r="V278" s="4" t="s">
        <v>416</v>
      </c>
      <c r="W278" s="4" t="s">
        <v>1249</v>
      </c>
      <c r="X278" s="2"/>
      <c r="Y278" s="584" t="s">
        <v>984</v>
      </c>
      <c r="Z278" s="585">
        <v>0.06</v>
      </c>
      <c r="AA278" s="151" t="s">
        <v>718</v>
      </c>
      <c r="AB278" s="34" t="s">
        <v>1250</v>
      </c>
      <c r="AC278" s="51" t="str">
        <f t="shared" si="5"/>
        <v>福岡県福津市</v>
      </c>
      <c r="AD278" s="32">
        <v>10.42</v>
      </c>
      <c r="AE278" s="34">
        <v>10.33</v>
      </c>
      <c r="AF278" s="51">
        <v>10.27</v>
      </c>
      <c r="AG278" s="1"/>
    </row>
    <row r="279" spans="22:33">
      <c r="V279" s="4" t="s">
        <v>416</v>
      </c>
      <c r="W279" s="4" t="s">
        <v>1251</v>
      </c>
      <c r="X279" s="2"/>
      <c r="Y279" s="584" t="s">
        <v>984</v>
      </c>
      <c r="Z279" s="585">
        <v>0.06</v>
      </c>
      <c r="AA279" s="151" t="s">
        <v>718</v>
      </c>
      <c r="AB279" s="34" t="s">
        <v>1252</v>
      </c>
      <c r="AC279" s="51" t="str">
        <f t="shared" si="5"/>
        <v>福岡県糸島市</v>
      </c>
      <c r="AD279" s="32">
        <v>10.42</v>
      </c>
      <c r="AE279" s="34">
        <v>10.33</v>
      </c>
      <c r="AF279" s="51">
        <v>10.27</v>
      </c>
      <c r="AG279" s="1"/>
    </row>
    <row r="280" spans="22:33">
      <c r="V280" s="4" t="s">
        <v>416</v>
      </c>
      <c r="W280" s="4" t="s">
        <v>1253</v>
      </c>
      <c r="X280" s="2"/>
      <c r="Y280" s="584" t="s">
        <v>984</v>
      </c>
      <c r="Z280" s="585">
        <v>0.06</v>
      </c>
      <c r="AA280" s="151" t="s">
        <v>718</v>
      </c>
      <c r="AB280" s="34" t="s">
        <v>1254</v>
      </c>
      <c r="AC280" s="51" t="str">
        <f t="shared" si="5"/>
        <v>福岡県那珂川市</v>
      </c>
      <c r="AD280" s="32">
        <v>10.42</v>
      </c>
      <c r="AE280" s="34">
        <v>10.33</v>
      </c>
      <c r="AF280" s="51">
        <v>10.27</v>
      </c>
      <c r="AG280" s="1"/>
    </row>
    <row r="281" spans="22:33" ht="14.25" thickBot="1">
      <c r="V281" s="4" t="s">
        <v>416</v>
      </c>
      <c r="W281" s="4" t="s">
        <v>1255</v>
      </c>
      <c r="X281" s="2"/>
      <c r="Y281" s="590" t="s">
        <v>984</v>
      </c>
      <c r="Z281" s="591">
        <v>0.06</v>
      </c>
      <c r="AA281" s="154" t="s">
        <v>718</v>
      </c>
      <c r="AB281" s="48" t="s">
        <v>1256</v>
      </c>
      <c r="AC281" s="60" t="str">
        <f t="shared" si="5"/>
        <v>福岡県粕屋町</v>
      </c>
      <c r="AD281" s="49">
        <v>10.42</v>
      </c>
      <c r="AE281" s="48">
        <v>10.33</v>
      </c>
      <c r="AF281" s="69">
        <v>10.27</v>
      </c>
      <c r="AG281" s="1"/>
    </row>
    <row r="282" spans="22:33">
      <c r="V282" s="4" t="s">
        <v>416</v>
      </c>
      <c r="W282" s="4" t="s">
        <v>1257</v>
      </c>
      <c r="X282" s="2"/>
      <c r="Y282" s="582" t="s">
        <v>1258</v>
      </c>
      <c r="Z282" s="583">
        <v>0.03</v>
      </c>
      <c r="AA282" s="150" t="s">
        <v>1259</v>
      </c>
      <c r="AB282" s="50" t="s">
        <v>382</v>
      </c>
      <c r="AC282" s="54" t="str">
        <f t="shared" si="5"/>
        <v>北海道札幌市</v>
      </c>
      <c r="AD282" s="61">
        <v>10.210000000000001</v>
      </c>
      <c r="AE282" s="50">
        <v>10.17</v>
      </c>
      <c r="AF282" s="53">
        <v>10.14</v>
      </c>
      <c r="AG282" s="1"/>
    </row>
    <row r="283" spans="22:33">
      <c r="V283" s="4" t="s">
        <v>416</v>
      </c>
      <c r="W283" s="4" t="s">
        <v>1260</v>
      </c>
      <c r="X283" s="2"/>
      <c r="Y283" s="584" t="s">
        <v>1258</v>
      </c>
      <c r="Z283" s="585">
        <v>0.03</v>
      </c>
      <c r="AA283" s="597" t="s">
        <v>449</v>
      </c>
      <c r="AB283" s="34" t="s">
        <v>1261</v>
      </c>
      <c r="AC283" s="43" t="str">
        <f t="shared" si="5"/>
        <v>茨城県結城市</v>
      </c>
      <c r="AD283" s="32">
        <v>10.210000000000001</v>
      </c>
      <c r="AE283" s="34">
        <v>10.17</v>
      </c>
      <c r="AF283" s="51">
        <v>10.14</v>
      </c>
      <c r="AG283" s="1"/>
    </row>
    <row r="284" spans="22:33">
      <c r="V284" s="4" t="s">
        <v>416</v>
      </c>
      <c r="W284" s="4" t="s">
        <v>1262</v>
      </c>
      <c r="X284" s="2"/>
      <c r="Y284" s="584" t="s">
        <v>1258</v>
      </c>
      <c r="Z284" s="585">
        <v>0.03</v>
      </c>
      <c r="AA284" s="597" t="s">
        <v>449</v>
      </c>
      <c r="AB284" s="34" t="s">
        <v>1263</v>
      </c>
      <c r="AC284" s="43" t="str">
        <f t="shared" si="5"/>
        <v>茨城県下妻市</v>
      </c>
      <c r="AD284" s="32">
        <v>10.210000000000001</v>
      </c>
      <c r="AE284" s="34">
        <v>10.17</v>
      </c>
      <c r="AF284" s="51">
        <v>10.14</v>
      </c>
      <c r="AG284" s="1"/>
    </row>
    <row r="285" spans="22:33">
      <c r="V285" s="4" t="s">
        <v>416</v>
      </c>
      <c r="W285" s="4" t="s">
        <v>1264</v>
      </c>
      <c r="X285" s="2"/>
      <c r="Y285" s="584" t="s">
        <v>1258</v>
      </c>
      <c r="Z285" s="585">
        <v>0.03</v>
      </c>
      <c r="AA285" s="597" t="s">
        <v>449</v>
      </c>
      <c r="AB285" s="34" t="s">
        <v>1265</v>
      </c>
      <c r="AC285" s="43" t="str">
        <f t="shared" si="5"/>
        <v>茨城県常総市</v>
      </c>
      <c r="AD285" s="32">
        <v>10.210000000000001</v>
      </c>
      <c r="AE285" s="34">
        <v>10.17</v>
      </c>
      <c r="AF285" s="51">
        <v>10.14</v>
      </c>
      <c r="AG285" s="1"/>
    </row>
    <row r="286" spans="22:33">
      <c r="V286" s="4" t="s">
        <v>416</v>
      </c>
      <c r="W286" s="4" t="s">
        <v>1266</v>
      </c>
      <c r="X286" s="2"/>
      <c r="Y286" s="584" t="s">
        <v>1258</v>
      </c>
      <c r="Z286" s="585">
        <v>0.03</v>
      </c>
      <c r="AA286" s="597" t="s">
        <v>449</v>
      </c>
      <c r="AB286" s="34" t="s">
        <v>1267</v>
      </c>
      <c r="AC286" s="43" t="str">
        <f t="shared" si="5"/>
        <v>茨城県笠間市</v>
      </c>
      <c r="AD286" s="32">
        <v>10.210000000000001</v>
      </c>
      <c r="AE286" s="34">
        <v>10.17</v>
      </c>
      <c r="AF286" s="51">
        <v>10.14</v>
      </c>
      <c r="AG286" s="1"/>
    </row>
    <row r="287" spans="22:33">
      <c r="V287" s="4" t="s">
        <v>416</v>
      </c>
      <c r="W287" s="4" t="s">
        <v>1268</v>
      </c>
      <c r="X287" s="2"/>
      <c r="Y287" s="584" t="s">
        <v>1258</v>
      </c>
      <c r="Z287" s="585">
        <v>0.03</v>
      </c>
      <c r="AA287" s="597" t="s">
        <v>449</v>
      </c>
      <c r="AB287" s="34" t="s">
        <v>1269</v>
      </c>
      <c r="AC287" s="43" t="str">
        <f t="shared" si="5"/>
        <v>茨城県ひたちなか市</v>
      </c>
      <c r="AD287" s="32">
        <v>10.210000000000001</v>
      </c>
      <c r="AE287" s="34">
        <v>10.17</v>
      </c>
      <c r="AF287" s="51">
        <v>10.14</v>
      </c>
      <c r="AG287" s="1"/>
    </row>
    <row r="288" spans="22:33">
      <c r="V288" s="4" t="s">
        <v>416</v>
      </c>
      <c r="W288" s="4" t="s">
        <v>1270</v>
      </c>
      <c r="X288" s="2"/>
      <c r="Y288" s="584" t="s">
        <v>1258</v>
      </c>
      <c r="Z288" s="585">
        <v>0.03</v>
      </c>
      <c r="AA288" s="597" t="s">
        <v>449</v>
      </c>
      <c r="AB288" s="34" t="s">
        <v>1271</v>
      </c>
      <c r="AC288" s="43" t="str">
        <f t="shared" si="5"/>
        <v>茨城県那珂市</v>
      </c>
      <c r="AD288" s="32">
        <v>10.210000000000001</v>
      </c>
      <c r="AE288" s="34">
        <v>10.17</v>
      </c>
      <c r="AF288" s="51">
        <v>10.14</v>
      </c>
      <c r="AG288" s="1"/>
    </row>
    <row r="289" spans="22:33">
      <c r="V289" s="4" t="s">
        <v>416</v>
      </c>
      <c r="W289" s="4" t="s">
        <v>1272</v>
      </c>
      <c r="X289" s="2"/>
      <c r="Y289" s="584" t="s">
        <v>1258</v>
      </c>
      <c r="Z289" s="585">
        <v>0.03</v>
      </c>
      <c r="AA289" s="597" t="s">
        <v>449</v>
      </c>
      <c r="AB289" s="34" t="s">
        <v>1273</v>
      </c>
      <c r="AC289" s="43" t="str">
        <f t="shared" si="5"/>
        <v>茨城県筑西市</v>
      </c>
      <c r="AD289" s="32">
        <v>10.210000000000001</v>
      </c>
      <c r="AE289" s="34">
        <v>10.17</v>
      </c>
      <c r="AF289" s="51">
        <v>10.14</v>
      </c>
      <c r="AG289" s="1"/>
    </row>
    <row r="290" spans="22:33">
      <c r="V290" s="4" t="s">
        <v>416</v>
      </c>
      <c r="W290" s="4" t="s">
        <v>1274</v>
      </c>
      <c r="X290" s="2"/>
      <c r="Y290" s="584" t="s">
        <v>1258</v>
      </c>
      <c r="Z290" s="585">
        <v>0.03</v>
      </c>
      <c r="AA290" s="597" t="s">
        <v>449</v>
      </c>
      <c r="AB290" s="34" t="s">
        <v>1275</v>
      </c>
      <c r="AC290" s="43" t="str">
        <f t="shared" si="5"/>
        <v>茨城県坂東市</v>
      </c>
      <c r="AD290" s="32">
        <v>10.210000000000001</v>
      </c>
      <c r="AE290" s="34">
        <v>10.17</v>
      </c>
      <c r="AF290" s="51">
        <v>10.14</v>
      </c>
      <c r="AG290" s="1"/>
    </row>
    <row r="291" spans="22:33">
      <c r="V291" s="4" t="s">
        <v>416</v>
      </c>
      <c r="W291" s="4" t="s">
        <v>1276</v>
      </c>
      <c r="X291" s="2"/>
      <c r="Y291" s="584" t="s">
        <v>1258</v>
      </c>
      <c r="Z291" s="585">
        <v>0.03</v>
      </c>
      <c r="AA291" s="597" t="s">
        <v>449</v>
      </c>
      <c r="AB291" s="34" t="s">
        <v>1277</v>
      </c>
      <c r="AC291" s="43" t="str">
        <f t="shared" si="5"/>
        <v>茨城県稲敷市</v>
      </c>
      <c r="AD291" s="32">
        <v>10.210000000000001</v>
      </c>
      <c r="AE291" s="34">
        <v>10.17</v>
      </c>
      <c r="AF291" s="51">
        <v>10.14</v>
      </c>
      <c r="AG291" s="1"/>
    </row>
    <row r="292" spans="22:33">
      <c r="V292" s="4" t="s">
        <v>416</v>
      </c>
      <c r="W292" s="4" t="s">
        <v>1278</v>
      </c>
      <c r="X292" s="2"/>
      <c r="Y292" s="584" t="s">
        <v>1258</v>
      </c>
      <c r="Z292" s="585">
        <v>0.03</v>
      </c>
      <c r="AA292" s="597" t="s">
        <v>449</v>
      </c>
      <c r="AB292" s="34" t="s">
        <v>1279</v>
      </c>
      <c r="AC292" s="43" t="str">
        <f t="shared" si="5"/>
        <v>茨城県つくばみらい市</v>
      </c>
      <c r="AD292" s="32">
        <v>10.210000000000001</v>
      </c>
      <c r="AE292" s="34">
        <v>10.17</v>
      </c>
      <c r="AF292" s="51">
        <v>10.14</v>
      </c>
      <c r="AG292" s="1"/>
    </row>
    <row r="293" spans="22:33">
      <c r="V293" s="4" t="s">
        <v>416</v>
      </c>
      <c r="W293" s="4" t="s">
        <v>1280</v>
      </c>
      <c r="X293" s="2"/>
      <c r="Y293" s="584" t="s">
        <v>1258</v>
      </c>
      <c r="Z293" s="585">
        <v>0.03</v>
      </c>
      <c r="AA293" s="597" t="s">
        <v>449</v>
      </c>
      <c r="AB293" s="34" t="s">
        <v>1281</v>
      </c>
      <c r="AC293" s="43" t="str">
        <f t="shared" si="5"/>
        <v>茨城県大洗町</v>
      </c>
      <c r="AD293" s="32">
        <v>10.210000000000001</v>
      </c>
      <c r="AE293" s="34">
        <v>10.17</v>
      </c>
      <c r="AF293" s="51">
        <v>10.14</v>
      </c>
      <c r="AG293" s="1"/>
    </row>
    <row r="294" spans="22:33">
      <c r="V294" s="4" t="s">
        <v>416</v>
      </c>
      <c r="W294" s="4" t="s">
        <v>1282</v>
      </c>
      <c r="X294" s="2"/>
      <c r="Y294" s="584" t="s">
        <v>1258</v>
      </c>
      <c r="Z294" s="585">
        <v>0.03</v>
      </c>
      <c r="AA294" s="597" t="s">
        <v>449</v>
      </c>
      <c r="AB294" s="34" t="s">
        <v>1283</v>
      </c>
      <c r="AC294" s="43" t="str">
        <f t="shared" si="5"/>
        <v>茨城県阿見町</v>
      </c>
      <c r="AD294" s="32">
        <v>10.210000000000001</v>
      </c>
      <c r="AE294" s="34">
        <v>10.17</v>
      </c>
      <c r="AF294" s="51">
        <v>10.14</v>
      </c>
      <c r="AG294" s="1"/>
    </row>
    <row r="295" spans="22:33">
      <c r="V295" s="4" t="s">
        <v>416</v>
      </c>
      <c r="W295" s="4" t="s">
        <v>1284</v>
      </c>
      <c r="X295" s="2"/>
      <c r="Y295" s="584" t="s">
        <v>1258</v>
      </c>
      <c r="Z295" s="585">
        <v>0.03</v>
      </c>
      <c r="AA295" s="597" t="s">
        <v>449</v>
      </c>
      <c r="AB295" s="34" t="s">
        <v>1285</v>
      </c>
      <c r="AC295" s="43" t="str">
        <f t="shared" si="5"/>
        <v>茨城県河内町</v>
      </c>
      <c r="AD295" s="32">
        <v>10.210000000000001</v>
      </c>
      <c r="AE295" s="34">
        <v>10.17</v>
      </c>
      <c r="AF295" s="51">
        <v>10.14</v>
      </c>
      <c r="AG295" s="1"/>
    </row>
    <row r="296" spans="22:33">
      <c r="V296" s="4" t="s">
        <v>424</v>
      </c>
      <c r="W296" s="4" t="s">
        <v>1286</v>
      </c>
      <c r="X296" s="2"/>
      <c r="Y296" s="584" t="s">
        <v>1258</v>
      </c>
      <c r="Z296" s="585">
        <v>0.03</v>
      </c>
      <c r="AA296" s="597" t="s">
        <v>449</v>
      </c>
      <c r="AB296" s="34" t="s">
        <v>1287</v>
      </c>
      <c r="AC296" s="43" t="str">
        <f t="shared" si="5"/>
        <v>茨城県八千代町</v>
      </c>
      <c r="AD296" s="32">
        <v>10.210000000000001</v>
      </c>
      <c r="AE296" s="34">
        <v>10.17</v>
      </c>
      <c r="AF296" s="51">
        <v>10.14</v>
      </c>
      <c r="AG296" s="1"/>
    </row>
    <row r="297" spans="22:33">
      <c r="V297" s="4" t="s">
        <v>424</v>
      </c>
      <c r="W297" s="4" t="s">
        <v>1288</v>
      </c>
      <c r="X297" s="2"/>
      <c r="Y297" s="584" t="s">
        <v>1258</v>
      </c>
      <c r="Z297" s="585">
        <v>0.03</v>
      </c>
      <c r="AA297" s="597" t="s">
        <v>449</v>
      </c>
      <c r="AB297" s="34" t="s">
        <v>1289</v>
      </c>
      <c r="AC297" s="43" t="str">
        <f t="shared" si="5"/>
        <v>茨城県五霞町</v>
      </c>
      <c r="AD297" s="32">
        <v>10.210000000000001</v>
      </c>
      <c r="AE297" s="34">
        <v>10.17</v>
      </c>
      <c r="AF297" s="51">
        <v>10.14</v>
      </c>
      <c r="AG297" s="1"/>
    </row>
    <row r="298" spans="22:33">
      <c r="V298" s="4" t="s">
        <v>424</v>
      </c>
      <c r="W298" s="4" t="s">
        <v>1290</v>
      </c>
      <c r="X298" s="2"/>
      <c r="Y298" s="584" t="s">
        <v>1258</v>
      </c>
      <c r="Z298" s="585">
        <v>0.03</v>
      </c>
      <c r="AA298" s="597" t="s">
        <v>449</v>
      </c>
      <c r="AB298" s="34" t="s">
        <v>1291</v>
      </c>
      <c r="AC298" s="43" t="str">
        <f t="shared" si="5"/>
        <v>茨城県境町</v>
      </c>
      <c r="AD298" s="32">
        <v>10.210000000000001</v>
      </c>
      <c r="AE298" s="34">
        <v>10.17</v>
      </c>
      <c r="AF298" s="51">
        <v>10.14</v>
      </c>
      <c r="AG298" s="1"/>
    </row>
    <row r="299" spans="22:33">
      <c r="V299" s="4" t="s">
        <v>424</v>
      </c>
      <c r="W299" s="4" t="s">
        <v>1292</v>
      </c>
      <c r="X299" s="2"/>
      <c r="Y299" s="584" t="s">
        <v>1258</v>
      </c>
      <c r="Z299" s="585">
        <v>0.03</v>
      </c>
      <c r="AA299" s="597" t="s">
        <v>457</v>
      </c>
      <c r="AB299" s="34" t="s">
        <v>1293</v>
      </c>
      <c r="AC299" s="43" t="str">
        <f t="shared" si="5"/>
        <v>栃木県栃木市</v>
      </c>
      <c r="AD299" s="32">
        <v>10.210000000000001</v>
      </c>
      <c r="AE299" s="34">
        <v>10.17</v>
      </c>
      <c r="AF299" s="51">
        <v>10.14</v>
      </c>
      <c r="AG299" s="1"/>
    </row>
    <row r="300" spans="22:33">
      <c r="V300" s="4" t="s">
        <v>424</v>
      </c>
      <c r="W300" s="4" t="s">
        <v>1294</v>
      </c>
      <c r="X300" s="2"/>
      <c r="Y300" s="584" t="s">
        <v>1258</v>
      </c>
      <c r="Z300" s="585">
        <v>0.03</v>
      </c>
      <c r="AA300" s="597" t="s">
        <v>457</v>
      </c>
      <c r="AB300" s="34" t="s">
        <v>1295</v>
      </c>
      <c r="AC300" s="43" t="str">
        <f t="shared" si="5"/>
        <v>栃木県鹿沼市</v>
      </c>
      <c r="AD300" s="32">
        <v>10.210000000000001</v>
      </c>
      <c r="AE300" s="34">
        <v>10.17</v>
      </c>
      <c r="AF300" s="51">
        <v>10.14</v>
      </c>
      <c r="AG300" s="1"/>
    </row>
    <row r="301" spans="22:33">
      <c r="V301" s="4" t="s">
        <v>424</v>
      </c>
      <c r="W301" s="4" t="s">
        <v>1296</v>
      </c>
      <c r="X301" s="2"/>
      <c r="Y301" s="584" t="s">
        <v>1258</v>
      </c>
      <c r="Z301" s="585">
        <v>0.03</v>
      </c>
      <c r="AA301" s="597" t="s">
        <v>457</v>
      </c>
      <c r="AB301" s="34" t="s">
        <v>1297</v>
      </c>
      <c r="AC301" s="43" t="str">
        <f t="shared" si="5"/>
        <v>栃木県日光市</v>
      </c>
      <c r="AD301" s="32">
        <v>10.210000000000001</v>
      </c>
      <c r="AE301" s="34">
        <v>10.17</v>
      </c>
      <c r="AF301" s="51">
        <v>10.14</v>
      </c>
      <c r="AG301" s="1"/>
    </row>
    <row r="302" spans="22:33">
      <c r="V302" s="4" t="s">
        <v>424</v>
      </c>
      <c r="W302" s="4" t="s">
        <v>1298</v>
      </c>
      <c r="X302" s="2"/>
      <c r="Y302" s="584" t="s">
        <v>1258</v>
      </c>
      <c r="Z302" s="585">
        <v>0.03</v>
      </c>
      <c r="AA302" s="597" t="s">
        <v>457</v>
      </c>
      <c r="AB302" s="34" t="s">
        <v>1299</v>
      </c>
      <c r="AC302" s="43" t="str">
        <f t="shared" si="5"/>
        <v>栃木県小山市</v>
      </c>
      <c r="AD302" s="32">
        <v>10.210000000000001</v>
      </c>
      <c r="AE302" s="34">
        <v>10.17</v>
      </c>
      <c r="AF302" s="51">
        <v>10.14</v>
      </c>
      <c r="AG302" s="1"/>
    </row>
    <row r="303" spans="22:33">
      <c r="V303" s="4" t="s">
        <v>424</v>
      </c>
      <c r="W303" s="4" t="s">
        <v>1300</v>
      </c>
      <c r="X303" s="2"/>
      <c r="Y303" s="584" t="s">
        <v>1258</v>
      </c>
      <c r="Z303" s="585">
        <v>0.03</v>
      </c>
      <c r="AA303" s="597" t="s">
        <v>457</v>
      </c>
      <c r="AB303" s="34" t="s">
        <v>1301</v>
      </c>
      <c r="AC303" s="43" t="str">
        <f t="shared" si="5"/>
        <v>栃木県真岡市</v>
      </c>
      <c r="AD303" s="32">
        <v>10.210000000000001</v>
      </c>
      <c r="AE303" s="34">
        <v>10.17</v>
      </c>
      <c r="AF303" s="51">
        <v>10.14</v>
      </c>
      <c r="AG303" s="1"/>
    </row>
    <row r="304" spans="22:33">
      <c r="V304" s="4" t="s">
        <v>424</v>
      </c>
      <c r="W304" s="4" t="s">
        <v>1302</v>
      </c>
      <c r="X304" s="2"/>
      <c r="Y304" s="584" t="s">
        <v>1258</v>
      </c>
      <c r="Z304" s="585">
        <v>0.03</v>
      </c>
      <c r="AA304" s="597" t="s">
        <v>457</v>
      </c>
      <c r="AB304" s="34" t="s">
        <v>1303</v>
      </c>
      <c r="AC304" s="43" t="str">
        <f t="shared" si="5"/>
        <v>栃木県大田原市</v>
      </c>
      <c r="AD304" s="32">
        <v>10.210000000000001</v>
      </c>
      <c r="AE304" s="34">
        <v>10.17</v>
      </c>
      <c r="AF304" s="51">
        <v>10.14</v>
      </c>
      <c r="AG304" s="1"/>
    </row>
    <row r="305" spans="22:33">
      <c r="V305" s="4" t="s">
        <v>424</v>
      </c>
      <c r="W305" s="4" t="s">
        <v>1304</v>
      </c>
      <c r="X305" s="2"/>
      <c r="Y305" s="584" t="s">
        <v>1258</v>
      </c>
      <c r="Z305" s="585">
        <v>0.03</v>
      </c>
      <c r="AA305" s="597" t="s">
        <v>457</v>
      </c>
      <c r="AB305" s="34" t="s">
        <v>1305</v>
      </c>
      <c r="AC305" s="43" t="str">
        <f t="shared" si="5"/>
        <v>栃木県さくら市</v>
      </c>
      <c r="AD305" s="32">
        <v>10.210000000000001</v>
      </c>
      <c r="AE305" s="34">
        <v>10.17</v>
      </c>
      <c r="AF305" s="51">
        <v>10.14</v>
      </c>
      <c r="AG305" s="1"/>
    </row>
    <row r="306" spans="22:33">
      <c r="V306" s="4" t="s">
        <v>424</v>
      </c>
      <c r="W306" s="4" t="s">
        <v>1306</v>
      </c>
      <c r="X306" s="2"/>
      <c r="Y306" s="584" t="s">
        <v>1258</v>
      </c>
      <c r="Z306" s="585">
        <v>0.03</v>
      </c>
      <c r="AA306" s="597" t="s">
        <v>457</v>
      </c>
      <c r="AB306" s="34" t="s">
        <v>1307</v>
      </c>
      <c r="AC306" s="43" t="str">
        <f t="shared" si="5"/>
        <v>栃木県下野市</v>
      </c>
      <c r="AD306" s="32">
        <v>10.210000000000001</v>
      </c>
      <c r="AE306" s="34">
        <v>10.17</v>
      </c>
      <c r="AF306" s="51">
        <v>10.14</v>
      </c>
      <c r="AG306" s="1"/>
    </row>
    <row r="307" spans="22:33">
      <c r="V307" s="4" t="s">
        <v>424</v>
      </c>
      <c r="W307" s="4" t="s">
        <v>1308</v>
      </c>
      <c r="X307" s="2"/>
      <c r="Y307" s="584" t="s">
        <v>1258</v>
      </c>
      <c r="Z307" s="585">
        <v>0.03</v>
      </c>
      <c r="AA307" s="597" t="s">
        <v>457</v>
      </c>
      <c r="AB307" s="34" t="s">
        <v>1309</v>
      </c>
      <c r="AC307" s="43" t="str">
        <f t="shared" si="5"/>
        <v>栃木県壬生町</v>
      </c>
      <c r="AD307" s="32">
        <v>10.210000000000001</v>
      </c>
      <c r="AE307" s="34">
        <v>10.17</v>
      </c>
      <c r="AF307" s="51">
        <v>10.14</v>
      </c>
      <c r="AG307" s="1"/>
    </row>
    <row r="308" spans="22:33">
      <c r="V308" s="4" t="s">
        <v>424</v>
      </c>
      <c r="W308" s="4" t="s">
        <v>1310</v>
      </c>
      <c r="X308" s="2"/>
      <c r="Y308" s="584" t="s">
        <v>1258</v>
      </c>
      <c r="Z308" s="585">
        <v>0.03</v>
      </c>
      <c r="AA308" s="597" t="s">
        <v>464</v>
      </c>
      <c r="AB308" s="34" t="s">
        <v>1311</v>
      </c>
      <c r="AC308" s="43" t="str">
        <f t="shared" si="5"/>
        <v>群馬県前橋市</v>
      </c>
      <c r="AD308" s="32">
        <v>10.210000000000001</v>
      </c>
      <c r="AE308" s="34">
        <v>10.17</v>
      </c>
      <c r="AF308" s="51">
        <v>10.14</v>
      </c>
      <c r="AG308" s="1"/>
    </row>
    <row r="309" spans="22:33">
      <c r="V309" s="4" t="s">
        <v>424</v>
      </c>
      <c r="W309" s="4" t="s">
        <v>1312</v>
      </c>
      <c r="X309" s="2"/>
      <c r="Y309" s="584" t="s">
        <v>1258</v>
      </c>
      <c r="Z309" s="585">
        <v>0.03</v>
      </c>
      <c r="AA309" s="597" t="s">
        <v>464</v>
      </c>
      <c r="AB309" s="34" t="s">
        <v>1313</v>
      </c>
      <c r="AC309" s="43" t="str">
        <f t="shared" si="5"/>
        <v>群馬県伊勢崎市</v>
      </c>
      <c r="AD309" s="32">
        <v>10.210000000000001</v>
      </c>
      <c r="AE309" s="34">
        <v>10.17</v>
      </c>
      <c r="AF309" s="51">
        <v>10.14</v>
      </c>
      <c r="AG309" s="1"/>
    </row>
    <row r="310" spans="22:33">
      <c r="V310" s="4" t="s">
        <v>424</v>
      </c>
      <c r="W310" s="4" t="s">
        <v>1314</v>
      </c>
      <c r="X310" s="2"/>
      <c r="Y310" s="584" t="s">
        <v>1258</v>
      </c>
      <c r="Z310" s="585">
        <v>0.03</v>
      </c>
      <c r="AA310" s="597" t="s">
        <v>464</v>
      </c>
      <c r="AB310" s="34" t="s">
        <v>1315</v>
      </c>
      <c r="AC310" s="43" t="str">
        <f t="shared" si="5"/>
        <v>群馬県太田市</v>
      </c>
      <c r="AD310" s="32">
        <v>10.210000000000001</v>
      </c>
      <c r="AE310" s="34">
        <v>10.17</v>
      </c>
      <c r="AF310" s="51">
        <v>10.14</v>
      </c>
      <c r="AG310" s="1"/>
    </row>
    <row r="311" spans="22:33">
      <c r="V311" s="4" t="s">
        <v>424</v>
      </c>
      <c r="W311" s="4" t="s">
        <v>1316</v>
      </c>
      <c r="X311" s="2"/>
      <c r="Y311" s="584" t="s">
        <v>1258</v>
      </c>
      <c r="Z311" s="585">
        <v>0.03</v>
      </c>
      <c r="AA311" s="597" t="s">
        <v>464</v>
      </c>
      <c r="AB311" s="34" t="s">
        <v>1317</v>
      </c>
      <c r="AC311" s="43" t="str">
        <f t="shared" si="5"/>
        <v>群馬県渋川市</v>
      </c>
      <c r="AD311" s="32">
        <v>10.210000000000001</v>
      </c>
      <c r="AE311" s="34">
        <v>10.17</v>
      </c>
      <c r="AF311" s="51">
        <v>10.14</v>
      </c>
      <c r="AG311" s="1"/>
    </row>
    <row r="312" spans="22:33">
      <c r="V312" s="4" t="s">
        <v>424</v>
      </c>
      <c r="W312" s="4" t="s">
        <v>1318</v>
      </c>
      <c r="X312" s="2"/>
      <c r="Y312" s="584" t="s">
        <v>1258</v>
      </c>
      <c r="Z312" s="585">
        <v>0.03</v>
      </c>
      <c r="AA312" s="597" t="s">
        <v>464</v>
      </c>
      <c r="AB312" s="34" t="s">
        <v>1319</v>
      </c>
      <c r="AC312" s="43" t="str">
        <f t="shared" si="5"/>
        <v>群馬県榛東村</v>
      </c>
      <c r="AD312" s="32">
        <v>10.210000000000001</v>
      </c>
      <c r="AE312" s="34">
        <v>10.17</v>
      </c>
      <c r="AF312" s="51">
        <v>10.14</v>
      </c>
      <c r="AG312" s="1"/>
    </row>
    <row r="313" spans="22:33">
      <c r="V313" s="4" t="s">
        <v>424</v>
      </c>
      <c r="W313" s="4" t="s">
        <v>1320</v>
      </c>
      <c r="X313" s="2"/>
      <c r="Y313" s="584" t="s">
        <v>1258</v>
      </c>
      <c r="Z313" s="585">
        <v>0.03</v>
      </c>
      <c r="AA313" s="597" t="s">
        <v>464</v>
      </c>
      <c r="AB313" s="34" t="s">
        <v>1321</v>
      </c>
      <c r="AC313" s="43" t="str">
        <f t="shared" si="5"/>
        <v>群馬県吉岡町</v>
      </c>
      <c r="AD313" s="32">
        <v>10.210000000000001</v>
      </c>
      <c r="AE313" s="34">
        <v>10.17</v>
      </c>
      <c r="AF313" s="51">
        <v>10.14</v>
      </c>
      <c r="AG313" s="1"/>
    </row>
    <row r="314" spans="22:33">
      <c r="V314" s="4" t="s">
        <v>424</v>
      </c>
      <c r="W314" s="4" t="s">
        <v>1322</v>
      </c>
      <c r="X314" s="2"/>
      <c r="Y314" s="584" t="s">
        <v>1258</v>
      </c>
      <c r="Z314" s="585">
        <v>0.03</v>
      </c>
      <c r="AA314" s="597" t="s">
        <v>464</v>
      </c>
      <c r="AB314" s="34" t="s">
        <v>1323</v>
      </c>
      <c r="AC314" s="43" t="str">
        <f t="shared" si="5"/>
        <v>群馬県玉村町</v>
      </c>
      <c r="AD314" s="32">
        <v>10.210000000000001</v>
      </c>
      <c r="AE314" s="34">
        <v>10.17</v>
      </c>
      <c r="AF314" s="51">
        <v>10.14</v>
      </c>
      <c r="AG314" s="1"/>
    </row>
    <row r="315" spans="22:33">
      <c r="V315" s="4" t="s">
        <v>424</v>
      </c>
      <c r="W315" s="4" t="s">
        <v>1324</v>
      </c>
      <c r="X315" s="2"/>
      <c r="Y315" s="584" t="s">
        <v>1258</v>
      </c>
      <c r="Z315" s="585">
        <v>0.03</v>
      </c>
      <c r="AA315" s="597" t="s">
        <v>475</v>
      </c>
      <c r="AB315" s="34" t="s">
        <v>1325</v>
      </c>
      <c r="AC315" s="43" t="str">
        <f t="shared" si="5"/>
        <v>埼玉県熊谷市</v>
      </c>
      <c r="AD315" s="32">
        <v>10.210000000000001</v>
      </c>
      <c r="AE315" s="34">
        <v>10.17</v>
      </c>
      <c r="AF315" s="51">
        <v>10.14</v>
      </c>
      <c r="AG315" s="1"/>
    </row>
    <row r="316" spans="22:33">
      <c r="V316" s="4" t="s">
        <v>424</v>
      </c>
      <c r="W316" s="4" t="s">
        <v>1326</v>
      </c>
      <c r="X316" s="2"/>
      <c r="Y316" s="584" t="s">
        <v>1258</v>
      </c>
      <c r="Z316" s="585">
        <v>0.03</v>
      </c>
      <c r="AA316" s="597" t="s">
        <v>475</v>
      </c>
      <c r="AB316" s="34" t="s">
        <v>1327</v>
      </c>
      <c r="AC316" s="43" t="str">
        <f t="shared" si="5"/>
        <v>埼玉県深谷市</v>
      </c>
      <c r="AD316" s="32">
        <v>10.210000000000001</v>
      </c>
      <c r="AE316" s="34">
        <v>10.17</v>
      </c>
      <c r="AF316" s="51">
        <v>10.14</v>
      </c>
      <c r="AG316" s="1"/>
    </row>
    <row r="317" spans="22:33">
      <c r="V317" s="4" t="s">
        <v>424</v>
      </c>
      <c r="W317" s="4" t="s">
        <v>1328</v>
      </c>
      <c r="X317" s="2"/>
      <c r="Y317" s="584" t="s">
        <v>1258</v>
      </c>
      <c r="Z317" s="585">
        <v>0.03</v>
      </c>
      <c r="AA317" s="597" t="s">
        <v>475</v>
      </c>
      <c r="AB317" s="34" t="s">
        <v>1329</v>
      </c>
      <c r="AC317" s="43" t="str">
        <f t="shared" si="5"/>
        <v>埼玉県日高市</v>
      </c>
      <c r="AD317" s="32">
        <v>10.210000000000001</v>
      </c>
      <c r="AE317" s="34">
        <v>10.17</v>
      </c>
      <c r="AF317" s="51">
        <v>10.14</v>
      </c>
      <c r="AG317" s="1"/>
    </row>
    <row r="318" spans="22:33">
      <c r="V318" s="4" t="s">
        <v>424</v>
      </c>
      <c r="W318" s="4" t="s">
        <v>1330</v>
      </c>
      <c r="X318" s="2"/>
      <c r="Y318" s="584" t="s">
        <v>1258</v>
      </c>
      <c r="Z318" s="585">
        <v>0.03</v>
      </c>
      <c r="AA318" s="597" t="s">
        <v>475</v>
      </c>
      <c r="AB318" s="34" t="s">
        <v>1331</v>
      </c>
      <c r="AC318" s="43" t="str">
        <f t="shared" si="5"/>
        <v>埼玉県毛呂山町</v>
      </c>
      <c r="AD318" s="32">
        <v>10.210000000000001</v>
      </c>
      <c r="AE318" s="34">
        <v>10.17</v>
      </c>
      <c r="AF318" s="51">
        <v>10.14</v>
      </c>
      <c r="AG318" s="1"/>
    </row>
    <row r="319" spans="22:33">
      <c r="V319" s="4" t="s">
        <v>424</v>
      </c>
      <c r="W319" s="4" t="s">
        <v>1332</v>
      </c>
      <c r="X319" s="2"/>
      <c r="Y319" s="584" t="s">
        <v>1258</v>
      </c>
      <c r="Z319" s="585">
        <v>0.03</v>
      </c>
      <c r="AA319" s="597" t="s">
        <v>475</v>
      </c>
      <c r="AB319" s="34" t="s">
        <v>1333</v>
      </c>
      <c r="AC319" s="43" t="str">
        <f t="shared" si="5"/>
        <v>埼玉県越生町</v>
      </c>
      <c r="AD319" s="32">
        <v>10.210000000000001</v>
      </c>
      <c r="AE319" s="34">
        <v>10.17</v>
      </c>
      <c r="AF319" s="51">
        <v>10.14</v>
      </c>
      <c r="AG319" s="1"/>
    </row>
    <row r="320" spans="22:33">
      <c r="V320" s="4" t="s">
        <v>424</v>
      </c>
      <c r="W320" s="4" t="s">
        <v>1334</v>
      </c>
      <c r="X320" s="2"/>
      <c r="Y320" s="584" t="s">
        <v>1258</v>
      </c>
      <c r="Z320" s="585">
        <v>0.03</v>
      </c>
      <c r="AA320" s="597" t="s">
        <v>475</v>
      </c>
      <c r="AB320" s="34" t="s">
        <v>1335</v>
      </c>
      <c r="AC320" s="43" t="str">
        <f t="shared" si="5"/>
        <v>埼玉県滑川町</v>
      </c>
      <c r="AD320" s="32">
        <v>10.210000000000001</v>
      </c>
      <c r="AE320" s="34">
        <v>10.17</v>
      </c>
      <c r="AF320" s="51">
        <v>10.14</v>
      </c>
      <c r="AG320" s="1"/>
    </row>
    <row r="321" spans="22:33">
      <c r="V321" s="4" t="s">
        <v>434</v>
      </c>
      <c r="W321" s="4" t="s">
        <v>1336</v>
      </c>
      <c r="X321" s="2"/>
      <c r="Y321" s="584" t="s">
        <v>1258</v>
      </c>
      <c r="Z321" s="585">
        <v>0.03</v>
      </c>
      <c r="AA321" s="597" t="s">
        <v>475</v>
      </c>
      <c r="AB321" s="34" t="s">
        <v>1337</v>
      </c>
      <c r="AC321" s="43" t="str">
        <f t="shared" si="5"/>
        <v>埼玉県川島町</v>
      </c>
      <c r="AD321" s="32">
        <v>10.210000000000001</v>
      </c>
      <c r="AE321" s="34">
        <v>10.17</v>
      </c>
      <c r="AF321" s="51">
        <v>10.14</v>
      </c>
      <c r="AG321" s="1"/>
    </row>
    <row r="322" spans="22:33">
      <c r="V322" s="4" t="s">
        <v>434</v>
      </c>
      <c r="W322" s="4" t="s">
        <v>1338</v>
      </c>
      <c r="X322" s="2"/>
      <c r="Y322" s="584" t="s">
        <v>1258</v>
      </c>
      <c r="Z322" s="585">
        <v>0.03</v>
      </c>
      <c r="AA322" s="597" t="s">
        <v>475</v>
      </c>
      <c r="AB322" s="34" t="s">
        <v>1339</v>
      </c>
      <c r="AC322" s="43" t="str">
        <f t="shared" si="5"/>
        <v>埼玉県吉見町</v>
      </c>
      <c r="AD322" s="32">
        <v>10.210000000000001</v>
      </c>
      <c r="AE322" s="34">
        <v>10.17</v>
      </c>
      <c r="AF322" s="51">
        <v>10.14</v>
      </c>
      <c r="AG322" s="1"/>
    </row>
    <row r="323" spans="22:33">
      <c r="V323" s="4" t="s">
        <v>434</v>
      </c>
      <c r="W323" s="4" t="s">
        <v>1340</v>
      </c>
      <c r="X323" s="2"/>
      <c r="Y323" s="584" t="s">
        <v>1258</v>
      </c>
      <c r="Z323" s="585">
        <v>0.03</v>
      </c>
      <c r="AA323" s="597" t="s">
        <v>475</v>
      </c>
      <c r="AB323" s="34" t="s">
        <v>1341</v>
      </c>
      <c r="AC323" s="43" t="str">
        <f t="shared" si="5"/>
        <v>埼玉県鳩山町</v>
      </c>
      <c r="AD323" s="32">
        <v>10.210000000000001</v>
      </c>
      <c r="AE323" s="34">
        <v>10.17</v>
      </c>
      <c r="AF323" s="51">
        <v>10.14</v>
      </c>
      <c r="AG323" s="1"/>
    </row>
    <row r="324" spans="22:33">
      <c r="V324" s="4" t="s">
        <v>434</v>
      </c>
      <c r="W324" s="4" t="s">
        <v>1342</v>
      </c>
      <c r="X324" s="2"/>
      <c r="Y324" s="584" t="s">
        <v>1258</v>
      </c>
      <c r="Z324" s="585">
        <v>0.03</v>
      </c>
      <c r="AA324" s="597" t="s">
        <v>475</v>
      </c>
      <c r="AB324" s="34" t="s">
        <v>1343</v>
      </c>
      <c r="AC324" s="43" t="str">
        <f t="shared" ref="AC324:AC387" si="6">AA324&amp;AB324</f>
        <v>埼玉県寄居町</v>
      </c>
      <c r="AD324" s="32">
        <v>10.210000000000001</v>
      </c>
      <c r="AE324" s="34">
        <v>10.17</v>
      </c>
      <c r="AF324" s="51">
        <v>10.14</v>
      </c>
      <c r="AG324" s="1"/>
    </row>
    <row r="325" spans="22:33">
      <c r="V325" s="4" t="s">
        <v>434</v>
      </c>
      <c r="W325" s="4" t="s">
        <v>1344</v>
      </c>
      <c r="X325" s="2"/>
      <c r="Y325" s="584" t="s">
        <v>1258</v>
      </c>
      <c r="Z325" s="585">
        <v>0.03</v>
      </c>
      <c r="AA325" s="597" t="s">
        <v>484</v>
      </c>
      <c r="AB325" s="34" t="s">
        <v>1345</v>
      </c>
      <c r="AC325" s="43" t="str">
        <f t="shared" si="6"/>
        <v>千葉県東金市</v>
      </c>
      <c r="AD325" s="32">
        <v>10.210000000000001</v>
      </c>
      <c r="AE325" s="34">
        <v>10.17</v>
      </c>
      <c r="AF325" s="51">
        <v>10.14</v>
      </c>
      <c r="AG325" s="1"/>
    </row>
    <row r="326" spans="22:33">
      <c r="V326" s="4" t="s">
        <v>434</v>
      </c>
      <c r="W326" s="4" t="s">
        <v>1346</v>
      </c>
      <c r="X326" s="2"/>
      <c r="Y326" s="584" t="s">
        <v>1258</v>
      </c>
      <c r="Z326" s="585">
        <v>0.03</v>
      </c>
      <c r="AA326" s="597" t="s">
        <v>484</v>
      </c>
      <c r="AB326" s="34" t="s">
        <v>1347</v>
      </c>
      <c r="AC326" s="43" t="str">
        <f t="shared" si="6"/>
        <v>千葉県君津市</v>
      </c>
      <c r="AD326" s="32">
        <v>10.210000000000001</v>
      </c>
      <c r="AE326" s="34">
        <v>10.17</v>
      </c>
      <c r="AF326" s="51">
        <v>10.14</v>
      </c>
      <c r="AG326" s="1"/>
    </row>
    <row r="327" spans="22:33">
      <c r="V327" s="4" t="s">
        <v>434</v>
      </c>
      <c r="W327" s="4" t="s">
        <v>1348</v>
      </c>
      <c r="X327" s="2"/>
      <c r="Y327" s="584" t="s">
        <v>1258</v>
      </c>
      <c r="Z327" s="585">
        <v>0.03</v>
      </c>
      <c r="AA327" s="597" t="s">
        <v>484</v>
      </c>
      <c r="AB327" s="34" t="s">
        <v>1349</v>
      </c>
      <c r="AC327" s="43" t="str">
        <f t="shared" si="6"/>
        <v>千葉県富津市</v>
      </c>
      <c r="AD327" s="32">
        <v>10.210000000000001</v>
      </c>
      <c r="AE327" s="34">
        <v>10.17</v>
      </c>
      <c r="AF327" s="51">
        <v>10.14</v>
      </c>
      <c r="AG327" s="1"/>
    </row>
    <row r="328" spans="22:33">
      <c r="V328" s="4" t="s">
        <v>434</v>
      </c>
      <c r="W328" s="4" t="s">
        <v>1350</v>
      </c>
      <c r="X328" s="2"/>
      <c r="Y328" s="584" t="s">
        <v>1258</v>
      </c>
      <c r="Z328" s="585">
        <v>0.03</v>
      </c>
      <c r="AA328" s="597" t="s">
        <v>484</v>
      </c>
      <c r="AB328" s="34" t="s">
        <v>1351</v>
      </c>
      <c r="AC328" s="43" t="str">
        <f t="shared" si="6"/>
        <v>千葉県八街市</v>
      </c>
      <c r="AD328" s="32">
        <v>10.210000000000001</v>
      </c>
      <c r="AE328" s="34">
        <v>10.17</v>
      </c>
      <c r="AF328" s="51">
        <v>10.14</v>
      </c>
      <c r="AG328" s="1"/>
    </row>
    <row r="329" spans="22:33">
      <c r="V329" s="4" t="s">
        <v>434</v>
      </c>
      <c r="W329" s="4" t="s">
        <v>1352</v>
      </c>
      <c r="X329" s="2"/>
      <c r="Y329" s="584" t="s">
        <v>1258</v>
      </c>
      <c r="Z329" s="585">
        <v>0.03</v>
      </c>
      <c r="AA329" s="597" t="s">
        <v>484</v>
      </c>
      <c r="AB329" s="34" t="s">
        <v>1353</v>
      </c>
      <c r="AC329" s="43" t="str">
        <f t="shared" si="6"/>
        <v>千葉県富里市</v>
      </c>
      <c r="AD329" s="32">
        <v>10.210000000000001</v>
      </c>
      <c r="AE329" s="34">
        <v>10.17</v>
      </c>
      <c r="AF329" s="51">
        <v>10.14</v>
      </c>
      <c r="AG329" s="1"/>
    </row>
    <row r="330" spans="22:33">
      <c r="V330" s="4" t="s">
        <v>434</v>
      </c>
      <c r="W330" s="4" t="s">
        <v>1354</v>
      </c>
      <c r="X330" s="2"/>
      <c r="Y330" s="584" t="s">
        <v>1258</v>
      </c>
      <c r="Z330" s="585">
        <v>0.03</v>
      </c>
      <c r="AA330" s="597" t="s">
        <v>484</v>
      </c>
      <c r="AB330" s="34" t="s">
        <v>1355</v>
      </c>
      <c r="AC330" s="43" t="str">
        <f t="shared" si="6"/>
        <v>千葉県山武市</v>
      </c>
      <c r="AD330" s="32">
        <v>10.210000000000001</v>
      </c>
      <c r="AE330" s="34">
        <v>10.17</v>
      </c>
      <c r="AF330" s="51">
        <v>10.14</v>
      </c>
      <c r="AG330" s="1"/>
    </row>
    <row r="331" spans="22:33">
      <c r="V331" s="4" t="s">
        <v>434</v>
      </c>
      <c r="W331" s="4" t="s">
        <v>1356</v>
      </c>
      <c r="X331" s="2"/>
      <c r="Y331" s="584" t="s">
        <v>1258</v>
      </c>
      <c r="Z331" s="585">
        <v>0.03</v>
      </c>
      <c r="AA331" s="597" t="s">
        <v>484</v>
      </c>
      <c r="AB331" s="34" t="s">
        <v>1357</v>
      </c>
      <c r="AC331" s="43" t="str">
        <f t="shared" si="6"/>
        <v>千葉県大網白里市</v>
      </c>
      <c r="AD331" s="32">
        <v>10.210000000000001</v>
      </c>
      <c r="AE331" s="34">
        <v>10.17</v>
      </c>
      <c r="AF331" s="51">
        <v>10.14</v>
      </c>
      <c r="AG331" s="1"/>
    </row>
    <row r="332" spans="22:33">
      <c r="V332" s="4" t="s">
        <v>434</v>
      </c>
      <c r="W332" s="4" t="s">
        <v>1358</v>
      </c>
      <c r="X332" s="2"/>
      <c r="Y332" s="584" t="s">
        <v>1258</v>
      </c>
      <c r="Z332" s="585">
        <v>0.03</v>
      </c>
      <c r="AA332" s="597" t="s">
        <v>484</v>
      </c>
      <c r="AB332" s="34" t="s">
        <v>1359</v>
      </c>
      <c r="AC332" s="43" t="str">
        <f t="shared" si="6"/>
        <v>千葉県長柄町</v>
      </c>
      <c r="AD332" s="32">
        <v>10.210000000000001</v>
      </c>
      <c r="AE332" s="34">
        <v>10.17</v>
      </c>
      <c r="AF332" s="51">
        <v>10.14</v>
      </c>
      <c r="AG332" s="1"/>
    </row>
    <row r="333" spans="22:33">
      <c r="V333" s="4" t="s">
        <v>434</v>
      </c>
      <c r="W333" s="4" t="s">
        <v>1360</v>
      </c>
      <c r="X333" s="2"/>
      <c r="Y333" s="584" t="s">
        <v>1258</v>
      </c>
      <c r="Z333" s="585">
        <v>0.03</v>
      </c>
      <c r="AA333" s="597" t="s">
        <v>484</v>
      </c>
      <c r="AB333" s="34" t="s">
        <v>1361</v>
      </c>
      <c r="AC333" s="43" t="str">
        <f t="shared" si="6"/>
        <v>千葉県長南町</v>
      </c>
      <c r="AD333" s="32">
        <v>10.210000000000001</v>
      </c>
      <c r="AE333" s="34">
        <v>10.17</v>
      </c>
      <c r="AF333" s="51">
        <v>10.14</v>
      </c>
      <c r="AG333" s="1"/>
    </row>
    <row r="334" spans="22:33">
      <c r="V334" s="4" t="s">
        <v>434</v>
      </c>
      <c r="W334" s="4" t="s">
        <v>1362</v>
      </c>
      <c r="X334" s="2"/>
      <c r="Y334" s="584" t="s">
        <v>1258</v>
      </c>
      <c r="Z334" s="585">
        <v>0.03</v>
      </c>
      <c r="AA334" s="597" t="s">
        <v>502</v>
      </c>
      <c r="AB334" s="34" t="s">
        <v>1363</v>
      </c>
      <c r="AC334" s="43" t="str">
        <f t="shared" si="6"/>
        <v>神奈川県南足柄市</v>
      </c>
      <c r="AD334" s="32">
        <v>10.210000000000001</v>
      </c>
      <c r="AE334" s="34">
        <v>10.17</v>
      </c>
      <c r="AF334" s="51">
        <v>10.14</v>
      </c>
      <c r="AG334" s="1"/>
    </row>
    <row r="335" spans="22:33">
      <c r="V335" s="4" t="s">
        <v>434</v>
      </c>
      <c r="W335" s="4" t="s">
        <v>1364</v>
      </c>
      <c r="X335" s="2"/>
      <c r="Y335" s="584" t="s">
        <v>1258</v>
      </c>
      <c r="Z335" s="585">
        <v>0.03</v>
      </c>
      <c r="AA335" s="597" t="s">
        <v>502</v>
      </c>
      <c r="AB335" s="34" t="s">
        <v>1365</v>
      </c>
      <c r="AC335" s="43" t="str">
        <f t="shared" si="6"/>
        <v>神奈川県山北町</v>
      </c>
      <c r="AD335" s="32">
        <v>10.210000000000001</v>
      </c>
      <c r="AE335" s="34">
        <v>10.17</v>
      </c>
      <c r="AF335" s="51">
        <v>10.14</v>
      </c>
      <c r="AG335" s="1"/>
    </row>
    <row r="336" spans="22:33">
      <c r="V336" s="4" t="s">
        <v>434</v>
      </c>
      <c r="W336" s="4" t="s">
        <v>1366</v>
      </c>
      <c r="X336" s="2"/>
      <c r="Y336" s="584" t="s">
        <v>1258</v>
      </c>
      <c r="Z336" s="585">
        <v>0.03</v>
      </c>
      <c r="AA336" s="597" t="s">
        <v>502</v>
      </c>
      <c r="AB336" s="34" t="s">
        <v>1367</v>
      </c>
      <c r="AC336" s="43" t="str">
        <f t="shared" si="6"/>
        <v>神奈川県箱根町</v>
      </c>
      <c r="AD336" s="32">
        <v>10.210000000000001</v>
      </c>
      <c r="AE336" s="34">
        <v>10.17</v>
      </c>
      <c r="AF336" s="51">
        <v>10.14</v>
      </c>
      <c r="AG336" s="1"/>
    </row>
    <row r="337" spans="22:33">
      <c r="V337" s="4" t="s">
        <v>434</v>
      </c>
      <c r="W337" s="4" t="s">
        <v>1368</v>
      </c>
      <c r="X337" s="2"/>
      <c r="Y337" s="584" t="s">
        <v>1258</v>
      </c>
      <c r="Z337" s="585">
        <v>0.03</v>
      </c>
      <c r="AA337" s="597" t="s">
        <v>510</v>
      </c>
      <c r="AB337" s="34" t="s">
        <v>1369</v>
      </c>
      <c r="AC337" s="43" t="str">
        <f t="shared" si="6"/>
        <v>新潟県新潟市</v>
      </c>
      <c r="AD337" s="32">
        <v>10.210000000000001</v>
      </c>
      <c r="AE337" s="34">
        <v>10.17</v>
      </c>
      <c r="AF337" s="51">
        <v>10.14</v>
      </c>
      <c r="AG337" s="1"/>
    </row>
    <row r="338" spans="22:33">
      <c r="V338" s="4" t="s">
        <v>434</v>
      </c>
      <c r="W338" s="4" t="s">
        <v>1370</v>
      </c>
      <c r="X338" s="2"/>
      <c r="Y338" s="584" t="s">
        <v>1258</v>
      </c>
      <c r="Z338" s="585">
        <v>0.03</v>
      </c>
      <c r="AA338" s="597" t="s">
        <v>517</v>
      </c>
      <c r="AB338" s="34" t="s">
        <v>1371</v>
      </c>
      <c r="AC338" s="43" t="str">
        <f t="shared" si="6"/>
        <v>富山県富山市</v>
      </c>
      <c r="AD338" s="32">
        <v>10.210000000000001</v>
      </c>
      <c r="AE338" s="34">
        <v>10.17</v>
      </c>
      <c r="AF338" s="51">
        <v>10.14</v>
      </c>
      <c r="AG338" s="1"/>
    </row>
    <row r="339" spans="22:33">
      <c r="V339" s="4" t="s">
        <v>434</v>
      </c>
      <c r="W339" s="4" t="s">
        <v>1372</v>
      </c>
      <c r="X339" s="2"/>
      <c r="Y339" s="584" t="s">
        <v>1258</v>
      </c>
      <c r="Z339" s="585">
        <v>0.03</v>
      </c>
      <c r="AA339" s="597" t="s">
        <v>524</v>
      </c>
      <c r="AB339" s="34" t="s">
        <v>1373</v>
      </c>
      <c r="AC339" s="43" t="str">
        <f t="shared" si="6"/>
        <v>石川県金沢市</v>
      </c>
      <c r="AD339" s="32">
        <v>10.210000000000001</v>
      </c>
      <c r="AE339" s="34">
        <v>10.17</v>
      </c>
      <c r="AF339" s="51">
        <v>10.14</v>
      </c>
      <c r="AG339" s="1"/>
    </row>
    <row r="340" spans="22:33">
      <c r="V340" s="4" t="s">
        <v>434</v>
      </c>
      <c r="W340" s="4" t="s">
        <v>1374</v>
      </c>
      <c r="X340" s="2"/>
      <c r="Y340" s="584" t="s">
        <v>1258</v>
      </c>
      <c r="Z340" s="585">
        <v>0.03</v>
      </c>
      <c r="AA340" s="597" t="s">
        <v>524</v>
      </c>
      <c r="AB340" s="34" t="s">
        <v>1375</v>
      </c>
      <c r="AC340" s="43" t="str">
        <f t="shared" si="6"/>
        <v>石川県内灘町</v>
      </c>
      <c r="AD340" s="32">
        <v>10.210000000000001</v>
      </c>
      <c r="AE340" s="34">
        <v>10.17</v>
      </c>
      <c r="AF340" s="51">
        <v>10.14</v>
      </c>
      <c r="AG340" s="1"/>
    </row>
    <row r="341" spans="22:33">
      <c r="V341" s="4" t="s">
        <v>434</v>
      </c>
      <c r="W341" s="4" t="s">
        <v>1376</v>
      </c>
      <c r="X341" s="2"/>
      <c r="Y341" s="584" t="s">
        <v>1258</v>
      </c>
      <c r="Z341" s="585">
        <v>0.03</v>
      </c>
      <c r="AA341" s="597" t="s">
        <v>533</v>
      </c>
      <c r="AB341" s="34" t="s">
        <v>1377</v>
      </c>
      <c r="AC341" s="43" t="str">
        <f t="shared" si="6"/>
        <v>福井県福井市</v>
      </c>
      <c r="AD341" s="32">
        <v>10.210000000000001</v>
      </c>
      <c r="AE341" s="34">
        <v>10.17</v>
      </c>
      <c r="AF341" s="51">
        <v>10.14</v>
      </c>
      <c r="AG341" s="1"/>
    </row>
    <row r="342" spans="22:33">
      <c r="V342" s="4" t="s">
        <v>434</v>
      </c>
      <c r="W342" s="4" t="s">
        <v>1378</v>
      </c>
      <c r="X342" s="2"/>
      <c r="Y342" s="584" t="s">
        <v>1258</v>
      </c>
      <c r="Z342" s="585">
        <v>0.03</v>
      </c>
      <c r="AA342" s="597" t="s">
        <v>542</v>
      </c>
      <c r="AB342" s="34" t="s">
        <v>1379</v>
      </c>
      <c r="AC342" s="43" t="str">
        <f t="shared" si="6"/>
        <v>山梨県甲府市</v>
      </c>
      <c r="AD342" s="32">
        <v>10.210000000000001</v>
      </c>
      <c r="AE342" s="34">
        <v>10.17</v>
      </c>
      <c r="AF342" s="51">
        <v>10.14</v>
      </c>
      <c r="AG342" s="1"/>
    </row>
    <row r="343" spans="22:33">
      <c r="V343" s="4" t="s">
        <v>434</v>
      </c>
      <c r="W343" s="4" t="s">
        <v>1380</v>
      </c>
      <c r="X343" s="2"/>
      <c r="Y343" s="584" t="s">
        <v>1258</v>
      </c>
      <c r="Z343" s="585">
        <v>0.03</v>
      </c>
      <c r="AA343" s="597" t="s">
        <v>542</v>
      </c>
      <c r="AB343" s="34" t="s">
        <v>1381</v>
      </c>
      <c r="AC343" s="43" t="str">
        <f t="shared" si="6"/>
        <v>山梨県南アルプス市</v>
      </c>
      <c r="AD343" s="32">
        <v>10.210000000000001</v>
      </c>
      <c r="AE343" s="34">
        <v>10.17</v>
      </c>
      <c r="AF343" s="51">
        <v>10.14</v>
      </c>
      <c r="AG343" s="1"/>
    </row>
    <row r="344" spans="22:33">
      <c r="V344" s="4" t="s">
        <v>434</v>
      </c>
      <c r="W344" s="4" t="s">
        <v>1382</v>
      </c>
      <c r="X344" s="2"/>
      <c r="Y344" s="584" t="s">
        <v>1258</v>
      </c>
      <c r="Z344" s="585">
        <v>0.03</v>
      </c>
      <c r="AA344" s="597" t="s">
        <v>542</v>
      </c>
      <c r="AB344" s="34" t="s">
        <v>1383</v>
      </c>
      <c r="AC344" s="43" t="str">
        <f t="shared" si="6"/>
        <v>山梨県南部町</v>
      </c>
      <c r="AD344" s="32">
        <v>10.210000000000001</v>
      </c>
      <c r="AE344" s="34">
        <v>10.17</v>
      </c>
      <c r="AF344" s="51">
        <v>10.14</v>
      </c>
      <c r="AG344" s="1"/>
    </row>
    <row r="345" spans="22:33">
      <c r="V345" s="4" t="s">
        <v>434</v>
      </c>
      <c r="W345" s="4" t="s">
        <v>1384</v>
      </c>
      <c r="X345" s="2"/>
      <c r="Y345" s="584" t="s">
        <v>1258</v>
      </c>
      <c r="Z345" s="585">
        <v>0.03</v>
      </c>
      <c r="AA345" s="597" t="s">
        <v>550</v>
      </c>
      <c r="AB345" s="34" t="s">
        <v>1385</v>
      </c>
      <c r="AC345" s="43" t="str">
        <f t="shared" si="6"/>
        <v>長野県長野市</v>
      </c>
      <c r="AD345" s="32">
        <v>10.210000000000001</v>
      </c>
      <c r="AE345" s="34">
        <v>10.17</v>
      </c>
      <c r="AF345" s="51">
        <v>10.14</v>
      </c>
      <c r="AG345" s="1"/>
    </row>
    <row r="346" spans="22:33">
      <c r="V346" s="4" t="s">
        <v>434</v>
      </c>
      <c r="W346" s="4" t="s">
        <v>1386</v>
      </c>
      <c r="X346" s="2"/>
      <c r="Y346" s="584" t="s">
        <v>1258</v>
      </c>
      <c r="Z346" s="585">
        <v>0.03</v>
      </c>
      <c r="AA346" s="597" t="s">
        <v>550</v>
      </c>
      <c r="AB346" s="34" t="s">
        <v>1387</v>
      </c>
      <c r="AC346" s="43" t="str">
        <f t="shared" si="6"/>
        <v>長野県松本市</v>
      </c>
      <c r="AD346" s="32">
        <v>10.210000000000001</v>
      </c>
      <c r="AE346" s="34">
        <v>10.17</v>
      </c>
      <c r="AF346" s="51">
        <v>10.14</v>
      </c>
      <c r="AG346" s="1"/>
    </row>
    <row r="347" spans="22:33">
      <c r="V347" s="4" t="s">
        <v>434</v>
      </c>
      <c r="W347" s="4" t="s">
        <v>1388</v>
      </c>
      <c r="X347" s="2"/>
      <c r="Y347" s="584" t="s">
        <v>1258</v>
      </c>
      <c r="Z347" s="585">
        <v>0.03</v>
      </c>
      <c r="AA347" s="597" t="s">
        <v>550</v>
      </c>
      <c r="AB347" s="34" t="s">
        <v>1389</v>
      </c>
      <c r="AC347" s="43" t="str">
        <f t="shared" si="6"/>
        <v>長野県塩尻市</v>
      </c>
      <c r="AD347" s="32">
        <v>10.210000000000001</v>
      </c>
      <c r="AE347" s="34">
        <v>10.17</v>
      </c>
      <c r="AF347" s="51">
        <v>10.14</v>
      </c>
      <c r="AG347" s="1"/>
    </row>
    <row r="348" spans="22:33">
      <c r="V348" s="4" t="s">
        <v>434</v>
      </c>
      <c r="W348" s="4" t="s">
        <v>1390</v>
      </c>
      <c r="X348" s="2"/>
      <c r="Y348" s="584" t="s">
        <v>1258</v>
      </c>
      <c r="Z348" s="585">
        <v>0.03</v>
      </c>
      <c r="AA348" s="597" t="s">
        <v>559</v>
      </c>
      <c r="AB348" s="34" t="s">
        <v>1391</v>
      </c>
      <c r="AC348" s="43" t="str">
        <f t="shared" si="6"/>
        <v>岐阜県大垣市</v>
      </c>
      <c r="AD348" s="32">
        <v>10.210000000000001</v>
      </c>
      <c r="AE348" s="34">
        <v>10.17</v>
      </c>
      <c r="AF348" s="51">
        <v>10.14</v>
      </c>
      <c r="AG348" s="1"/>
    </row>
    <row r="349" spans="22:33">
      <c r="V349" s="4" t="s">
        <v>434</v>
      </c>
      <c r="W349" s="4" t="s">
        <v>1392</v>
      </c>
      <c r="X349" s="2"/>
      <c r="Y349" s="584" t="s">
        <v>1258</v>
      </c>
      <c r="Z349" s="585">
        <v>0.03</v>
      </c>
      <c r="AA349" s="597" t="s">
        <v>559</v>
      </c>
      <c r="AB349" s="34" t="s">
        <v>1393</v>
      </c>
      <c r="AC349" s="43" t="str">
        <f t="shared" si="6"/>
        <v>岐阜県多治見市</v>
      </c>
      <c r="AD349" s="32">
        <v>10.210000000000001</v>
      </c>
      <c r="AE349" s="34">
        <v>10.17</v>
      </c>
      <c r="AF349" s="51">
        <v>10.14</v>
      </c>
      <c r="AG349" s="1"/>
    </row>
    <row r="350" spans="22:33">
      <c r="V350" s="4" t="s">
        <v>434</v>
      </c>
      <c r="W350" s="4" t="s">
        <v>1394</v>
      </c>
      <c r="X350" s="2"/>
      <c r="Y350" s="584" t="s">
        <v>1258</v>
      </c>
      <c r="Z350" s="585">
        <v>0.03</v>
      </c>
      <c r="AA350" s="597" t="s">
        <v>559</v>
      </c>
      <c r="AB350" s="34" t="s">
        <v>1395</v>
      </c>
      <c r="AC350" s="43" t="str">
        <f t="shared" si="6"/>
        <v>岐阜県美濃加茂市</v>
      </c>
      <c r="AD350" s="32">
        <v>10.210000000000001</v>
      </c>
      <c r="AE350" s="34">
        <v>10.17</v>
      </c>
      <c r="AF350" s="51">
        <v>10.14</v>
      </c>
      <c r="AG350" s="1"/>
    </row>
    <row r="351" spans="22:33">
      <c r="V351" s="4" t="s">
        <v>434</v>
      </c>
      <c r="W351" s="4" t="s">
        <v>1396</v>
      </c>
      <c r="X351" s="2"/>
      <c r="Y351" s="584" t="s">
        <v>1258</v>
      </c>
      <c r="Z351" s="585">
        <v>0.03</v>
      </c>
      <c r="AA351" s="597" t="s">
        <v>559</v>
      </c>
      <c r="AB351" s="34" t="s">
        <v>1397</v>
      </c>
      <c r="AC351" s="43" t="str">
        <f t="shared" si="6"/>
        <v>岐阜県各務原市</v>
      </c>
      <c r="AD351" s="32">
        <v>10.210000000000001</v>
      </c>
      <c r="AE351" s="34">
        <v>10.17</v>
      </c>
      <c r="AF351" s="51">
        <v>10.14</v>
      </c>
      <c r="AG351" s="1"/>
    </row>
    <row r="352" spans="22:33">
      <c r="V352" s="4" t="s">
        <v>434</v>
      </c>
      <c r="W352" s="4" t="s">
        <v>1398</v>
      </c>
      <c r="X352" s="2"/>
      <c r="Y352" s="584" t="s">
        <v>1258</v>
      </c>
      <c r="Z352" s="585">
        <v>0.03</v>
      </c>
      <c r="AA352" s="597" t="s">
        <v>559</v>
      </c>
      <c r="AB352" s="34" t="s">
        <v>1399</v>
      </c>
      <c r="AC352" s="43" t="str">
        <f t="shared" si="6"/>
        <v>岐阜県可児市</v>
      </c>
      <c r="AD352" s="32">
        <v>10.210000000000001</v>
      </c>
      <c r="AE352" s="34">
        <v>10.17</v>
      </c>
      <c r="AF352" s="51">
        <v>10.14</v>
      </c>
      <c r="AG352" s="1"/>
    </row>
    <row r="353" spans="22:33">
      <c r="V353" s="4" t="s">
        <v>434</v>
      </c>
      <c r="W353" s="4" t="s">
        <v>1400</v>
      </c>
      <c r="X353" s="2"/>
      <c r="Y353" s="584" t="s">
        <v>1258</v>
      </c>
      <c r="Z353" s="585">
        <v>0.03</v>
      </c>
      <c r="AA353" s="597" t="s">
        <v>566</v>
      </c>
      <c r="AB353" s="34" t="s">
        <v>1401</v>
      </c>
      <c r="AC353" s="43" t="str">
        <f t="shared" si="6"/>
        <v>静岡県浜松市</v>
      </c>
      <c r="AD353" s="32">
        <v>10.210000000000001</v>
      </c>
      <c r="AE353" s="34">
        <v>10.17</v>
      </c>
      <c r="AF353" s="51">
        <v>10.14</v>
      </c>
      <c r="AG353" s="1"/>
    </row>
    <row r="354" spans="22:33">
      <c r="V354" s="4" t="s">
        <v>434</v>
      </c>
      <c r="W354" s="4" t="s">
        <v>1402</v>
      </c>
      <c r="X354" s="2"/>
      <c r="Y354" s="584" t="s">
        <v>1258</v>
      </c>
      <c r="Z354" s="585">
        <v>0.03</v>
      </c>
      <c r="AA354" s="597" t="s">
        <v>566</v>
      </c>
      <c r="AB354" s="34" t="s">
        <v>1403</v>
      </c>
      <c r="AC354" s="43" t="str">
        <f t="shared" si="6"/>
        <v>静岡県沼津市</v>
      </c>
      <c r="AD354" s="32">
        <v>10.210000000000001</v>
      </c>
      <c r="AE354" s="34">
        <v>10.17</v>
      </c>
      <c r="AF354" s="51">
        <v>10.14</v>
      </c>
      <c r="AG354" s="1"/>
    </row>
    <row r="355" spans="22:33">
      <c r="V355" s="4" t="s">
        <v>434</v>
      </c>
      <c r="W355" s="4" t="s">
        <v>1404</v>
      </c>
      <c r="X355" s="2"/>
      <c r="Y355" s="584" t="s">
        <v>1258</v>
      </c>
      <c r="Z355" s="585">
        <v>0.03</v>
      </c>
      <c r="AA355" s="597" t="s">
        <v>566</v>
      </c>
      <c r="AB355" s="34" t="s">
        <v>1405</v>
      </c>
      <c r="AC355" s="43" t="str">
        <f t="shared" si="6"/>
        <v>静岡県三島市</v>
      </c>
      <c r="AD355" s="32">
        <v>10.210000000000001</v>
      </c>
      <c r="AE355" s="34">
        <v>10.17</v>
      </c>
      <c r="AF355" s="51">
        <v>10.14</v>
      </c>
      <c r="AG355" s="1"/>
    </row>
    <row r="356" spans="22:33">
      <c r="V356" s="4" t="s">
        <v>441</v>
      </c>
      <c r="W356" s="4" t="s">
        <v>1406</v>
      </c>
      <c r="X356" s="2"/>
      <c r="Y356" s="584" t="s">
        <v>1258</v>
      </c>
      <c r="Z356" s="585">
        <v>0.03</v>
      </c>
      <c r="AA356" s="597" t="s">
        <v>566</v>
      </c>
      <c r="AB356" s="34" t="s">
        <v>1407</v>
      </c>
      <c r="AC356" s="43" t="str">
        <f t="shared" si="6"/>
        <v>静岡県富士宮市</v>
      </c>
      <c r="AD356" s="32">
        <v>10.210000000000001</v>
      </c>
      <c r="AE356" s="34">
        <v>10.17</v>
      </c>
      <c r="AF356" s="51">
        <v>10.14</v>
      </c>
      <c r="AG356" s="1"/>
    </row>
    <row r="357" spans="22:33">
      <c r="V357" s="4" t="s">
        <v>441</v>
      </c>
      <c r="W357" s="4" t="s">
        <v>1408</v>
      </c>
      <c r="X357" s="2"/>
      <c r="Y357" s="584" t="s">
        <v>1258</v>
      </c>
      <c r="Z357" s="585">
        <v>0.03</v>
      </c>
      <c r="AA357" s="597" t="s">
        <v>566</v>
      </c>
      <c r="AB357" s="34" t="s">
        <v>1409</v>
      </c>
      <c r="AC357" s="43" t="str">
        <f t="shared" si="6"/>
        <v>静岡県島田市</v>
      </c>
      <c r="AD357" s="32">
        <v>10.210000000000001</v>
      </c>
      <c r="AE357" s="34">
        <v>10.17</v>
      </c>
      <c r="AF357" s="51">
        <v>10.14</v>
      </c>
      <c r="AG357" s="1"/>
    </row>
    <row r="358" spans="22:33">
      <c r="V358" s="4" t="s">
        <v>441</v>
      </c>
      <c r="W358" s="4" t="s">
        <v>1410</v>
      </c>
      <c r="X358" s="2"/>
      <c r="Y358" s="584" t="s">
        <v>1258</v>
      </c>
      <c r="Z358" s="585">
        <v>0.03</v>
      </c>
      <c r="AA358" s="597" t="s">
        <v>566</v>
      </c>
      <c r="AB358" s="34" t="s">
        <v>1411</v>
      </c>
      <c r="AC358" s="43" t="str">
        <f t="shared" si="6"/>
        <v>静岡県富士市</v>
      </c>
      <c r="AD358" s="32">
        <v>10.210000000000001</v>
      </c>
      <c r="AE358" s="34">
        <v>10.17</v>
      </c>
      <c r="AF358" s="51">
        <v>10.14</v>
      </c>
      <c r="AG358" s="1"/>
    </row>
    <row r="359" spans="22:33">
      <c r="V359" s="4" t="s">
        <v>441</v>
      </c>
      <c r="W359" s="4" t="s">
        <v>1412</v>
      </c>
      <c r="X359" s="2"/>
      <c r="Y359" s="584" t="s">
        <v>1258</v>
      </c>
      <c r="Z359" s="585">
        <v>0.03</v>
      </c>
      <c r="AA359" s="597" t="s">
        <v>566</v>
      </c>
      <c r="AB359" s="34" t="s">
        <v>1413</v>
      </c>
      <c r="AC359" s="43" t="str">
        <f t="shared" si="6"/>
        <v>静岡県磐田市</v>
      </c>
      <c r="AD359" s="32">
        <v>10.210000000000001</v>
      </c>
      <c r="AE359" s="34">
        <v>10.17</v>
      </c>
      <c r="AF359" s="51">
        <v>10.14</v>
      </c>
      <c r="AG359" s="1"/>
    </row>
    <row r="360" spans="22:33">
      <c r="V360" s="4" t="s">
        <v>441</v>
      </c>
      <c r="W360" s="4" t="s">
        <v>1414</v>
      </c>
      <c r="X360" s="2"/>
      <c r="Y360" s="584" t="s">
        <v>1258</v>
      </c>
      <c r="Z360" s="585">
        <v>0.03</v>
      </c>
      <c r="AA360" s="597" t="s">
        <v>566</v>
      </c>
      <c r="AB360" s="34" t="s">
        <v>1415</v>
      </c>
      <c r="AC360" s="43" t="str">
        <f t="shared" si="6"/>
        <v>静岡県焼津市</v>
      </c>
      <c r="AD360" s="32">
        <v>10.210000000000001</v>
      </c>
      <c r="AE360" s="34">
        <v>10.17</v>
      </c>
      <c r="AF360" s="51">
        <v>10.14</v>
      </c>
      <c r="AG360" s="1"/>
    </row>
    <row r="361" spans="22:33">
      <c r="V361" s="4" t="s">
        <v>441</v>
      </c>
      <c r="W361" s="4" t="s">
        <v>1416</v>
      </c>
      <c r="X361" s="2"/>
      <c r="Y361" s="584" t="s">
        <v>1258</v>
      </c>
      <c r="Z361" s="585">
        <v>0.03</v>
      </c>
      <c r="AA361" s="597" t="s">
        <v>566</v>
      </c>
      <c r="AB361" s="34" t="s">
        <v>1417</v>
      </c>
      <c r="AC361" s="43" t="str">
        <f t="shared" si="6"/>
        <v>静岡県掛川市</v>
      </c>
      <c r="AD361" s="32">
        <v>10.210000000000001</v>
      </c>
      <c r="AE361" s="34">
        <v>10.17</v>
      </c>
      <c r="AF361" s="51">
        <v>10.14</v>
      </c>
      <c r="AG361" s="1"/>
    </row>
    <row r="362" spans="22:33">
      <c r="V362" s="4" t="s">
        <v>441</v>
      </c>
      <c r="W362" s="4" t="s">
        <v>1418</v>
      </c>
      <c r="X362" s="2"/>
      <c r="Y362" s="584" t="s">
        <v>1258</v>
      </c>
      <c r="Z362" s="585">
        <v>0.03</v>
      </c>
      <c r="AA362" s="597" t="s">
        <v>566</v>
      </c>
      <c r="AB362" s="34" t="s">
        <v>1419</v>
      </c>
      <c r="AC362" s="43" t="str">
        <f t="shared" si="6"/>
        <v>静岡県藤枝市</v>
      </c>
      <c r="AD362" s="32">
        <v>10.210000000000001</v>
      </c>
      <c r="AE362" s="34">
        <v>10.17</v>
      </c>
      <c r="AF362" s="51">
        <v>10.14</v>
      </c>
      <c r="AG362" s="1"/>
    </row>
    <row r="363" spans="22:33">
      <c r="V363" s="4" t="s">
        <v>441</v>
      </c>
      <c r="W363" s="4" t="s">
        <v>1420</v>
      </c>
      <c r="X363" s="2"/>
      <c r="Y363" s="584" t="s">
        <v>1258</v>
      </c>
      <c r="Z363" s="585">
        <v>0.03</v>
      </c>
      <c r="AA363" s="597" t="s">
        <v>566</v>
      </c>
      <c r="AB363" s="34" t="s">
        <v>1421</v>
      </c>
      <c r="AC363" s="43" t="str">
        <f t="shared" si="6"/>
        <v>静岡県御殿場市</v>
      </c>
      <c r="AD363" s="32">
        <v>10.210000000000001</v>
      </c>
      <c r="AE363" s="34">
        <v>10.17</v>
      </c>
      <c r="AF363" s="51">
        <v>10.14</v>
      </c>
      <c r="AG363" s="1"/>
    </row>
    <row r="364" spans="22:33">
      <c r="V364" s="4" t="s">
        <v>441</v>
      </c>
      <c r="W364" s="4" t="s">
        <v>1422</v>
      </c>
      <c r="X364" s="2"/>
      <c r="Y364" s="584" t="s">
        <v>1258</v>
      </c>
      <c r="Z364" s="585">
        <v>0.03</v>
      </c>
      <c r="AA364" s="597" t="s">
        <v>566</v>
      </c>
      <c r="AB364" s="34" t="s">
        <v>1423</v>
      </c>
      <c r="AC364" s="43" t="str">
        <f t="shared" si="6"/>
        <v>静岡県袋井市</v>
      </c>
      <c r="AD364" s="32">
        <v>10.210000000000001</v>
      </c>
      <c r="AE364" s="34">
        <v>10.17</v>
      </c>
      <c r="AF364" s="51">
        <v>10.14</v>
      </c>
      <c r="AG364" s="1"/>
    </row>
    <row r="365" spans="22:33">
      <c r="V365" s="4" t="s">
        <v>441</v>
      </c>
      <c r="W365" s="4" t="s">
        <v>1424</v>
      </c>
      <c r="X365" s="2"/>
      <c r="Y365" s="584" t="s">
        <v>1258</v>
      </c>
      <c r="Z365" s="585">
        <v>0.03</v>
      </c>
      <c r="AA365" s="597" t="s">
        <v>566</v>
      </c>
      <c r="AB365" s="34" t="s">
        <v>1425</v>
      </c>
      <c r="AC365" s="43" t="str">
        <f t="shared" si="6"/>
        <v>静岡県裾野市</v>
      </c>
      <c r="AD365" s="32">
        <v>10.210000000000001</v>
      </c>
      <c r="AE365" s="34">
        <v>10.17</v>
      </c>
      <c r="AF365" s="51">
        <v>10.14</v>
      </c>
      <c r="AG365" s="1"/>
    </row>
    <row r="366" spans="22:33">
      <c r="V366" s="4" t="s">
        <v>441</v>
      </c>
      <c r="W366" s="4" t="s">
        <v>1426</v>
      </c>
      <c r="X366" s="2"/>
      <c r="Y366" s="584" t="s">
        <v>1258</v>
      </c>
      <c r="Z366" s="585">
        <v>0.03</v>
      </c>
      <c r="AA366" s="597" t="s">
        <v>566</v>
      </c>
      <c r="AB366" s="34" t="s">
        <v>1427</v>
      </c>
      <c r="AC366" s="43" t="str">
        <f t="shared" si="6"/>
        <v>静岡県函南町</v>
      </c>
      <c r="AD366" s="32">
        <v>10.210000000000001</v>
      </c>
      <c r="AE366" s="34">
        <v>10.17</v>
      </c>
      <c r="AF366" s="51">
        <v>10.14</v>
      </c>
      <c r="AG366" s="1"/>
    </row>
    <row r="367" spans="22:33">
      <c r="V367" s="4" t="s">
        <v>441</v>
      </c>
      <c r="W367" s="4" t="s">
        <v>655</v>
      </c>
      <c r="X367" s="2"/>
      <c r="Y367" s="584" t="s">
        <v>1258</v>
      </c>
      <c r="Z367" s="585">
        <v>0.03</v>
      </c>
      <c r="AA367" s="597" t="s">
        <v>566</v>
      </c>
      <c r="AB367" s="34" t="s">
        <v>1428</v>
      </c>
      <c r="AC367" s="43" t="str">
        <f t="shared" si="6"/>
        <v>静岡県清水町</v>
      </c>
      <c r="AD367" s="32">
        <v>10.210000000000001</v>
      </c>
      <c r="AE367" s="34">
        <v>10.17</v>
      </c>
      <c r="AF367" s="51">
        <v>10.14</v>
      </c>
      <c r="AG367" s="1"/>
    </row>
    <row r="368" spans="22:33">
      <c r="V368" s="4" t="s">
        <v>441</v>
      </c>
      <c r="W368" s="4" t="s">
        <v>1429</v>
      </c>
      <c r="X368" s="2"/>
      <c r="Y368" s="584" t="s">
        <v>1258</v>
      </c>
      <c r="Z368" s="585">
        <v>0.03</v>
      </c>
      <c r="AA368" s="597" t="s">
        <v>566</v>
      </c>
      <c r="AB368" s="34" t="s">
        <v>1430</v>
      </c>
      <c r="AC368" s="43" t="str">
        <f t="shared" si="6"/>
        <v>静岡県長泉町</v>
      </c>
      <c r="AD368" s="32">
        <v>10.210000000000001</v>
      </c>
      <c r="AE368" s="34">
        <v>10.17</v>
      </c>
      <c r="AF368" s="51">
        <v>10.14</v>
      </c>
      <c r="AG368" s="1"/>
    </row>
    <row r="369" spans="22:33">
      <c r="V369" s="4" t="s">
        <v>441</v>
      </c>
      <c r="W369" s="4" t="s">
        <v>1431</v>
      </c>
      <c r="X369" s="2"/>
      <c r="Y369" s="584" t="s">
        <v>1258</v>
      </c>
      <c r="Z369" s="585">
        <v>0.03</v>
      </c>
      <c r="AA369" s="597" t="s">
        <v>566</v>
      </c>
      <c r="AB369" s="34" t="s">
        <v>1432</v>
      </c>
      <c r="AC369" s="43" t="str">
        <f t="shared" si="6"/>
        <v>静岡県小山町</v>
      </c>
      <c r="AD369" s="32">
        <v>10.210000000000001</v>
      </c>
      <c r="AE369" s="34">
        <v>10.17</v>
      </c>
      <c r="AF369" s="51">
        <v>10.14</v>
      </c>
      <c r="AG369" s="1"/>
    </row>
    <row r="370" spans="22:33">
      <c r="V370" s="4" t="s">
        <v>441</v>
      </c>
      <c r="W370" s="4" t="s">
        <v>1433</v>
      </c>
      <c r="X370" s="2"/>
      <c r="Y370" s="584" t="s">
        <v>1258</v>
      </c>
      <c r="Z370" s="585">
        <v>0.03</v>
      </c>
      <c r="AA370" s="597" t="s">
        <v>566</v>
      </c>
      <c r="AB370" s="34" t="s">
        <v>1434</v>
      </c>
      <c r="AC370" s="43" t="str">
        <f t="shared" si="6"/>
        <v>静岡県川根本町</v>
      </c>
      <c r="AD370" s="32">
        <v>10.210000000000001</v>
      </c>
      <c r="AE370" s="34">
        <v>10.17</v>
      </c>
      <c r="AF370" s="51">
        <v>10.14</v>
      </c>
      <c r="AG370" s="1"/>
    </row>
    <row r="371" spans="22:33">
      <c r="V371" s="4" t="s">
        <v>441</v>
      </c>
      <c r="W371" s="4" t="s">
        <v>1435</v>
      </c>
      <c r="X371" s="2"/>
      <c r="Y371" s="584" t="s">
        <v>1258</v>
      </c>
      <c r="Z371" s="585">
        <v>0.03</v>
      </c>
      <c r="AA371" s="597" t="s">
        <v>566</v>
      </c>
      <c r="AB371" s="34" t="s">
        <v>1436</v>
      </c>
      <c r="AC371" s="43" t="str">
        <f t="shared" si="6"/>
        <v>静岡県森町</v>
      </c>
      <c r="AD371" s="32">
        <v>10.210000000000001</v>
      </c>
      <c r="AE371" s="34">
        <v>10.17</v>
      </c>
      <c r="AF371" s="51">
        <v>10.14</v>
      </c>
      <c r="AG371" s="1"/>
    </row>
    <row r="372" spans="22:33">
      <c r="V372" s="4" t="s">
        <v>441</v>
      </c>
      <c r="W372" s="4" t="s">
        <v>1437</v>
      </c>
      <c r="X372" s="2"/>
      <c r="Y372" s="584" t="s">
        <v>1258</v>
      </c>
      <c r="Z372" s="585">
        <v>0.03</v>
      </c>
      <c r="AA372" s="597" t="s">
        <v>574</v>
      </c>
      <c r="AB372" s="34" t="s">
        <v>1438</v>
      </c>
      <c r="AC372" s="43" t="str">
        <f t="shared" si="6"/>
        <v>愛知県豊橋市</v>
      </c>
      <c r="AD372" s="32">
        <v>10.210000000000001</v>
      </c>
      <c r="AE372" s="34">
        <v>10.17</v>
      </c>
      <c r="AF372" s="51">
        <v>10.14</v>
      </c>
      <c r="AG372" s="1"/>
    </row>
    <row r="373" spans="22:33">
      <c r="V373" s="4" t="s">
        <v>441</v>
      </c>
      <c r="W373" s="4" t="s">
        <v>1439</v>
      </c>
      <c r="X373" s="2"/>
      <c r="Y373" s="584" t="s">
        <v>1258</v>
      </c>
      <c r="Z373" s="585">
        <v>0.03</v>
      </c>
      <c r="AA373" s="597" t="s">
        <v>574</v>
      </c>
      <c r="AB373" s="34" t="s">
        <v>1440</v>
      </c>
      <c r="AC373" s="43" t="str">
        <f t="shared" si="6"/>
        <v>愛知県半田市</v>
      </c>
      <c r="AD373" s="32">
        <v>10.210000000000001</v>
      </c>
      <c r="AE373" s="34">
        <v>10.17</v>
      </c>
      <c r="AF373" s="51">
        <v>10.14</v>
      </c>
      <c r="AG373" s="1"/>
    </row>
    <row r="374" spans="22:33">
      <c r="V374" s="4" t="s">
        <v>441</v>
      </c>
      <c r="W374" s="4" t="s">
        <v>1441</v>
      </c>
      <c r="X374" s="2"/>
      <c r="Y374" s="584" t="s">
        <v>1258</v>
      </c>
      <c r="Z374" s="585">
        <v>0.03</v>
      </c>
      <c r="AA374" s="597" t="s">
        <v>574</v>
      </c>
      <c r="AB374" s="34" t="s">
        <v>1442</v>
      </c>
      <c r="AC374" s="43" t="str">
        <f t="shared" si="6"/>
        <v>愛知県豊川市</v>
      </c>
      <c r="AD374" s="32">
        <v>10.210000000000001</v>
      </c>
      <c r="AE374" s="34">
        <v>10.17</v>
      </c>
      <c r="AF374" s="51">
        <v>10.14</v>
      </c>
      <c r="AG374" s="1"/>
    </row>
    <row r="375" spans="22:33">
      <c r="V375" s="4" t="s">
        <v>441</v>
      </c>
      <c r="W375" s="4" t="s">
        <v>1443</v>
      </c>
      <c r="X375" s="2"/>
      <c r="Y375" s="584" t="s">
        <v>1258</v>
      </c>
      <c r="Z375" s="585">
        <v>0.03</v>
      </c>
      <c r="AA375" s="597" t="s">
        <v>574</v>
      </c>
      <c r="AB375" s="34" t="s">
        <v>1444</v>
      </c>
      <c r="AC375" s="43" t="str">
        <f t="shared" si="6"/>
        <v>愛知県蒲郡市</v>
      </c>
      <c r="AD375" s="32">
        <v>10.210000000000001</v>
      </c>
      <c r="AE375" s="34">
        <v>10.17</v>
      </c>
      <c r="AF375" s="51">
        <v>10.14</v>
      </c>
      <c r="AG375" s="1"/>
    </row>
    <row r="376" spans="22:33">
      <c r="V376" s="4" t="s">
        <v>441</v>
      </c>
      <c r="W376" s="4" t="s">
        <v>1445</v>
      </c>
      <c r="X376" s="2"/>
      <c r="Y376" s="584" t="s">
        <v>1258</v>
      </c>
      <c r="Z376" s="585">
        <v>0.03</v>
      </c>
      <c r="AA376" s="597" t="s">
        <v>574</v>
      </c>
      <c r="AB376" s="34" t="s">
        <v>1446</v>
      </c>
      <c r="AC376" s="43" t="str">
        <f t="shared" si="6"/>
        <v>愛知県常滑市</v>
      </c>
      <c r="AD376" s="32">
        <v>10.210000000000001</v>
      </c>
      <c r="AE376" s="34">
        <v>10.17</v>
      </c>
      <c r="AF376" s="51">
        <v>10.14</v>
      </c>
      <c r="AG376" s="1"/>
    </row>
    <row r="377" spans="22:33">
      <c r="V377" s="4" t="s">
        <v>441</v>
      </c>
      <c r="W377" s="4" t="s">
        <v>1447</v>
      </c>
      <c r="X377" s="2"/>
      <c r="Y377" s="584" t="s">
        <v>1258</v>
      </c>
      <c r="Z377" s="585">
        <v>0.03</v>
      </c>
      <c r="AA377" s="597" t="s">
        <v>574</v>
      </c>
      <c r="AB377" s="34" t="s">
        <v>1448</v>
      </c>
      <c r="AC377" s="43" t="str">
        <f t="shared" si="6"/>
        <v>愛知県小牧市</v>
      </c>
      <c r="AD377" s="32">
        <v>10.210000000000001</v>
      </c>
      <c r="AE377" s="34">
        <v>10.17</v>
      </c>
      <c r="AF377" s="51">
        <v>10.14</v>
      </c>
      <c r="AG377" s="1"/>
    </row>
    <row r="378" spans="22:33">
      <c r="V378" s="4" t="s">
        <v>441</v>
      </c>
      <c r="W378" s="4" t="s">
        <v>1449</v>
      </c>
      <c r="X378" s="2"/>
      <c r="Y378" s="584" t="s">
        <v>1258</v>
      </c>
      <c r="Z378" s="585">
        <v>0.03</v>
      </c>
      <c r="AA378" s="597" t="s">
        <v>574</v>
      </c>
      <c r="AB378" s="34" t="s">
        <v>1450</v>
      </c>
      <c r="AC378" s="43" t="str">
        <f t="shared" si="6"/>
        <v>愛知県新城市</v>
      </c>
      <c r="AD378" s="32">
        <v>10.210000000000001</v>
      </c>
      <c r="AE378" s="34">
        <v>10.17</v>
      </c>
      <c r="AF378" s="51">
        <v>10.14</v>
      </c>
      <c r="AG378" s="1"/>
    </row>
    <row r="379" spans="22:33">
      <c r="V379" s="4" t="s">
        <v>441</v>
      </c>
      <c r="W379" s="4" t="s">
        <v>1451</v>
      </c>
      <c r="X379" s="2"/>
      <c r="Y379" s="584" t="s">
        <v>1258</v>
      </c>
      <c r="Z379" s="585">
        <v>0.03</v>
      </c>
      <c r="AA379" s="597" t="s">
        <v>574</v>
      </c>
      <c r="AB379" s="34" t="s">
        <v>1452</v>
      </c>
      <c r="AC379" s="43" t="str">
        <f t="shared" si="6"/>
        <v>愛知県東海市</v>
      </c>
      <c r="AD379" s="32">
        <v>10.210000000000001</v>
      </c>
      <c r="AE379" s="34">
        <v>10.17</v>
      </c>
      <c r="AF379" s="51">
        <v>10.14</v>
      </c>
      <c r="AG379" s="1"/>
    </row>
    <row r="380" spans="22:33">
      <c r="V380" s="4" t="s">
        <v>441</v>
      </c>
      <c r="W380" s="4" t="s">
        <v>1453</v>
      </c>
      <c r="X380" s="2"/>
      <c r="Y380" s="584" t="s">
        <v>1258</v>
      </c>
      <c r="Z380" s="585">
        <v>0.03</v>
      </c>
      <c r="AA380" s="597" t="s">
        <v>574</v>
      </c>
      <c r="AB380" s="34" t="s">
        <v>1454</v>
      </c>
      <c r="AC380" s="43" t="str">
        <f t="shared" si="6"/>
        <v>愛知県大府市</v>
      </c>
      <c r="AD380" s="32">
        <v>10.210000000000001</v>
      </c>
      <c r="AE380" s="34">
        <v>10.17</v>
      </c>
      <c r="AF380" s="51">
        <v>10.14</v>
      </c>
      <c r="AG380" s="1"/>
    </row>
    <row r="381" spans="22:33">
      <c r="V381" s="4" t="s">
        <v>441</v>
      </c>
      <c r="W381" s="4" t="s">
        <v>1455</v>
      </c>
      <c r="X381" s="2"/>
      <c r="Y381" s="584" t="s">
        <v>1258</v>
      </c>
      <c r="Z381" s="585">
        <v>0.03</v>
      </c>
      <c r="AA381" s="597" t="s">
        <v>574</v>
      </c>
      <c r="AB381" s="34" t="s">
        <v>1456</v>
      </c>
      <c r="AC381" s="43" t="str">
        <f t="shared" si="6"/>
        <v>愛知県知多市</v>
      </c>
      <c r="AD381" s="32">
        <v>10.210000000000001</v>
      </c>
      <c r="AE381" s="34">
        <v>10.17</v>
      </c>
      <c r="AF381" s="51">
        <v>10.14</v>
      </c>
      <c r="AG381" s="1"/>
    </row>
    <row r="382" spans="22:33">
      <c r="V382" s="4" t="s">
        <v>441</v>
      </c>
      <c r="W382" s="4" t="s">
        <v>1457</v>
      </c>
      <c r="X382" s="2"/>
      <c r="Y382" s="584" t="s">
        <v>1258</v>
      </c>
      <c r="Z382" s="585">
        <v>0.03</v>
      </c>
      <c r="AA382" s="597" t="s">
        <v>574</v>
      </c>
      <c r="AB382" s="34" t="s">
        <v>1458</v>
      </c>
      <c r="AC382" s="43" t="str">
        <f t="shared" si="6"/>
        <v>愛知県高浜市</v>
      </c>
      <c r="AD382" s="32">
        <v>10.210000000000001</v>
      </c>
      <c r="AE382" s="34">
        <v>10.17</v>
      </c>
      <c r="AF382" s="51">
        <v>10.14</v>
      </c>
      <c r="AG382" s="1"/>
    </row>
    <row r="383" spans="22:33">
      <c r="V383" s="4" t="s">
        <v>441</v>
      </c>
      <c r="W383" s="4" t="s">
        <v>1459</v>
      </c>
      <c r="X383" s="2"/>
      <c r="Y383" s="584" t="s">
        <v>1258</v>
      </c>
      <c r="Z383" s="585">
        <v>0.03</v>
      </c>
      <c r="AA383" s="597" t="s">
        <v>574</v>
      </c>
      <c r="AB383" s="34" t="s">
        <v>1460</v>
      </c>
      <c r="AC383" s="43" t="str">
        <f t="shared" si="6"/>
        <v>愛知県田原市</v>
      </c>
      <c r="AD383" s="32">
        <v>10.210000000000001</v>
      </c>
      <c r="AE383" s="34">
        <v>10.17</v>
      </c>
      <c r="AF383" s="51">
        <v>10.14</v>
      </c>
      <c r="AG383" s="1"/>
    </row>
    <row r="384" spans="22:33">
      <c r="V384" s="4" t="s">
        <v>441</v>
      </c>
      <c r="W384" s="4" t="s">
        <v>1461</v>
      </c>
      <c r="X384" s="2"/>
      <c r="Y384" s="584" t="s">
        <v>1258</v>
      </c>
      <c r="Z384" s="585">
        <v>0.03</v>
      </c>
      <c r="AA384" s="597" t="s">
        <v>574</v>
      </c>
      <c r="AB384" s="34" t="s">
        <v>1462</v>
      </c>
      <c r="AC384" s="43" t="str">
        <f t="shared" si="6"/>
        <v>愛知県大口町</v>
      </c>
      <c r="AD384" s="32">
        <v>10.210000000000001</v>
      </c>
      <c r="AE384" s="34">
        <v>10.17</v>
      </c>
      <c r="AF384" s="51">
        <v>10.14</v>
      </c>
      <c r="AG384" s="1"/>
    </row>
    <row r="385" spans="22:33">
      <c r="V385" s="4" t="s">
        <v>441</v>
      </c>
      <c r="W385" s="4" t="s">
        <v>1463</v>
      </c>
      <c r="X385" s="2"/>
      <c r="Y385" s="584" t="s">
        <v>1258</v>
      </c>
      <c r="Z385" s="585">
        <v>0.03</v>
      </c>
      <c r="AA385" s="597" t="s">
        <v>574</v>
      </c>
      <c r="AB385" s="34" t="s">
        <v>1464</v>
      </c>
      <c r="AC385" s="43" t="str">
        <f t="shared" si="6"/>
        <v>愛知県扶桑町</v>
      </c>
      <c r="AD385" s="32">
        <v>10.210000000000001</v>
      </c>
      <c r="AE385" s="34">
        <v>10.17</v>
      </c>
      <c r="AF385" s="51">
        <v>10.14</v>
      </c>
      <c r="AG385" s="1"/>
    </row>
    <row r="386" spans="22:33">
      <c r="V386" s="4" t="s">
        <v>441</v>
      </c>
      <c r="W386" s="4" t="s">
        <v>1465</v>
      </c>
      <c r="X386" s="2"/>
      <c r="Y386" s="584" t="s">
        <v>1258</v>
      </c>
      <c r="Z386" s="585">
        <v>0.03</v>
      </c>
      <c r="AA386" s="597" t="s">
        <v>574</v>
      </c>
      <c r="AB386" s="34" t="s">
        <v>1466</v>
      </c>
      <c r="AC386" s="43" t="str">
        <f t="shared" si="6"/>
        <v>愛知県阿久比町</v>
      </c>
      <c r="AD386" s="32">
        <v>10.210000000000001</v>
      </c>
      <c r="AE386" s="34">
        <v>10.17</v>
      </c>
      <c r="AF386" s="51">
        <v>10.14</v>
      </c>
      <c r="AG386" s="1"/>
    </row>
    <row r="387" spans="22:33">
      <c r="V387" s="4" t="s">
        <v>441</v>
      </c>
      <c r="W387" s="4" t="s">
        <v>1376</v>
      </c>
      <c r="X387" s="2"/>
      <c r="Y387" s="584" t="s">
        <v>1258</v>
      </c>
      <c r="Z387" s="585">
        <v>0.03</v>
      </c>
      <c r="AA387" s="597" t="s">
        <v>574</v>
      </c>
      <c r="AB387" s="34" t="s">
        <v>1467</v>
      </c>
      <c r="AC387" s="43" t="str">
        <f t="shared" si="6"/>
        <v>愛知県東浦町</v>
      </c>
      <c r="AD387" s="32">
        <v>10.210000000000001</v>
      </c>
      <c r="AE387" s="34">
        <v>10.17</v>
      </c>
      <c r="AF387" s="51">
        <v>10.14</v>
      </c>
      <c r="AG387" s="1"/>
    </row>
    <row r="388" spans="22:33">
      <c r="V388" s="4" t="s">
        <v>441</v>
      </c>
      <c r="W388" s="4" t="s">
        <v>1468</v>
      </c>
      <c r="X388" s="2"/>
      <c r="Y388" s="584" t="s">
        <v>1258</v>
      </c>
      <c r="Z388" s="585">
        <v>0.03</v>
      </c>
      <c r="AA388" s="597" t="s">
        <v>574</v>
      </c>
      <c r="AB388" s="34" t="s">
        <v>1469</v>
      </c>
      <c r="AC388" s="43" t="str">
        <f t="shared" ref="AC388:AC451" si="7">AA388&amp;AB388</f>
        <v>愛知県武豊町</v>
      </c>
      <c r="AD388" s="32">
        <v>10.210000000000001</v>
      </c>
      <c r="AE388" s="34">
        <v>10.17</v>
      </c>
      <c r="AF388" s="51">
        <v>10.14</v>
      </c>
      <c r="AG388" s="1"/>
    </row>
    <row r="389" spans="22:33">
      <c r="V389" s="4" t="s">
        <v>441</v>
      </c>
      <c r="W389" s="4" t="s">
        <v>1470</v>
      </c>
      <c r="X389" s="2"/>
      <c r="Y389" s="584" t="s">
        <v>1258</v>
      </c>
      <c r="Z389" s="585">
        <v>0.03</v>
      </c>
      <c r="AA389" s="597" t="s">
        <v>574</v>
      </c>
      <c r="AB389" s="34" t="s">
        <v>1471</v>
      </c>
      <c r="AC389" s="43" t="str">
        <f t="shared" si="7"/>
        <v>愛知県幸田町</v>
      </c>
      <c r="AD389" s="32">
        <v>10.210000000000001</v>
      </c>
      <c r="AE389" s="34">
        <v>10.17</v>
      </c>
      <c r="AF389" s="51">
        <v>10.14</v>
      </c>
      <c r="AG389" s="1"/>
    </row>
    <row r="390" spans="22:33">
      <c r="V390" s="4" t="s">
        <v>441</v>
      </c>
      <c r="W390" s="4" t="s">
        <v>1472</v>
      </c>
      <c r="X390" s="2"/>
      <c r="Y390" s="584" t="s">
        <v>1258</v>
      </c>
      <c r="Z390" s="585">
        <v>0.03</v>
      </c>
      <c r="AA390" s="597" t="s">
        <v>574</v>
      </c>
      <c r="AB390" s="34" t="s">
        <v>1473</v>
      </c>
      <c r="AC390" s="43" t="str">
        <f t="shared" si="7"/>
        <v>愛知県設楽町</v>
      </c>
      <c r="AD390" s="32">
        <v>10.210000000000001</v>
      </c>
      <c r="AE390" s="34">
        <v>10.17</v>
      </c>
      <c r="AF390" s="51">
        <v>10.14</v>
      </c>
      <c r="AG390" s="1"/>
    </row>
    <row r="391" spans="22:33">
      <c r="V391" s="4" t="s">
        <v>441</v>
      </c>
      <c r="W391" s="4" t="s">
        <v>1474</v>
      </c>
      <c r="X391" s="2"/>
      <c r="Y391" s="584" t="s">
        <v>1258</v>
      </c>
      <c r="Z391" s="585">
        <v>0.03</v>
      </c>
      <c r="AA391" s="597" t="s">
        <v>574</v>
      </c>
      <c r="AB391" s="34" t="s">
        <v>1475</v>
      </c>
      <c r="AC391" s="43" t="str">
        <f t="shared" si="7"/>
        <v>愛知県東栄町</v>
      </c>
      <c r="AD391" s="32">
        <v>10.210000000000001</v>
      </c>
      <c r="AE391" s="34">
        <v>10.17</v>
      </c>
      <c r="AF391" s="51">
        <v>10.14</v>
      </c>
      <c r="AG391" s="1"/>
    </row>
    <row r="392" spans="22:33">
      <c r="V392" s="4" t="s">
        <v>441</v>
      </c>
      <c r="W392" s="4" t="s">
        <v>1476</v>
      </c>
      <c r="X392" s="2"/>
      <c r="Y392" s="584" t="s">
        <v>1258</v>
      </c>
      <c r="Z392" s="585">
        <v>0.03</v>
      </c>
      <c r="AA392" s="597" t="s">
        <v>574</v>
      </c>
      <c r="AB392" s="34" t="s">
        <v>1477</v>
      </c>
      <c r="AC392" s="43" t="str">
        <f t="shared" si="7"/>
        <v>愛知県豊根村</v>
      </c>
      <c r="AD392" s="32">
        <v>10.210000000000001</v>
      </c>
      <c r="AE392" s="34">
        <v>10.17</v>
      </c>
      <c r="AF392" s="51">
        <v>10.14</v>
      </c>
      <c r="AG392" s="1"/>
    </row>
    <row r="393" spans="22:33">
      <c r="V393" s="4" t="s">
        <v>441</v>
      </c>
      <c r="W393" s="4" t="s">
        <v>1478</v>
      </c>
      <c r="X393" s="2"/>
      <c r="Y393" s="584" t="s">
        <v>1258</v>
      </c>
      <c r="Z393" s="585">
        <v>0.03</v>
      </c>
      <c r="AA393" s="597" t="s">
        <v>582</v>
      </c>
      <c r="AB393" s="34" t="s">
        <v>1479</v>
      </c>
      <c r="AC393" s="43" t="str">
        <f t="shared" si="7"/>
        <v>三重県名張市</v>
      </c>
      <c r="AD393" s="32">
        <v>10.210000000000001</v>
      </c>
      <c r="AE393" s="34">
        <v>10.17</v>
      </c>
      <c r="AF393" s="51">
        <v>10.14</v>
      </c>
      <c r="AG393" s="1"/>
    </row>
    <row r="394" spans="22:33">
      <c r="V394" s="4" t="s">
        <v>441</v>
      </c>
      <c r="W394" s="4" t="s">
        <v>1480</v>
      </c>
      <c r="X394" s="2"/>
      <c r="Y394" s="584" t="s">
        <v>1258</v>
      </c>
      <c r="Z394" s="585">
        <v>0.03</v>
      </c>
      <c r="AA394" s="597" t="s">
        <v>582</v>
      </c>
      <c r="AB394" s="34" t="s">
        <v>1481</v>
      </c>
      <c r="AC394" s="43" t="str">
        <f t="shared" si="7"/>
        <v>三重県いなべ市</v>
      </c>
      <c r="AD394" s="32">
        <v>10.210000000000001</v>
      </c>
      <c r="AE394" s="34">
        <v>10.17</v>
      </c>
      <c r="AF394" s="51">
        <v>10.14</v>
      </c>
      <c r="AG394" s="1"/>
    </row>
    <row r="395" spans="22:33">
      <c r="V395" s="4" t="s">
        <v>441</v>
      </c>
      <c r="W395" s="4" t="s">
        <v>1482</v>
      </c>
      <c r="X395" s="2"/>
      <c r="Y395" s="584" t="s">
        <v>1258</v>
      </c>
      <c r="Z395" s="585">
        <v>0.03</v>
      </c>
      <c r="AA395" s="597" t="s">
        <v>582</v>
      </c>
      <c r="AB395" s="34" t="s">
        <v>1483</v>
      </c>
      <c r="AC395" s="43" t="str">
        <f t="shared" si="7"/>
        <v>三重県伊賀市</v>
      </c>
      <c r="AD395" s="32">
        <v>10.210000000000001</v>
      </c>
      <c r="AE395" s="34">
        <v>10.17</v>
      </c>
      <c r="AF395" s="51">
        <v>10.14</v>
      </c>
      <c r="AG395" s="1"/>
    </row>
    <row r="396" spans="22:33">
      <c r="V396" s="4" t="s">
        <v>441</v>
      </c>
      <c r="W396" s="4" t="s">
        <v>1484</v>
      </c>
      <c r="X396" s="2"/>
      <c r="Y396" s="584" t="s">
        <v>1258</v>
      </c>
      <c r="Z396" s="585">
        <v>0.03</v>
      </c>
      <c r="AA396" s="597" t="s">
        <v>582</v>
      </c>
      <c r="AB396" s="34" t="s">
        <v>1485</v>
      </c>
      <c r="AC396" s="43" t="str">
        <f t="shared" si="7"/>
        <v>三重県木曽岬町</v>
      </c>
      <c r="AD396" s="32">
        <v>10.210000000000001</v>
      </c>
      <c r="AE396" s="34">
        <v>10.17</v>
      </c>
      <c r="AF396" s="51">
        <v>10.14</v>
      </c>
      <c r="AG396" s="1"/>
    </row>
    <row r="397" spans="22:33">
      <c r="V397" s="4" t="s">
        <v>441</v>
      </c>
      <c r="W397" s="4" t="s">
        <v>1486</v>
      </c>
      <c r="X397" s="2"/>
      <c r="Y397" s="584" t="s">
        <v>1258</v>
      </c>
      <c r="Z397" s="585">
        <v>0.03</v>
      </c>
      <c r="AA397" s="597" t="s">
        <v>582</v>
      </c>
      <c r="AB397" s="34" t="s">
        <v>1487</v>
      </c>
      <c r="AC397" s="43" t="str">
        <f t="shared" si="7"/>
        <v>三重県東員町</v>
      </c>
      <c r="AD397" s="32">
        <v>10.210000000000001</v>
      </c>
      <c r="AE397" s="34">
        <v>10.17</v>
      </c>
      <c r="AF397" s="51">
        <v>10.14</v>
      </c>
      <c r="AG397" s="1"/>
    </row>
    <row r="398" spans="22:33">
      <c r="V398" s="4" t="s">
        <v>441</v>
      </c>
      <c r="W398" s="4" t="s">
        <v>1488</v>
      </c>
      <c r="X398" s="2"/>
      <c r="Y398" s="584" t="s">
        <v>1258</v>
      </c>
      <c r="Z398" s="585">
        <v>0.03</v>
      </c>
      <c r="AA398" s="597" t="s">
        <v>582</v>
      </c>
      <c r="AB398" s="34" t="s">
        <v>1489</v>
      </c>
      <c r="AC398" s="43" t="str">
        <f t="shared" si="7"/>
        <v>三重県菰野町</v>
      </c>
      <c r="AD398" s="32">
        <v>10.210000000000001</v>
      </c>
      <c r="AE398" s="34">
        <v>10.17</v>
      </c>
      <c r="AF398" s="51">
        <v>10.14</v>
      </c>
      <c r="AG398" s="1"/>
    </row>
    <row r="399" spans="22:33">
      <c r="V399" s="4" t="s">
        <v>441</v>
      </c>
      <c r="W399" s="4" t="s">
        <v>1490</v>
      </c>
      <c r="X399" s="2"/>
      <c r="Y399" s="584" t="s">
        <v>1258</v>
      </c>
      <c r="Z399" s="585">
        <v>0.03</v>
      </c>
      <c r="AA399" s="597" t="s">
        <v>582</v>
      </c>
      <c r="AB399" s="34" t="s">
        <v>1491</v>
      </c>
      <c r="AC399" s="43" t="str">
        <f t="shared" si="7"/>
        <v>三重県朝日町</v>
      </c>
      <c r="AD399" s="32">
        <v>10.210000000000001</v>
      </c>
      <c r="AE399" s="34">
        <v>10.17</v>
      </c>
      <c r="AF399" s="51">
        <v>10.14</v>
      </c>
      <c r="AG399" s="1"/>
    </row>
    <row r="400" spans="22:33">
      <c r="V400" s="4" t="s">
        <v>441</v>
      </c>
      <c r="W400" s="4" t="s">
        <v>1492</v>
      </c>
      <c r="X400" s="2"/>
      <c r="Y400" s="584" t="s">
        <v>1258</v>
      </c>
      <c r="Z400" s="585">
        <v>0.03</v>
      </c>
      <c r="AA400" s="597" t="s">
        <v>582</v>
      </c>
      <c r="AB400" s="34" t="s">
        <v>1493</v>
      </c>
      <c r="AC400" s="43" t="str">
        <f t="shared" si="7"/>
        <v>三重県川越町</v>
      </c>
      <c r="AD400" s="32">
        <v>10.210000000000001</v>
      </c>
      <c r="AE400" s="34">
        <v>10.17</v>
      </c>
      <c r="AF400" s="51">
        <v>10.14</v>
      </c>
      <c r="AG400" s="1"/>
    </row>
    <row r="401" spans="22:33">
      <c r="V401" s="4" t="s">
        <v>441</v>
      </c>
      <c r="W401" s="4" t="s">
        <v>1494</v>
      </c>
      <c r="X401" s="2"/>
      <c r="Y401" s="584" t="s">
        <v>1258</v>
      </c>
      <c r="Z401" s="585">
        <v>0.03</v>
      </c>
      <c r="AA401" s="597" t="s">
        <v>590</v>
      </c>
      <c r="AB401" s="34" t="s">
        <v>1495</v>
      </c>
      <c r="AC401" s="43" t="str">
        <f t="shared" si="7"/>
        <v>滋賀県長浜市</v>
      </c>
      <c r="AD401" s="32">
        <v>10.210000000000001</v>
      </c>
      <c r="AE401" s="34">
        <v>10.17</v>
      </c>
      <c r="AF401" s="51">
        <v>10.14</v>
      </c>
      <c r="AG401" s="1"/>
    </row>
    <row r="402" spans="22:33">
      <c r="V402" s="4" t="s">
        <v>441</v>
      </c>
      <c r="W402" s="4" t="s">
        <v>1496</v>
      </c>
      <c r="X402" s="2"/>
      <c r="Y402" s="584" t="s">
        <v>1258</v>
      </c>
      <c r="Z402" s="585">
        <v>0.03</v>
      </c>
      <c r="AA402" s="597" t="s">
        <v>590</v>
      </c>
      <c r="AB402" s="34" t="s">
        <v>1497</v>
      </c>
      <c r="AC402" s="43" t="str">
        <f t="shared" si="7"/>
        <v>滋賀県近江八幡市</v>
      </c>
      <c r="AD402" s="32">
        <v>10.210000000000001</v>
      </c>
      <c r="AE402" s="34">
        <v>10.17</v>
      </c>
      <c r="AF402" s="51">
        <v>10.14</v>
      </c>
      <c r="AG402" s="1"/>
    </row>
    <row r="403" spans="22:33">
      <c r="V403" s="4" t="s">
        <v>441</v>
      </c>
      <c r="W403" s="4" t="s">
        <v>1498</v>
      </c>
      <c r="X403" s="2"/>
      <c r="Y403" s="584" t="s">
        <v>1258</v>
      </c>
      <c r="Z403" s="585">
        <v>0.03</v>
      </c>
      <c r="AA403" s="597" t="s">
        <v>590</v>
      </c>
      <c r="AB403" s="34" t="s">
        <v>1499</v>
      </c>
      <c r="AC403" s="43" t="str">
        <f t="shared" si="7"/>
        <v>滋賀県野洲市</v>
      </c>
      <c r="AD403" s="32">
        <v>10.210000000000001</v>
      </c>
      <c r="AE403" s="34">
        <v>10.17</v>
      </c>
      <c r="AF403" s="51">
        <v>10.14</v>
      </c>
      <c r="AG403" s="1"/>
    </row>
    <row r="404" spans="22:33">
      <c r="V404" s="4" t="s">
        <v>441</v>
      </c>
      <c r="W404" s="4" t="s">
        <v>1500</v>
      </c>
      <c r="X404" s="2"/>
      <c r="Y404" s="584" t="s">
        <v>1258</v>
      </c>
      <c r="Z404" s="585">
        <v>0.03</v>
      </c>
      <c r="AA404" s="597" t="s">
        <v>590</v>
      </c>
      <c r="AB404" s="34" t="s">
        <v>1501</v>
      </c>
      <c r="AC404" s="43" t="str">
        <f t="shared" si="7"/>
        <v>滋賀県湖南市</v>
      </c>
      <c r="AD404" s="32">
        <v>10.210000000000001</v>
      </c>
      <c r="AE404" s="34">
        <v>10.17</v>
      </c>
      <c r="AF404" s="51">
        <v>10.14</v>
      </c>
      <c r="AG404" s="1"/>
    </row>
    <row r="405" spans="22:33">
      <c r="V405" s="4" t="s">
        <v>441</v>
      </c>
      <c r="W405" s="4" t="s">
        <v>1502</v>
      </c>
      <c r="X405" s="2"/>
      <c r="Y405" s="584" t="s">
        <v>1258</v>
      </c>
      <c r="Z405" s="585">
        <v>0.03</v>
      </c>
      <c r="AA405" s="597" t="s">
        <v>590</v>
      </c>
      <c r="AB405" s="34" t="s">
        <v>1503</v>
      </c>
      <c r="AC405" s="43" t="str">
        <f t="shared" si="7"/>
        <v>滋賀県高島市</v>
      </c>
      <c r="AD405" s="32">
        <v>10.210000000000001</v>
      </c>
      <c r="AE405" s="34">
        <v>10.17</v>
      </c>
      <c r="AF405" s="51">
        <v>10.14</v>
      </c>
      <c r="AG405" s="1"/>
    </row>
    <row r="406" spans="22:33">
      <c r="V406" s="4" t="s">
        <v>441</v>
      </c>
      <c r="W406" s="4" t="s">
        <v>1504</v>
      </c>
      <c r="X406" s="2"/>
      <c r="Y406" s="584" t="s">
        <v>1258</v>
      </c>
      <c r="Z406" s="585">
        <v>0.03</v>
      </c>
      <c r="AA406" s="597" t="s">
        <v>590</v>
      </c>
      <c r="AB406" s="34" t="s">
        <v>1505</v>
      </c>
      <c r="AC406" s="43" t="str">
        <f t="shared" si="7"/>
        <v>滋賀県東近江市</v>
      </c>
      <c r="AD406" s="32">
        <v>10.210000000000001</v>
      </c>
      <c r="AE406" s="34">
        <v>10.17</v>
      </c>
      <c r="AF406" s="51">
        <v>10.14</v>
      </c>
      <c r="AG406" s="1"/>
    </row>
    <row r="407" spans="22:33">
      <c r="V407" s="4" t="s">
        <v>441</v>
      </c>
      <c r="W407" s="4" t="s">
        <v>1506</v>
      </c>
      <c r="X407" s="2"/>
      <c r="Y407" s="584" t="s">
        <v>1258</v>
      </c>
      <c r="Z407" s="585">
        <v>0.03</v>
      </c>
      <c r="AA407" s="597" t="s">
        <v>590</v>
      </c>
      <c r="AB407" s="34" t="s">
        <v>1507</v>
      </c>
      <c r="AC407" s="43" t="str">
        <f t="shared" si="7"/>
        <v>滋賀県日野町</v>
      </c>
      <c r="AD407" s="32">
        <v>10.210000000000001</v>
      </c>
      <c r="AE407" s="34">
        <v>10.17</v>
      </c>
      <c r="AF407" s="51">
        <v>10.14</v>
      </c>
      <c r="AG407" s="1"/>
    </row>
    <row r="408" spans="22:33">
      <c r="V408" s="4" t="s">
        <v>441</v>
      </c>
      <c r="W408" s="4" t="s">
        <v>1508</v>
      </c>
      <c r="X408" s="2"/>
      <c r="Y408" s="584" t="s">
        <v>1258</v>
      </c>
      <c r="Z408" s="585">
        <v>0.03</v>
      </c>
      <c r="AA408" s="597" t="s">
        <v>590</v>
      </c>
      <c r="AB408" s="34" t="s">
        <v>1509</v>
      </c>
      <c r="AC408" s="43" t="str">
        <f t="shared" si="7"/>
        <v>滋賀県竜王町</v>
      </c>
      <c r="AD408" s="32">
        <v>10.210000000000001</v>
      </c>
      <c r="AE408" s="34">
        <v>10.17</v>
      </c>
      <c r="AF408" s="51">
        <v>10.14</v>
      </c>
      <c r="AG408" s="1"/>
    </row>
    <row r="409" spans="22:33">
      <c r="V409" s="4" t="s">
        <v>441</v>
      </c>
      <c r="W409" s="4" t="s">
        <v>1510</v>
      </c>
      <c r="X409" s="2"/>
      <c r="Y409" s="584" t="s">
        <v>1258</v>
      </c>
      <c r="Z409" s="585">
        <v>0.03</v>
      </c>
      <c r="AA409" s="597" t="s">
        <v>599</v>
      </c>
      <c r="AB409" s="34" t="s">
        <v>1511</v>
      </c>
      <c r="AC409" s="43" t="str">
        <f t="shared" si="7"/>
        <v>京都府久御山町</v>
      </c>
      <c r="AD409" s="32">
        <v>10.210000000000001</v>
      </c>
      <c r="AE409" s="34">
        <v>10.17</v>
      </c>
      <c r="AF409" s="51">
        <v>10.14</v>
      </c>
      <c r="AG409" s="1"/>
    </row>
    <row r="410" spans="22:33">
      <c r="V410" s="4" t="s">
        <v>441</v>
      </c>
      <c r="W410" s="4" t="s">
        <v>1512</v>
      </c>
      <c r="X410" s="2"/>
      <c r="Y410" s="584" t="s">
        <v>1258</v>
      </c>
      <c r="Z410" s="585">
        <v>0.03</v>
      </c>
      <c r="AA410" s="597" t="s">
        <v>618</v>
      </c>
      <c r="AB410" s="34" t="s">
        <v>1513</v>
      </c>
      <c r="AC410" s="43" t="str">
        <f t="shared" si="7"/>
        <v>兵庫県姫路市</v>
      </c>
      <c r="AD410" s="32">
        <v>10.210000000000001</v>
      </c>
      <c r="AE410" s="34">
        <v>10.17</v>
      </c>
      <c r="AF410" s="51">
        <v>10.14</v>
      </c>
      <c r="AG410" s="1"/>
    </row>
    <row r="411" spans="22:33">
      <c r="V411" s="4" t="s">
        <v>441</v>
      </c>
      <c r="W411" s="4" t="s">
        <v>1514</v>
      </c>
      <c r="X411" s="2"/>
      <c r="Y411" s="584" t="s">
        <v>1258</v>
      </c>
      <c r="Z411" s="585">
        <v>0.03</v>
      </c>
      <c r="AA411" s="597" t="s">
        <v>618</v>
      </c>
      <c r="AB411" s="34" t="s">
        <v>1515</v>
      </c>
      <c r="AC411" s="43" t="str">
        <f t="shared" si="7"/>
        <v>兵庫県加古川市</v>
      </c>
      <c r="AD411" s="32">
        <v>10.210000000000001</v>
      </c>
      <c r="AE411" s="34">
        <v>10.17</v>
      </c>
      <c r="AF411" s="51">
        <v>10.14</v>
      </c>
      <c r="AG411" s="1"/>
    </row>
    <row r="412" spans="22:33">
      <c r="V412" s="4" t="s">
        <v>441</v>
      </c>
      <c r="W412" s="4" t="s">
        <v>1516</v>
      </c>
      <c r="X412" s="2"/>
      <c r="Y412" s="584" t="s">
        <v>1258</v>
      </c>
      <c r="Z412" s="585">
        <v>0.03</v>
      </c>
      <c r="AA412" s="597" t="s">
        <v>618</v>
      </c>
      <c r="AB412" s="34" t="s">
        <v>1517</v>
      </c>
      <c r="AC412" s="43" t="str">
        <f t="shared" si="7"/>
        <v>兵庫県三木市</v>
      </c>
      <c r="AD412" s="32">
        <v>10.210000000000001</v>
      </c>
      <c r="AE412" s="34">
        <v>10.17</v>
      </c>
      <c r="AF412" s="51">
        <v>10.14</v>
      </c>
      <c r="AG412" s="1"/>
    </row>
    <row r="413" spans="22:33">
      <c r="V413" s="4" t="s">
        <v>441</v>
      </c>
      <c r="W413" s="4" t="s">
        <v>1518</v>
      </c>
      <c r="X413" s="2"/>
      <c r="Y413" s="584" t="s">
        <v>1258</v>
      </c>
      <c r="Z413" s="585">
        <v>0.03</v>
      </c>
      <c r="AA413" s="597" t="s">
        <v>618</v>
      </c>
      <c r="AB413" s="34" t="s">
        <v>1519</v>
      </c>
      <c r="AC413" s="43" t="str">
        <f t="shared" si="7"/>
        <v>兵庫県高砂市</v>
      </c>
      <c r="AD413" s="32">
        <v>10.210000000000001</v>
      </c>
      <c r="AE413" s="34">
        <v>10.17</v>
      </c>
      <c r="AF413" s="51">
        <v>10.14</v>
      </c>
      <c r="AG413" s="1"/>
    </row>
    <row r="414" spans="22:33">
      <c r="V414" s="4" t="s">
        <v>441</v>
      </c>
      <c r="W414" s="4" t="s">
        <v>1520</v>
      </c>
      <c r="X414" s="2"/>
      <c r="Y414" s="584" t="s">
        <v>1258</v>
      </c>
      <c r="Z414" s="585">
        <v>0.03</v>
      </c>
      <c r="AA414" s="597" t="s">
        <v>618</v>
      </c>
      <c r="AB414" s="34" t="s">
        <v>1521</v>
      </c>
      <c r="AC414" s="43" t="str">
        <f t="shared" si="7"/>
        <v>兵庫県稲美町</v>
      </c>
      <c r="AD414" s="32">
        <v>10.210000000000001</v>
      </c>
      <c r="AE414" s="34">
        <v>10.17</v>
      </c>
      <c r="AF414" s="51">
        <v>10.14</v>
      </c>
      <c r="AG414" s="1"/>
    </row>
    <row r="415" spans="22:33">
      <c r="V415" s="4" t="s">
        <v>449</v>
      </c>
      <c r="W415" s="4" t="s">
        <v>864</v>
      </c>
      <c r="X415" s="2"/>
      <c r="Y415" s="584" t="s">
        <v>1258</v>
      </c>
      <c r="Z415" s="585">
        <v>0.03</v>
      </c>
      <c r="AA415" s="597" t="s">
        <v>618</v>
      </c>
      <c r="AB415" s="34" t="s">
        <v>1522</v>
      </c>
      <c r="AC415" s="43" t="str">
        <f t="shared" si="7"/>
        <v>兵庫県播磨町</v>
      </c>
      <c r="AD415" s="32">
        <v>10.210000000000001</v>
      </c>
      <c r="AE415" s="34">
        <v>10.17</v>
      </c>
      <c r="AF415" s="51">
        <v>10.14</v>
      </c>
      <c r="AG415" s="1"/>
    </row>
    <row r="416" spans="22:33">
      <c r="V416" s="4" t="s">
        <v>449</v>
      </c>
      <c r="W416" s="4" t="s">
        <v>866</v>
      </c>
      <c r="X416" s="2"/>
      <c r="Y416" s="584" t="s">
        <v>1258</v>
      </c>
      <c r="Z416" s="585">
        <v>0.03</v>
      </c>
      <c r="AA416" s="597" t="s">
        <v>626</v>
      </c>
      <c r="AB416" s="34" t="s">
        <v>1523</v>
      </c>
      <c r="AC416" s="43" t="str">
        <f t="shared" si="7"/>
        <v>奈良県大和高田市</v>
      </c>
      <c r="AD416" s="32">
        <v>10.210000000000001</v>
      </c>
      <c r="AE416" s="34">
        <v>10.17</v>
      </c>
      <c r="AF416" s="51">
        <v>10.14</v>
      </c>
      <c r="AG416" s="1"/>
    </row>
    <row r="417" spans="22:33">
      <c r="V417" s="4" t="s">
        <v>449</v>
      </c>
      <c r="W417" s="4" t="s">
        <v>989</v>
      </c>
      <c r="X417" s="2"/>
      <c r="Y417" s="584" t="s">
        <v>1258</v>
      </c>
      <c r="Z417" s="585">
        <v>0.03</v>
      </c>
      <c r="AA417" s="597" t="s">
        <v>626</v>
      </c>
      <c r="AB417" s="34" t="s">
        <v>1524</v>
      </c>
      <c r="AC417" s="43" t="str">
        <f t="shared" si="7"/>
        <v>奈良県天理市</v>
      </c>
      <c r="AD417" s="32">
        <v>10.210000000000001</v>
      </c>
      <c r="AE417" s="34">
        <v>10.17</v>
      </c>
      <c r="AF417" s="51">
        <v>10.14</v>
      </c>
      <c r="AG417" s="1"/>
    </row>
    <row r="418" spans="22:33">
      <c r="V418" s="4" t="s">
        <v>449</v>
      </c>
      <c r="W418" s="4" t="s">
        <v>991</v>
      </c>
      <c r="X418" s="2"/>
      <c r="Y418" s="584" t="s">
        <v>1258</v>
      </c>
      <c r="Z418" s="585">
        <v>0.03</v>
      </c>
      <c r="AA418" s="597" t="s">
        <v>626</v>
      </c>
      <c r="AB418" s="34" t="s">
        <v>1525</v>
      </c>
      <c r="AC418" s="43" t="str">
        <f t="shared" si="7"/>
        <v>奈良県橿原市</v>
      </c>
      <c r="AD418" s="32">
        <v>10.210000000000001</v>
      </c>
      <c r="AE418" s="34">
        <v>10.17</v>
      </c>
      <c r="AF418" s="51">
        <v>10.14</v>
      </c>
      <c r="AG418" s="1"/>
    </row>
    <row r="419" spans="22:33">
      <c r="V419" s="4" t="s">
        <v>449</v>
      </c>
      <c r="W419" s="4" t="s">
        <v>1526</v>
      </c>
      <c r="X419" s="2"/>
      <c r="Y419" s="584" t="s">
        <v>1258</v>
      </c>
      <c r="Z419" s="585">
        <v>0.03</v>
      </c>
      <c r="AA419" s="597" t="s">
        <v>626</v>
      </c>
      <c r="AB419" s="34" t="s">
        <v>1527</v>
      </c>
      <c r="AC419" s="43" t="str">
        <f t="shared" si="7"/>
        <v>奈良県桜井市</v>
      </c>
      <c r="AD419" s="32">
        <v>10.210000000000001</v>
      </c>
      <c r="AE419" s="34">
        <v>10.17</v>
      </c>
      <c r="AF419" s="51">
        <v>10.14</v>
      </c>
      <c r="AG419" s="1"/>
    </row>
    <row r="420" spans="22:33">
      <c r="V420" s="4" t="s">
        <v>449</v>
      </c>
      <c r="W420" s="4" t="s">
        <v>1261</v>
      </c>
      <c r="X420" s="2"/>
      <c r="Y420" s="584" t="s">
        <v>1258</v>
      </c>
      <c r="Z420" s="585">
        <v>0.03</v>
      </c>
      <c r="AA420" s="597" t="s">
        <v>626</v>
      </c>
      <c r="AB420" s="34" t="s">
        <v>1528</v>
      </c>
      <c r="AC420" s="43" t="str">
        <f t="shared" si="7"/>
        <v>奈良県御所市</v>
      </c>
      <c r="AD420" s="32">
        <v>10.210000000000001</v>
      </c>
      <c r="AE420" s="34">
        <v>10.17</v>
      </c>
      <c r="AF420" s="51">
        <v>10.14</v>
      </c>
      <c r="AG420" s="1"/>
    </row>
    <row r="421" spans="22:33">
      <c r="V421" s="4" t="s">
        <v>449</v>
      </c>
      <c r="W421" s="4" t="s">
        <v>868</v>
      </c>
      <c r="X421" s="2"/>
      <c r="Y421" s="584" t="s">
        <v>1258</v>
      </c>
      <c r="Z421" s="585">
        <v>0.03</v>
      </c>
      <c r="AA421" s="597" t="s">
        <v>626</v>
      </c>
      <c r="AB421" s="34" t="s">
        <v>1529</v>
      </c>
      <c r="AC421" s="43" t="str">
        <f t="shared" si="7"/>
        <v>奈良県香芝市</v>
      </c>
      <c r="AD421" s="32">
        <v>10.210000000000001</v>
      </c>
      <c r="AE421" s="34">
        <v>10.17</v>
      </c>
      <c r="AF421" s="51">
        <v>10.14</v>
      </c>
      <c r="AG421" s="1"/>
    </row>
    <row r="422" spans="22:33">
      <c r="V422" s="4" t="s">
        <v>449</v>
      </c>
      <c r="W422" s="4" t="s">
        <v>1263</v>
      </c>
      <c r="X422" s="2"/>
      <c r="Y422" s="584" t="s">
        <v>1258</v>
      </c>
      <c r="Z422" s="585">
        <v>0.03</v>
      </c>
      <c r="AA422" s="597" t="s">
        <v>626</v>
      </c>
      <c r="AB422" s="34" t="s">
        <v>1530</v>
      </c>
      <c r="AC422" s="43" t="str">
        <f t="shared" si="7"/>
        <v>奈良県葛城市</v>
      </c>
      <c r="AD422" s="32">
        <v>10.210000000000001</v>
      </c>
      <c r="AE422" s="34">
        <v>10.17</v>
      </c>
      <c r="AF422" s="51">
        <v>10.14</v>
      </c>
      <c r="AG422" s="1"/>
    </row>
    <row r="423" spans="22:33">
      <c r="V423" s="4" t="s">
        <v>449</v>
      </c>
      <c r="W423" s="4" t="s">
        <v>1265</v>
      </c>
      <c r="X423" s="2"/>
      <c r="Y423" s="584" t="s">
        <v>1258</v>
      </c>
      <c r="Z423" s="585">
        <v>0.03</v>
      </c>
      <c r="AA423" s="597" t="s">
        <v>626</v>
      </c>
      <c r="AB423" s="34" t="s">
        <v>1531</v>
      </c>
      <c r="AC423" s="43" t="str">
        <f t="shared" si="7"/>
        <v>奈良県宇陀市</v>
      </c>
      <c r="AD423" s="32">
        <v>10.210000000000001</v>
      </c>
      <c r="AE423" s="34">
        <v>10.17</v>
      </c>
      <c r="AF423" s="51">
        <v>10.14</v>
      </c>
      <c r="AG423" s="1"/>
    </row>
    <row r="424" spans="22:33">
      <c r="V424" s="4" t="s">
        <v>449</v>
      </c>
      <c r="W424" s="4" t="s">
        <v>1532</v>
      </c>
      <c r="X424" s="2"/>
      <c r="Y424" s="584" t="s">
        <v>1258</v>
      </c>
      <c r="Z424" s="585">
        <v>0.03</v>
      </c>
      <c r="AA424" s="597" t="s">
        <v>626</v>
      </c>
      <c r="AB424" s="34" t="s">
        <v>1533</v>
      </c>
      <c r="AC424" s="43" t="str">
        <f t="shared" si="7"/>
        <v>奈良県山添村</v>
      </c>
      <c r="AD424" s="32">
        <v>10.210000000000001</v>
      </c>
      <c r="AE424" s="34">
        <v>10.17</v>
      </c>
      <c r="AF424" s="51">
        <v>10.14</v>
      </c>
      <c r="AG424" s="1"/>
    </row>
    <row r="425" spans="22:33">
      <c r="V425" s="4" t="s">
        <v>449</v>
      </c>
      <c r="W425" s="4" t="s">
        <v>1534</v>
      </c>
      <c r="X425" s="2"/>
      <c r="Y425" s="584" t="s">
        <v>1258</v>
      </c>
      <c r="Z425" s="585">
        <v>0.03</v>
      </c>
      <c r="AA425" s="597" t="s">
        <v>626</v>
      </c>
      <c r="AB425" s="34" t="s">
        <v>1535</v>
      </c>
      <c r="AC425" s="43" t="str">
        <f t="shared" si="7"/>
        <v>奈良県平群町</v>
      </c>
      <c r="AD425" s="32">
        <v>10.210000000000001</v>
      </c>
      <c r="AE425" s="34">
        <v>10.17</v>
      </c>
      <c r="AF425" s="51">
        <v>10.14</v>
      </c>
      <c r="AG425" s="1"/>
    </row>
    <row r="426" spans="22:33">
      <c r="V426" s="4" t="s">
        <v>449</v>
      </c>
      <c r="W426" s="4" t="s">
        <v>1536</v>
      </c>
      <c r="X426" s="2"/>
      <c r="Y426" s="584" t="s">
        <v>1258</v>
      </c>
      <c r="Z426" s="585">
        <v>0.03</v>
      </c>
      <c r="AA426" s="597" t="s">
        <v>626</v>
      </c>
      <c r="AB426" s="34" t="s">
        <v>1537</v>
      </c>
      <c r="AC426" s="43" t="str">
        <f t="shared" si="7"/>
        <v>奈良県三郷町</v>
      </c>
      <c r="AD426" s="32">
        <v>10.210000000000001</v>
      </c>
      <c r="AE426" s="34">
        <v>10.17</v>
      </c>
      <c r="AF426" s="51">
        <v>10.14</v>
      </c>
      <c r="AG426" s="1"/>
    </row>
    <row r="427" spans="22:33">
      <c r="V427" s="4" t="s">
        <v>449</v>
      </c>
      <c r="W427" s="4" t="s">
        <v>1267</v>
      </c>
      <c r="X427" s="2"/>
      <c r="Y427" s="584" t="s">
        <v>1258</v>
      </c>
      <c r="Z427" s="585">
        <v>0.03</v>
      </c>
      <c r="AA427" s="597" t="s">
        <v>626</v>
      </c>
      <c r="AB427" s="34" t="s">
        <v>1538</v>
      </c>
      <c r="AC427" s="43" t="str">
        <f t="shared" si="7"/>
        <v>奈良県斑鳩町</v>
      </c>
      <c r="AD427" s="32">
        <v>10.210000000000001</v>
      </c>
      <c r="AE427" s="34">
        <v>10.17</v>
      </c>
      <c r="AF427" s="51">
        <v>10.14</v>
      </c>
      <c r="AG427" s="1"/>
    </row>
    <row r="428" spans="22:33">
      <c r="V428" s="4" t="s">
        <v>449</v>
      </c>
      <c r="W428" s="4" t="s">
        <v>870</v>
      </c>
      <c r="X428" s="2"/>
      <c r="Y428" s="584" t="s">
        <v>1258</v>
      </c>
      <c r="Z428" s="585">
        <v>0.03</v>
      </c>
      <c r="AA428" s="597" t="s">
        <v>626</v>
      </c>
      <c r="AB428" s="34" t="s">
        <v>1539</v>
      </c>
      <c r="AC428" s="43" t="str">
        <f t="shared" si="7"/>
        <v>奈良県安堵町</v>
      </c>
      <c r="AD428" s="32">
        <v>10.210000000000001</v>
      </c>
      <c r="AE428" s="34">
        <v>10.17</v>
      </c>
      <c r="AF428" s="51">
        <v>10.14</v>
      </c>
      <c r="AG428" s="1"/>
    </row>
    <row r="429" spans="22:33">
      <c r="V429" s="4" t="s">
        <v>449</v>
      </c>
      <c r="W429" s="4" t="s">
        <v>815</v>
      </c>
      <c r="X429" s="2"/>
      <c r="Y429" s="584" t="s">
        <v>1258</v>
      </c>
      <c r="Z429" s="585">
        <v>0.03</v>
      </c>
      <c r="AA429" s="597" t="s">
        <v>626</v>
      </c>
      <c r="AB429" s="34" t="s">
        <v>1540</v>
      </c>
      <c r="AC429" s="43" t="str">
        <f t="shared" si="7"/>
        <v>奈良県川西町</v>
      </c>
      <c r="AD429" s="32">
        <v>10.210000000000001</v>
      </c>
      <c r="AE429" s="34">
        <v>10.17</v>
      </c>
      <c r="AF429" s="51">
        <v>10.14</v>
      </c>
      <c r="AG429" s="1"/>
    </row>
    <row r="430" spans="22:33">
      <c r="V430" s="4" t="s">
        <v>449</v>
      </c>
      <c r="W430" s="4" t="s">
        <v>872</v>
      </c>
      <c r="X430" s="2"/>
      <c r="Y430" s="584" t="s">
        <v>1258</v>
      </c>
      <c r="Z430" s="585">
        <v>0.03</v>
      </c>
      <c r="AA430" s="597" t="s">
        <v>626</v>
      </c>
      <c r="AB430" s="34" t="s">
        <v>1541</v>
      </c>
      <c r="AC430" s="43" t="str">
        <f t="shared" si="7"/>
        <v>奈良県三宅町</v>
      </c>
      <c r="AD430" s="32">
        <v>10.210000000000001</v>
      </c>
      <c r="AE430" s="34">
        <v>10.17</v>
      </c>
      <c r="AF430" s="51">
        <v>10.14</v>
      </c>
      <c r="AG430" s="1"/>
    </row>
    <row r="431" spans="22:33">
      <c r="V431" s="4" t="s">
        <v>449</v>
      </c>
      <c r="W431" s="4" t="s">
        <v>1269</v>
      </c>
      <c r="X431" s="2"/>
      <c r="Y431" s="584" t="s">
        <v>1258</v>
      </c>
      <c r="Z431" s="585">
        <v>0.03</v>
      </c>
      <c r="AA431" s="597" t="s">
        <v>626</v>
      </c>
      <c r="AB431" s="34" t="s">
        <v>1542</v>
      </c>
      <c r="AC431" s="43" t="str">
        <f t="shared" si="7"/>
        <v>奈良県田原本町</v>
      </c>
      <c r="AD431" s="32">
        <v>10.210000000000001</v>
      </c>
      <c r="AE431" s="34">
        <v>10.17</v>
      </c>
      <c r="AF431" s="51">
        <v>10.14</v>
      </c>
      <c r="AG431" s="1"/>
    </row>
    <row r="432" spans="22:33">
      <c r="V432" s="4" t="s">
        <v>449</v>
      </c>
      <c r="W432" s="4" t="s">
        <v>1543</v>
      </c>
      <c r="X432" s="2"/>
      <c r="Y432" s="584" t="s">
        <v>1258</v>
      </c>
      <c r="Z432" s="585">
        <v>0.03</v>
      </c>
      <c r="AA432" s="597" t="s">
        <v>626</v>
      </c>
      <c r="AB432" s="34" t="s">
        <v>1544</v>
      </c>
      <c r="AC432" s="43" t="str">
        <f t="shared" si="7"/>
        <v>奈良県曽爾村</v>
      </c>
      <c r="AD432" s="32">
        <v>10.210000000000001</v>
      </c>
      <c r="AE432" s="34">
        <v>10.17</v>
      </c>
      <c r="AF432" s="51">
        <v>10.14</v>
      </c>
      <c r="AG432" s="1"/>
    </row>
    <row r="433" spans="22:33">
      <c r="V433" s="4" t="s">
        <v>449</v>
      </c>
      <c r="W433" s="4" t="s">
        <v>1545</v>
      </c>
      <c r="X433" s="2"/>
      <c r="Y433" s="584" t="s">
        <v>1258</v>
      </c>
      <c r="Z433" s="585">
        <v>0.03</v>
      </c>
      <c r="AA433" s="597" t="s">
        <v>626</v>
      </c>
      <c r="AB433" s="34" t="s">
        <v>1546</v>
      </c>
      <c r="AC433" s="43" t="str">
        <f t="shared" si="7"/>
        <v>奈良県明日香村</v>
      </c>
      <c r="AD433" s="32">
        <v>10.210000000000001</v>
      </c>
      <c r="AE433" s="34">
        <v>10.17</v>
      </c>
      <c r="AF433" s="51">
        <v>10.14</v>
      </c>
      <c r="AG433" s="1"/>
    </row>
    <row r="434" spans="22:33">
      <c r="V434" s="4" t="s">
        <v>449</v>
      </c>
      <c r="W434" s="4" t="s">
        <v>874</v>
      </c>
      <c r="X434" s="2"/>
      <c r="Y434" s="584" t="s">
        <v>1258</v>
      </c>
      <c r="Z434" s="585">
        <v>0.03</v>
      </c>
      <c r="AA434" s="597" t="s">
        <v>626</v>
      </c>
      <c r="AB434" s="34" t="s">
        <v>1547</v>
      </c>
      <c r="AC434" s="43" t="str">
        <f t="shared" si="7"/>
        <v>奈良県上牧町</v>
      </c>
      <c r="AD434" s="32">
        <v>10.210000000000001</v>
      </c>
      <c r="AE434" s="34">
        <v>10.17</v>
      </c>
      <c r="AF434" s="51">
        <v>10.14</v>
      </c>
      <c r="AG434" s="1"/>
    </row>
    <row r="435" spans="22:33">
      <c r="V435" s="4" t="s">
        <v>449</v>
      </c>
      <c r="W435" s="4" t="s">
        <v>1548</v>
      </c>
      <c r="X435" s="2"/>
      <c r="Y435" s="584" t="s">
        <v>1258</v>
      </c>
      <c r="Z435" s="585">
        <v>0.03</v>
      </c>
      <c r="AA435" s="597" t="s">
        <v>626</v>
      </c>
      <c r="AB435" s="34" t="s">
        <v>1549</v>
      </c>
      <c r="AC435" s="43" t="str">
        <f t="shared" si="7"/>
        <v>奈良県王寺町</v>
      </c>
      <c r="AD435" s="32">
        <v>10.210000000000001</v>
      </c>
      <c r="AE435" s="34">
        <v>10.17</v>
      </c>
      <c r="AF435" s="51">
        <v>10.14</v>
      </c>
      <c r="AG435" s="1"/>
    </row>
    <row r="436" spans="22:33">
      <c r="V436" s="4" t="s">
        <v>449</v>
      </c>
      <c r="W436" s="4" t="s">
        <v>1271</v>
      </c>
      <c r="X436" s="2"/>
      <c r="Y436" s="584" t="s">
        <v>1258</v>
      </c>
      <c r="Z436" s="585">
        <v>0.03</v>
      </c>
      <c r="AA436" s="597" t="s">
        <v>626</v>
      </c>
      <c r="AB436" s="34" t="s">
        <v>1550</v>
      </c>
      <c r="AC436" s="43" t="str">
        <f t="shared" si="7"/>
        <v>奈良県広陵町</v>
      </c>
      <c r="AD436" s="32">
        <v>10.210000000000001</v>
      </c>
      <c r="AE436" s="34">
        <v>10.17</v>
      </c>
      <c r="AF436" s="51">
        <v>10.14</v>
      </c>
      <c r="AG436" s="1"/>
    </row>
    <row r="437" spans="22:33">
      <c r="V437" s="4" t="s">
        <v>449</v>
      </c>
      <c r="W437" s="4" t="s">
        <v>1273</v>
      </c>
      <c r="X437" s="2"/>
      <c r="Y437" s="584" t="s">
        <v>1258</v>
      </c>
      <c r="Z437" s="585">
        <v>0.03</v>
      </c>
      <c r="AA437" s="597" t="s">
        <v>626</v>
      </c>
      <c r="AB437" s="34" t="s">
        <v>1551</v>
      </c>
      <c r="AC437" s="43" t="str">
        <f t="shared" si="7"/>
        <v>奈良県河合町</v>
      </c>
      <c r="AD437" s="32">
        <v>10.210000000000001</v>
      </c>
      <c r="AE437" s="34">
        <v>10.17</v>
      </c>
      <c r="AF437" s="51">
        <v>10.14</v>
      </c>
      <c r="AG437" s="1"/>
    </row>
    <row r="438" spans="22:33">
      <c r="V438" s="4" t="s">
        <v>449</v>
      </c>
      <c r="W438" s="4" t="s">
        <v>1275</v>
      </c>
      <c r="X438" s="2"/>
      <c r="Y438" s="584" t="s">
        <v>1258</v>
      </c>
      <c r="Z438" s="585">
        <v>0.03</v>
      </c>
      <c r="AA438" s="597" t="s">
        <v>664</v>
      </c>
      <c r="AB438" s="34" t="s">
        <v>1552</v>
      </c>
      <c r="AC438" s="43" t="str">
        <f t="shared" si="7"/>
        <v>岡山県岡山市</v>
      </c>
      <c r="AD438" s="32">
        <v>10.210000000000001</v>
      </c>
      <c r="AE438" s="34">
        <v>10.17</v>
      </c>
      <c r="AF438" s="51">
        <v>10.14</v>
      </c>
      <c r="AG438" s="1"/>
    </row>
    <row r="439" spans="22:33">
      <c r="V439" s="4" t="s">
        <v>449</v>
      </c>
      <c r="W439" s="4" t="s">
        <v>1277</v>
      </c>
      <c r="X439" s="2"/>
      <c r="Y439" s="584" t="s">
        <v>1258</v>
      </c>
      <c r="Z439" s="585">
        <v>0.03</v>
      </c>
      <c r="AA439" s="597" t="s">
        <v>672</v>
      </c>
      <c r="AB439" s="34" t="s">
        <v>1553</v>
      </c>
      <c r="AC439" s="43" t="str">
        <f t="shared" si="7"/>
        <v>広島県東広島市</v>
      </c>
      <c r="AD439" s="32">
        <v>10.210000000000001</v>
      </c>
      <c r="AE439" s="34">
        <v>10.17</v>
      </c>
      <c r="AF439" s="51">
        <v>10.14</v>
      </c>
      <c r="AG439" s="1"/>
    </row>
    <row r="440" spans="22:33">
      <c r="V440" s="4" t="s">
        <v>449</v>
      </c>
      <c r="W440" s="4" t="s">
        <v>1554</v>
      </c>
      <c r="X440" s="2"/>
      <c r="Y440" s="584" t="s">
        <v>1258</v>
      </c>
      <c r="Z440" s="585">
        <v>0.03</v>
      </c>
      <c r="AA440" s="597" t="s">
        <v>672</v>
      </c>
      <c r="AB440" s="34" t="s">
        <v>1555</v>
      </c>
      <c r="AC440" s="43" t="str">
        <f t="shared" si="7"/>
        <v>広島県廿日市市</v>
      </c>
      <c r="AD440" s="32">
        <v>10.210000000000001</v>
      </c>
      <c r="AE440" s="34">
        <v>10.17</v>
      </c>
      <c r="AF440" s="51">
        <v>10.14</v>
      </c>
      <c r="AG440" s="1"/>
    </row>
    <row r="441" spans="22:33">
      <c r="V441" s="4" t="s">
        <v>449</v>
      </c>
      <c r="W441" s="4" t="s">
        <v>1556</v>
      </c>
      <c r="X441" s="2"/>
      <c r="Y441" s="584" t="s">
        <v>1258</v>
      </c>
      <c r="Z441" s="585">
        <v>0.03</v>
      </c>
      <c r="AA441" s="597" t="s">
        <v>672</v>
      </c>
      <c r="AB441" s="34" t="s">
        <v>1557</v>
      </c>
      <c r="AC441" s="43" t="str">
        <f t="shared" si="7"/>
        <v>広島県海田町</v>
      </c>
      <c r="AD441" s="32">
        <v>10.210000000000001</v>
      </c>
      <c r="AE441" s="34">
        <v>10.17</v>
      </c>
      <c r="AF441" s="51">
        <v>10.14</v>
      </c>
      <c r="AG441" s="1"/>
    </row>
    <row r="442" spans="22:33">
      <c r="V442" s="4" t="s">
        <v>449</v>
      </c>
      <c r="W442" s="4" t="s">
        <v>1558</v>
      </c>
      <c r="X442" s="2"/>
      <c r="Y442" s="584" t="s">
        <v>1258</v>
      </c>
      <c r="Z442" s="585">
        <v>0.03</v>
      </c>
      <c r="AA442" s="597" t="s">
        <v>672</v>
      </c>
      <c r="AB442" s="34" t="s">
        <v>1559</v>
      </c>
      <c r="AC442" s="43" t="str">
        <f t="shared" si="7"/>
        <v>広島県熊野町</v>
      </c>
      <c r="AD442" s="32">
        <v>10.210000000000001</v>
      </c>
      <c r="AE442" s="34">
        <v>10.17</v>
      </c>
      <c r="AF442" s="51">
        <v>10.14</v>
      </c>
      <c r="AG442" s="1"/>
    </row>
    <row r="443" spans="22:33">
      <c r="V443" s="4" t="s">
        <v>449</v>
      </c>
      <c r="W443" s="4" t="s">
        <v>1560</v>
      </c>
      <c r="X443" s="2"/>
      <c r="Y443" s="584" t="s">
        <v>1258</v>
      </c>
      <c r="Z443" s="585">
        <v>0.03</v>
      </c>
      <c r="AA443" s="597" t="s">
        <v>672</v>
      </c>
      <c r="AB443" s="34" t="s">
        <v>1561</v>
      </c>
      <c r="AC443" s="43" t="str">
        <f t="shared" si="7"/>
        <v>広島県坂町</v>
      </c>
      <c r="AD443" s="32">
        <v>10.210000000000001</v>
      </c>
      <c r="AE443" s="34">
        <v>10.17</v>
      </c>
      <c r="AF443" s="51">
        <v>10.14</v>
      </c>
      <c r="AG443" s="1"/>
    </row>
    <row r="444" spans="22:33">
      <c r="V444" s="4" t="s">
        <v>449</v>
      </c>
      <c r="W444" s="4" t="s">
        <v>1562</v>
      </c>
      <c r="X444" s="2"/>
      <c r="Y444" s="584" t="s">
        <v>1258</v>
      </c>
      <c r="Z444" s="585">
        <v>0.03</v>
      </c>
      <c r="AA444" s="597" t="s">
        <v>679</v>
      </c>
      <c r="AB444" s="34" t="s">
        <v>1563</v>
      </c>
      <c r="AC444" s="43" t="str">
        <f t="shared" si="7"/>
        <v>山口県周南市</v>
      </c>
      <c r="AD444" s="32">
        <v>10.210000000000001</v>
      </c>
      <c r="AE444" s="34">
        <v>10.17</v>
      </c>
      <c r="AF444" s="51">
        <v>10.14</v>
      </c>
      <c r="AG444" s="1"/>
    </row>
    <row r="445" spans="22:33">
      <c r="V445" s="4" t="s">
        <v>449</v>
      </c>
      <c r="W445" s="4" t="s">
        <v>1279</v>
      </c>
      <c r="X445" s="2"/>
      <c r="Y445" s="584" t="s">
        <v>1258</v>
      </c>
      <c r="Z445" s="585">
        <v>0.03</v>
      </c>
      <c r="AA445" s="597" t="s">
        <v>686</v>
      </c>
      <c r="AB445" s="34" t="s">
        <v>1564</v>
      </c>
      <c r="AC445" s="43" t="str">
        <f t="shared" si="7"/>
        <v>徳島県徳島市</v>
      </c>
      <c r="AD445" s="32">
        <v>10.210000000000001</v>
      </c>
      <c r="AE445" s="34">
        <v>10.17</v>
      </c>
      <c r="AF445" s="51">
        <v>10.14</v>
      </c>
      <c r="AG445" s="1"/>
    </row>
    <row r="446" spans="22:33">
      <c r="V446" s="4" t="s">
        <v>449</v>
      </c>
      <c r="W446" s="4" t="s">
        <v>1565</v>
      </c>
      <c r="X446" s="2"/>
      <c r="Y446" s="584" t="s">
        <v>1258</v>
      </c>
      <c r="Z446" s="585">
        <v>0.03</v>
      </c>
      <c r="AA446" s="597" t="s">
        <v>694</v>
      </c>
      <c r="AB446" s="34" t="s">
        <v>1566</v>
      </c>
      <c r="AC446" s="43" t="str">
        <f t="shared" si="7"/>
        <v>香川県高松市</v>
      </c>
      <c r="AD446" s="32">
        <v>10.210000000000001</v>
      </c>
      <c r="AE446" s="34">
        <v>10.17</v>
      </c>
      <c r="AF446" s="51">
        <v>10.14</v>
      </c>
      <c r="AG446" s="1"/>
    </row>
    <row r="447" spans="22:33">
      <c r="V447" s="4" t="s">
        <v>449</v>
      </c>
      <c r="W447" s="4" t="s">
        <v>1567</v>
      </c>
      <c r="X447" s="2"/>
      <c r="Y447" s="584" t="s">
        <v>1258</v>
      </c>
      <c r="Z447" s="585">
        <v>0.03</v>
      </c>
      <c r="AA447" s="597" t="s">
        <v>718</v>
      </c>
      <c r="AB447" s="34" t="s">
        <v>1568</v>
      </c>
      <c r="AC447" s="43" t="str">
        <f t="shared" si="7"/>
        <v>福岡県北九州市</v>
      </c>
      <c r="AD447" s="32">
        <v>10.210000000000001</v>
      </c>
      <c r="AE447" s="34">
        <v>10.17</v>
      </c>
      <c r="AF447" s="51">
        <v>10.14</v>
      </c>
      <c r="AG447" s="1"/>
    </row>
    <row r="448" spans="22:33">
      <c r="V448" s="4" t="s">
        <v>449</v>
      </c>
      <c r="W448" s="4" t="s">
        <v>1281</v>
      </c>
      <c r="X448" s="2"/>
      <c r="Y448" s="584" t="s">
        <v>1258</v>
      </c>
      <c r="Z448" s="585">
        <v>0.03</v>
      </c>
      <c r="AA448" s="597" t="s">
        <v>718</v>
      </c>
      <c r="AB448" s="34" t="s">
        <v>1569</v>
      </c>
      <c r="AC448" s="43" t="str">
        <f t="shared" si="7"/>
        <v>福岡県飯塚市</v>
      </c>
      <c r="AD448" s="32">
        <v>10.210000000000001</v>
      </c>
      <c r="AE448" s="34">
        <v>10.17</v>
      </c>
      <c r="AF448" s="51">
        <v>10.14</v>
      </c>
      <c r="AG448" s="1"/>
    </row>
    <row r="449" spans="22:33">
      <c r="V449" s="4" t="s">
        <v>449</v>
      </c>
      <c r="W449" s="4" t="s">
        <v>1570</v>
      </c>
      <c r="X449" s="2"/>
      <c r="Y449" s="584" t="s">
        <v>1258</v>
      </c>
      <c r="Z449" s="585">
        <v>0.03</v>
      </c>
      <c r="AA449" s="597" t="s">
        <v>718</v>
      </c>
      <c r="AB449" s="34" t="s">
        <v>1571</v>
      </c>
      <c r="AC449" s="43" t="str">
        <f t="shared" si="7"/>
        <v>福岡県筑紫野市</v>
      </c>
      <c r="AD449" s="32">
        <v>10.210000000000001</v>
      </c>
      <c r="AE449" s="34">
        <v>10.17</v>
      </c>
      <c r="AF449" s="51">
        <v>10.14</v>
      </c>
      <c r="AG449" s="1"/>
    </row>
    <row r="450" spans="22:33">
      <c r="V450" s="4" t="s">
        <v>449</v>
      </c>
      <c r="W450" s="4" t="s">
        <v>1572</v>
      </c>
      <c r="X450" s="2"/>
      <c r="Y450" s="584" t="s">
        <v>1258</v>
      </c>
      <c r="Z450" s="585">
        <v>0.03</v>
      </c>
      <c r="AA450" s="597" t="s">
        <v>718</v>
      </c>
      <c r="AB450" s="34" t="s">
        <v>1573</v>
      </c>
      <c r="AC450" s="43" t="str">
        <f t="shared" si="7"/>
        <v>福岡県古賀市</v>
      </c>
      <c r="AD450" s="32">
        <v>10.210000000000001</v>
      </c>
      <c r="AE450" s="34">
        <v>10.17</v>
      </c>
      <c r="AF450" s="51">
        <v>10.14</v>
      </c>
      <c r="AG450" s="1"/>
    </row>
    <row r="451" spans="22:33" ht="14.25" thickBot="1">
      <c r="V451" s="4" t="s">
        <v>449</v>
      </c>
      <c r="W451" s="4" t="s">
        <v>1574</v>
      </c>
      <c r="X451" s="2"/>
      <c r="Y451" s="586" t="s">
        <v>1258</v>
      </c>
      <c r="Z451" s="587">
        <v>0.03</v>
      </c>
      <c r="AA451" s="598" t="s">
        <v>732</v>
      </c>
      <c r="AB451" s="37" t="s">
        <v>1575</v>
      </c>
      <c r="AC451" s="57" t="str">
        <f t="shared" si="7"/>
        <v>長崎県長崎市</v>
      </c>
      <c r="AD451" s="36">
        <v>10.210000000000001</v>
      </c>
      <c r="AE451" s="37">
        <v>10.17</v>
      </c>
      <c r="AF451" s="69">
        <v>10.14</v>
      </c>
      <c r="AG451" s="1"/>
    </row>
    <row r="452" spans="22:33" ht="14.25" thickBot="1">
      <c r="V452" s="4" t="s">
        <v>449</v>
      </c>
      <c r="W452" s="4" t="s">
        <v>1576</v>
      </c>
      <c r="X452" s="2"/>
      <c r="Y452" s="579" t="s">
        <v>1577</v>
      </c>
      <c r="Z452" s="599">
        <v>0</v>
      </c>
      <c r="AA452" s="600"/>
      <c r="AB452" s="601"/>
      <c r="AC452" s="42" t="str">
        <f t="shared" ref="AC452" si="8">AA452&amp;AB452</f>
        <v/>
      </c>
      <c r="AD452" s="579" t="str">
        <f t="shared" ref="AD452" si="9">AA452&amp;AB452</f>
        <v/>
      </c>
      <c r="AE452" s="602"/>
      <c r="AF452" s="603"/>
      <c r="AG452" s="1"/>
    </row>
    <row r="453" spans="22:33">
      <c r="V453" s="4" t="s">
        <v>449</v>
      </c>
      <c r="W453" s="4" t="s">
        <v>1283</v>
      </c>
      <c r="X453" s="2"/>
      <c r="Z453"/>
      <c r="AA453"/>
      <c r="AB453"/>
      <c r="AD453"/>
      <c r="AE453" s="578"/>
      <c r="AF453" s="578"/>
      <c r="AG453" s="1"/>
    </row>
    <row r="454" spans="22:33">
      <c r="V454" s="4" t="s">
        <v>449</v>
      </c>
      <c r="W454" s="4" t="s">
        <v>1285</v>
      </c>
      <c r="X454" s="2"/>
      <c r="Z454"/>
      <c r="AA454"/>
      <c r="AB454"/>
      <c r="AD454"/>
      <c r="AE454" s="578"/>
      <c r="AF454" s="578"/>
      <c r="AG454" s="1"/>
    </row>
    <row r="455" spans="22:33">
      <c r="V455" s="4" t="s">
        <v>449</v>
      </c>
      <c r="W455" s="4" t="s">
        <v>1287</v>
      </c>
      <c r="X455" s="2"/>
      <c r="Z455"/>
      <c r="AA455"/>
      <c r="AB455"/>
      <c r="AD455"/>
      <c r="AE455" s="578"/>
      <c r="AF455" s="578"/>
      <c r="AG455" s="1"/>
    </row>
    <row r="456" spans="22:33">
      <c r="V456" s="4" t="s">
        <v>449</v>
      </c>
      <c r="W456" s="4" t="s">
        <v>1289</v>
      </c>
      <c r="X456" s="2"/>
      <c r="Z456"/>
      <c r="AA456"/>
      <c r="AB456"/>
      <c r="AD456"/>
      <c r="AE456" s="578"/>
      <c r="AF456" s="578"/>
      <c r="AG456" s="1"/>
    </row>
    <row r="457" spans="22:33">
      <c r="V457" s="4" t="s">
        <v>449</v>
      </c>
      <c r="W457" s="4" t="s">
        <v>1291</v>
      </c>
      <c r="X457" s="2"/>
      <c r="Z457"/>
      <c r="AA457"/>
      <c r="AB457"/>
      <c r="AD457"/>
      <c r="AE457" s="578"/>
      <c r="AF457" s="578"/>
      <c r="AG457" s="1"/>
    </row>
    <row r="458" spans="22:33">
      <c r="V458" s="4" t="s">
        <v>449</v>
      </c>
      <c r="W458" s="4" t="s">
        <v>993</v>
      </c>
      <c r="X458" s="2"/>
      <c r="Z458"/>
      <c r="AA458"/>
      <c r="AB458"/>
      <c r="AD458"/>
      <c r="AE458" s="578"/>
      <c r="AF458" s="578"/>
      <c r="AG458" s="1"/>
    </row>
    <row r="459" spans="22:33">
      <c r="V459" s="4" t="s">
        <v>457</v>
      </c>
      <c r="W459" s="4" t="s">
        <v>995</v>
      </c>
      <c r="X459" s="2"/>
      <c r="Z459"/>
      <c r="AA459"/>
      <c r="AB459"/>
      <c r="AD459"/>
      <c r="AE459" s="578"/>
      <c r="AF459" s="578"/>
      <c r="AG459" s="1"/>
    </row>
    <row r="460" spans="22:33">
      <c r="V460" s="4" t="s">
        <v>457</v>
      </c>
      <c r="W460" s="4" t="s">
        <v>1578</v>
      </c>
      <c r="X460" s="2"/>
      <c r="Z460"/>
      <c r="AA460"/>
      <c r="AB460"/>
      <c r="AD460"/>
      <c r="AE460" s="578"/>
      <c r="AF460" s="578"/>
      <c r="AG460" s="1"/>
    </row>
    <row r="461" spans="22:33">
      <c r="V461" s="4" t="s">
        <v>457</v>
      </c>
      <c r="W461" s="4" t="s">
        <v>1293</v>
      </c>
      <c r="X461" s="2"/>
      <c r="Z461"/>
      <c r="AA461"/>
      <c r="AB461"/>
      <c r="AD461"/>
      <c r="AE461" s="578"/>
      <c r="AF461" s="578"/>
      <c r="AG461" s="1"/>
    </row>
    <row r="462" spans="22:33">
      <c r="V462" s="4" t="s">
        <v>457</v>
      </c>
      <c r="W462" s="4" t="s">
        <v>1579</v>
      </c>
      <c r="X462" s="2"/>
      <c r="Z462"/>
      <c r="AA462"/>
      <c r="AB462"/>
      <c r="AD462"/>
      <c r="AE462" s="578"/>
      <c r="AF462" s="578"/>
      <c r="AG462" s="1"/>
    </row>
    <row r="463" spans="22:33">
      <c r="V463" s="4" t="s">
        <v>457</v>
      </c>
      <c r="W463" s="4" t="s">
        <v>1295</v>
      </c>
      <c r="X463" s="2"/>
      <c r="Z463"/>
      <c r="AA463"/>
      <c r="AB463"/>
      <c r="AD463"/>
      <c r="AE463" s="578"/>
      <c r="AF463" s="578"/>
      <c r="AG463" s="1"/>
    </row>
    <row r="464" spans="22:33">
      <c r="V464" s="4" t="s">
        <v>457</v>
      </c>
      <c r="W464" s="4" t="s">
        <v>1297</v>
      </c>
      <c r="X464" s="2"/>
      <c r="Z464"/>
      <c r="AA464"/>
      <c r="AB464"/>
      <c r="AD464"/>
      <c r="AE464" s="578"/>
      <c r="AF464" s="578"/>
      <c r="AG464" s="1"/>
    </row>
    <row r="465" spans="22:33">
      <c r="V465" s="4" t="s">
        <v>457</v>
      </c>
      <c r="W465" s="4" t="s">
        <v>1299</v>
      </c>
      <c r="AG465" s="1"/>
    </row>
    <row r="466" spans="22:33">
      <c r="V466" s="4" t="s">
        <v>457</v>
      </c>
      <c r="W466" s="4" t="s">
        <v>1301</v>
      </c>
      <c r="AG466" s="1"/>
    </row>
    <row r="467" spans="22:33">
      <c r="V467" s="4" t="s">
        <v>457</v>
      </c>
      <c r="W467" s="4" t="s">
        <v>1303</v>
      </c>
      <c r="AG467" s="1"/>
    </row>
    <row r="468" spans="22:33">
      <c r="V468" s="4" t="s">
        <v>457</v>
      </c>
      <c r="W468" s="4" t="s">
        <v>1580</v>
      </c>
    </row>
    <row r="469" spans="22:33">
      <c r="V469" s="4" t="s">
        <v>457</v>
      </c>
      <c r="W469" s="4" t="s">
        <v>1581</v>
      </c>
    </row>
    <row r="470" spans="22:33">
      <c r="V470" s="4" t="s">
        <v>457</v>
      </c>
      <c r="W470" s="4" t="s">
        <v>1305</v>
      </c>
    </row>
    <row r="471" spans="22:33">
      <c r="V471" s="4" t="s">
        <v>457</v>
      </c>
      <c r="W471" s="4" t="s">
        <v>1582</v>
      </c>
    </row>
    <row r="472" spans="22:33">
      <c r="V472" s="4" t="s">
        <v>457</v>
      </c>
      <c r="W472" s="4" t="s">
        <v>1307</v>
      </c>
    </row>
    <row r="473" spans="22:33">
      <c r="V473" s="4" t="s">
        <v>457</v>
      </c>
      <c r="W473" s="4" t="s">
        <v>1583</v>
      </c>
    </row>
    <row r="474" spans="22:33">
      <c r="V474" s="4" t="s">
        <v>457</v>
      </c>
      <c r="W474" s="4" t="s">
        <v>1584</v>
      </c>
    </row>
    <row r="475" spans="22:33">
      <c r="V475" s="4" t="s">
        <v>457</v>
      </c>
      <c r="W475" s="4" t="s">
        <v>1585</v>
      </c>
    </row>
    <row r="476" spans="22:33">
      <c r="V476" s="4" t="s">
        <v>457</v>
      </c>
      <c r="W476" s="4" t="s">
        <v>1586</v>
      </c>
    </row>
    <row r="477" spans="22:33">
      <c r="V477" s="4" t="s">
        <v>457</v>
      </c>
      <c r="W477" s="4" t="s">
        <v>1587</v>
      </c>
    </row>
    <row r="478" spans="22:33">
      <c r="V478" s="4" t="s">
        <v>457</v>
      </c>
      <c r="W478" s="4" t="s">
        <v>1309</v>
      </c>
    </row>
    <row r="479" spans="22:33">
      <c r="V479" s="4" t="s">
        <v>457</v>
      </c>
      <c r="W479" s="4" t="s">
        <v>997</v>
      </c>
    </row>
    <row r="480" spans="22:33">
      <c r="V480" s="4" t="s">
        <v>457</v>
      </c>
      <c r="W480" s="4" t="s">
        <v>1588</v>
      </c>
    </row>
    <row r="481" spans="22:23">
      <c r="V481" s="4" t="s">
        <v>457</v>
      </c>
      <c r="W481" s="4" t="s">
        <v>1589</v>
      </c>
    </row>
    <row r="482" spans="22:23">
      <c r="V482" s="4" t="s">
        <v>457</v>
      </c>
      <c r="W482" s="4" t="s">
        <v>1590</v>
      </c>
    </row>
    <row r="483" spans="22:23">
      <c r="V483" s="4" t="s">
        <v>457</v>
      </c>
      <c r="W483" s="4" t="s">
        <v>1591</v>
      </c>
    </row>
    <row r="484" spans="22:23">
      <c r="V484" s="4" t="s">
        <v>464</v>
      </c>
      <c r="W484" s="4" t="s">
        <v>1311</v>
      </c>
    </row>
    <row r="485" spans="22:23">
      <c r="V485" s="4" t="s">
        <v>464</v>
      </c>
      <c r="W485" s="4" t="s">
        <v>999</v>
      </c>
    </row>
    <row r="486" spans="22:23">
      <c r="V486" s="4" t="s">
        <v>464</v>
      </c>
      <c r="W486" s="4" t="s">
        <v>1592</v>
      </c>
    </row>
    <row r="487" spans="22:23">
      <c r="V487" s="4" t="s">
        <v>464</v>
      </c>
      <c r="W487" s="4" t="s">
        <v>1313</v>
      </c>
    </row>
    <row r="488" spans="22:23">
      <c r="V488" s="4" t="s">
        <v>464</v>
      </c>
      <c r="W488" s="4" t="s">
        <v>1315</v>
      </c>
    </row>
    <row r="489" spans="22:23">
      <c r="V489" s="4" t="s">
        <v>464</v>
      </c>
      <c r="W489" s="4" t="s">
        <v>1593</v>
      </c>
    </row>
    <row r="490" spans="22:23">
      <c r="V490" s="4" t="s">
        <v>464</v>
      </c>
      <c r="W490" s="4" t="s">
        <v>1594</v>
      </c>
    </row>
    <row r="491" spans="22:23">
      <c r="V491" s="4" t="s">
        <v>464</v>
      </c>
      <c r="W491" s="4" t="s">
        <v>1317</v>
      </c>
    </row>
    <row r="492" spans="22:23">
      <c r="V492" s="4" t="s">
        <v>464</v>
      </c>
      <c r="W492" s="4" t="s">
        <v>1595</v>
      </c>
    </row>
    <row r="493" spans="22:23">
      <c r="V493" s="4" t="s">
        <v>464</v>
      </c>
      <c r="W493" s="4" t="s">
        <v>1596</v>
      </c>
    </row>
    <row r="494" spans="22:23">
      <c r="V494" s="4" t="s">
        <v>464</v>
      </c>
      <c r="W494" s="4" t="s">
        <v>1597</v>
      </c>
    </row>
    <row r="495" spans="22:23">
      <c r="V495" s="4" t="s">
        <v>464</v>
      </c>
      <c r="W495" s="4" t="s">
        <v>1598</v>
      </c>
    </row>
    <row r="496" spans="22:23">
      <c r="V496" s="4" t="s">
        <v>464</v>
      </c>
      <c r="W496" s="4" t="s">
        <v>1599</v>
      </c>
    </row>
    <row r="497" spans="22:23">
      <c r="V497" s="4" t="s">
        <v>464</v>
      </c>
      <c r="W497" s="4" t="s">
        <v>1600</v>
      </c>
    </row>
    <row r="498" spans="22:23">
      <c r="V498" s="4" t="s">
        <v>464</v>
      </c>
      <c r="W498" s="4" t="s">
        <v>1601</v>
      </c>
    </row>
    <row r="499" spans="22:23">
      <c r="V499" s="4" t="s">
        <v>464</v>
      </c>
      <c r="W499" s="4" t="s">
        <v>1602</v>
      </c>
    </row>
    <row r="500" spans="22:23">
      <c r="V500" s="4" t="s">
        <v>464</v>
      </c>
      <c r="W500" s="4" t="s">
        <v>1603</v>
      </c>
    </row>
    <row r="501" spans="22:23">
      <c r="V501" s="4" t="s">
        <v>464</v>
      </c>
      <c r="W501" s="4" t="s">
        <v>1604</v>
      </c>
    </row>
    <row r="502" spans="22:23">
      <c r="V502" s="4" t="s">
        <v>464</v>
      </c>
      <c r="W502" s="4" t="s">
        <v>1605</v>
      </c>
    </row>
    <row r="503" spans="22:23">
      <c r="V503" s="4" t="s">
        <v>464</v>
      </c>
      <c r="W503" s="4" t="s">
        <v>1606</v>
      </c>
    </row>
    <row r="504" spans="22:23">
      <c r="V504" s="4" t="s">
        <v>464</v>
      </c>
      <c r="W504" s="4" t="s">
        <v>1607</v>
      </c>
    </row>
    <row r="505" spans="22:23">
      <c r="V505" s="4" t="s">
        <v>464</v>
      </c>
      <c r="W505" s="4" t="s">
        <v>1608</v>
      </c>
    </row>
    <row r="506" spans="22:23">
      <c r="V506" s="4" t="s">
        <v>464</v>
      </c>
      <c r="W506" s="4" t="s">
        <v>1609</v>
      </c>
    </row>
    <row r="507" spans="22:23">
      <c r="V507" s="4" t="s">
        <v>464</v>
      </c>
      <c r="W507" s="4" t="s">
        <v>1610</v>
      </c>
    </row>
    <row r="508" spans="22:23">
      <c r="V508" s="4" t="s">
        <v>464</v>
      </c>
      <c r="W508" s="4" t="s">
        <v>1611</v>
      </c>
    </row>
    <row r="509" spans="22:23">
      <c r="V509" s="4" t="s">
        <v>464</v>
      </c>
      <c r="W509" s="4" t="s">
        <v>1612</v>
      </c>
    </row>
    <row r="510" spans="22:23">
      <c r="V510" s="4" t="s">
        <v>464</v>
      </c>
      <c r="W510" s="4" t="s">
        <v>1613</v>
      </c>
    </row>
    <row r="511" spans="22:23">
      <c r="V511" s="4" t="s">
        <v>464</v>
      </c>
      <c r="W511" s="4" t="s">
        <v>1468</v>
      </c>
    </row>
    <row r="512" spans="22:23">
      <c r="V512" s="4" t="s">
        <v>464</v>
      </c>
      <c r="W512" s="4" t="s">
        <v>1614</v>
      </c>
    </row>
    <row r="513" spans="22:23">
      <c r="V513" s="4" t="s">
        <v>464</v>
      </c>
      <c r="W513" s="4" t="s">
        <v>1323</v>
      </c>
    </row>
    <row r="514" spans="22:23">
      <c r="V514" s="4" t="s">
        <v>464</v>
      </c>
      <c r="W514" s="4" t="s">
        <v>1615</v>
      </c>
    </row>
    <row r="515" spans="22:23">
      <c r="V515" s="4" t="s">
        <v>464</v>
      </c>
      <c r="W515" s="4" t="s">
        <v>1616</v>
      </c>
    </row>
    <row r="516" spans="22:23">
      <c r="V516" s="4" t="s">
        <v>464</v>
      </c>
      <c r="W516" s="4" t="s">
        <v>1617</v>
      </c>
    </row>
    <row r="517" spans="22:23">
      <c r="V517" s="4" t="s">
        <v>464</v>
      </c>
      <c r="W517" s="4" t="s">
        <v>1618</v>
      </c>
    </row>
    <row r="518" spans="22:23">
      <c r="V518" s="4" t="s">
        <v>464</v>
      </c>
      <c r="W518" s="4" t="s">
        <v>1619</v>
      </c>
    </row>
    <row r="519" spans="22:23">
      <c r="V519" s="4" t="s">
        <v>475</v>
      </c>
      <c r="W519" s="4" t="s">
        <v>648</v>
      </c>
    </row>
    <row r="520" spans="22:23">
      <c r="V520" s="4" t="s">
        <v>475</v>
      </c>
      <c r="W520" s="4" t="s">
        <v>1001</v>
      </c>
    </row>
    <row r="521" spans="22:23">
      <c r="V521" s="4" t="s">
        <v>475</v>
      </c>
      <c r="W521" s="4" t="s">
        <v>1325</v>
      </c>
    </row>
    <row r="522" spans="22:23">
      <c r="V522" s="4" t="s">
        <v>475</v>
      </c>
      <c r="W522" s="4" t="s">
        <v>876</v>
      </c>
    </row>
    <row r="523" spans="22:23">
      <c r="V523" s="4" t="s">
        <v>475</v>
      </c>
      <c r="W523" s="4" t="s">
        <v>1003</v>
      </c>
    </row>
    <row r="524" spans="22:23">
      <c r="V524" s="4" t="s">
        <v>475</v>
      </c>
      <c r="W524" s="4" t="s">
        <v>1620</v>
      </c>
    </row>
    <row r="525" spans="22:23">
      <c r="V525" s="4" t="s">
        <v>475</v>
      </c>
      <c r="W525" s="4" t="s">
        <v>1005</v>
      </c>
    </row>
    <row r="526" spans="22:23">
      <c r="V526" s="4" t="s">
        <v>475</v>
      </c>
      <c r="W526" s="4" t="s">
        <v>1621</v>
      </c>
    </row>
    <row r="527" spans="22:23">
      <c r="V527" s="4" t="s">
        <v>475</v>
      </c>
      <c r="W527" s="4" t="s">
        <v>1009</v>
      </c>
    </row>
    <row r="528" spans="22:23">
      <c r="V528" s="4" t="s">
        <v>475</v>
      </c>
      <c r="W528" s="4" t="s">
        <v>1622</v>
      </c>
    </row>
    <row r="529" spans="22:23">
      <c r="V529" s="4" t="s">
        <v>475</v>
      </c>
      <c r="W529" s="4" t="s">
        <v>1011</v>
      </c>
    </row>
    <row r="530" spans="22:23">
      <c r="V530" s="4" t="s">
        <v>475</v>
      </c>
      <c r="W530" s="4" t="s">
        <v>1013</v>
      </c>
    </row>
    <row r="531" spans="22:23">
      <c r="V531" s="4" t="s">
        <v>475</v>
      </c>
      <c r="W531" s="4" t="s">
        <v>1015</v>
      </c>
    </row>
    <row r="532" spans="22:23">
      <c r="V532" s="4" t="s">
        <v>475</v>
      </c>
      <c r="W532" s="4" t="s">
        <v>1017</v>
      </c>
    </row>
    <row r="533" spans="22:23">
      <c r="V533" s="4" t="s">
        <v>475</v>
      </c>
      <c r="W533" s="4" t="s">
        <v>1019</v>
      </c>
    </row>
    <row r="534" spans="22:23">
      <c r="V534" s="4" t="s">
        <v>475</v>
      </c>
      <c r="W534" s="4" t="s">
        <v>1327</v>
      </c>
    </row>
    <row r="535" spans="22:23">
      <c r="V535" s="4" t="s">
        <v>475</v>
      </c>
      <c r="W535" s="4" t="s">
        <v>1021</v>
      </c>
    </row>
    <row r="536" spans="22:23">
      <c r="V536" s="4" t="s">
        <v>475</v>
      </c>
      <c r="W536" s="4" t="s">
        <v>878</v>
      </c>
    </row>
    <row r="537" spans="22:23">
      <c r="V537" s="4" t="s">
        <v>475</v>
      </c>
      <c r="W537" s="4" t="s">
        <v>1023</v>
      </c>
    </row>
    <row r="538" spans="22:23">
      <c r="V538" s="4" t="s">
        <v>475</v>
      </c>
      <c r="W538" s="4" t="s">
        <v>1025</v>
      </c>
    </row>
    <row r="539" spans="22:23">
      <c r="V539" s="4" t="s">
        <v>475</v>
      </c>
      <c r="W539" s="4" t="s">
        <v>880</v>
      </c>
    </row>
    <row r="540" spans="22:23">
      <c r="V540" s="4" t="s">
        <v>475</v>
      </c>
      <c r="W540" s="4" t="s">
        <v>1027</v>
      </c>
    </row>
    <row r="541" spans="22:23">
      <c r="V541" s="4" t="s">
        <v>475</v>
      </c>
      <c r="W541" s="4" t="s">
        <v>817</v>
      </c>
    </row>
    <row r="542" spans="22:23">
      <c r="V542" s="4" t="s">
        <v>475</v>
      </c>
      <c r="W542" s="4" t="s">
        <v>1623</v>
      </c>
    </row>
    <row r="543" spans="22:23">
      <c r="V543" s="4" t="s">
        <v>475</v>
      </c>
      <c r="W543" s="4" t="s">
        <v>1624</v>
      </c>
    </row>
    <row r="544" spans="22:23">
      <c r="V544" s="4" t="s">
        <v>475</v>
      </c>
      <c r="W544" s="4" t="s">
        <v>882</v>
      </c>
    </row>
    <row r="545" spans="22:23">
      <c r="V545" s="4" t="s">
        <v>475</v>
      </c>
      <c r="W545" s="4" t="s">
        <v>1029</v>
      </c>
    </row>
    <row r="546" spans="22:23">
      <c r="V546" s="4" t="s">
        <v>475</v>
      </c>
      <c r="W546" s="4" t="s">
        <v>1031</v>
      </c>
    </row>
    <row r="547" spans="22:23">
      <c r="V547" s="4" t="s">
        <v>475</v>
      </c>
      <c r="W547" s="4" t="s">
        <v>1033</v>
      </c>
    </row>
    <row r="548" spans="22:23">
      <c r="V548" s="4" t="s">
        <v>475</v>
      </c>
      <c r="W548" s="4" t="s">
        <v>884</v>
      </c>
    </row>
    <row r="549" spans="22:23">
      <c r="V549" s="4" t="s">
        <v>475</v>
      </c>
      <c r="W549" s="4" t="s">
        <v>1035</v>
      </c>
    </row>
    <row r="550" spans="22:23">
      <c r="V550" s="4" t="s">
        <v>475</v>
      </c>
      <c r="W550" s="4" t="s">
        <v>1037</v>
      </c>
    </row>
    <row r="551" spans="22:23">
      <c r="V551" s="4" t="s">
        <v>475</v>
      </c>
      <c r="W551" s="4" t="s">
        <v>1039</v>
      </c>
    </row>
    <row r="552" spans="22:23">
      <c r="V552" s="4" t="s">
        <v>475</v>
      </c>
      <c r="W552" s="4" t="s">
        <v>1041</v>
      </c>
    </row>
    <row r="553" spans="22:23">
      <c r="V553" s="4" t="s">
        <v>475</v>
      </c>
      <c r="W553" s="4" t="s">
        <v>1043</v>
      </c>
    </row>
    <row r="554" spans="22:23">
      <c r="V554" s="4" t="s">
        <v>475</v>
      </c>
      <c r="W554" s="4" t="s">
        <v>1045</v>
      </c>
    </row>
    <row r="555" spans="22:23">
      <c r="V555" s="4" t="s">
        <v>475</v>
      </c>
      <c r="W555" s="4" t="s">
        <v>1329</v>
      </c>
    </row>
    <row r="556" spans="22:23">
      <c r="V556" s="4" t="s">
        <v>475</v>
      </c>
      <c r="W556" s="4" t="s">
        <v>1047</v>
      </c>
    </row>
    <row r="557" spans="22:23">
      <c r="V557" s="4" t="s">
        <v>475</v>
      </c>
      <c r="W557" s="4" t="s">
        <v>886</v>
      </c>
    </row>
    <row r="558" spans="22:23">
      <c r="V558" s="4" t="s">
        <v>475</v>
      </c>
      <c r="W558" s="4" t="s">
        <v>1625</v>
      </c>
    </row>
    <row r="559" spans="22:23">
      <c r="V559" s="4" t="s">
        <v>475</v>
      </c>
      <c r="W559" s="4" t="s">
        <v>1051</v>
      </c>
    </row>
    <row r="560" spans="22:23">
      <c r="V560" s="4" t="s">
        <v>475</v>
      </c>
      <c r="W560" s="4" t="s">
        <v>1053</v>
      </c>
    </row>
    <row r="561" spans="22:23">
      <c r="V561" s="4" t="s">
        <v>475</v>
      </c>
      <c r="W561" s="4" t="s">
        <v>1331</v>
      </c>
    </row>
    <row r="562" spans="22:23">
      <c r="V562" s="4" t="s">
        <v>475</v>
      </c>
      <c r="W562" s="4" t="s">
        <v>1333</v>
      </c>
    </row>
    <row r="563" spans="22:23">
      <c r="V563" s="4" t="s">
        <v>475</v>
      </c>
      <c r="W563" s="4" t="s">
        <v>1335</v>
      </c>
    </row>
    <row r="564" spans="22:23">
      <c r="V564" s="4" t="s">
        <v>475</v>
      </c>
      <c r="W564" s="4" t="s">
        <v>1626</v>
      </c>
    </row>
    <row r="565" spans="22:23">
      <c r="V565" s="4" t="s">
        <v>475</v>
      </c>
      <c r="W565" s="4" t="s">
        <v>1627</v>
      </c>
    </row>
    <row r="566" spans="22:23">
      <c r="V566" s="4" t="s">
        <v>475</v>
      </c>
      <c r="W566" s="4" t="s">
        <v>1337</v>
      </c>
    </row>
    <row r="567" spans="22:23">
      <c r="V567" s="4" t="s">
        <v>475</v>
      </c>
      <c r="W567" s="4" t="s">
        <v>1339</v>
      </c>
    </row>
    <row r="568" spans="22:23">
      <c r="V568" s="4" t="s">
        <v>475</v>
      </c>
      <c r="W568" s="4" t="s">
        <v>1341</v>
      </c>
    </row>
    <row r="569" spans="22:23">
      <c r="V569" s="4" t="s">
        <v>475</v>
      </c>
      <c r="W569" s="4" t="s">
        <v>1628</v>
      </c>
    </row>
    <row r="570" spans="22:23">
      <c r="V570" s="4" t="s">
        <v>475</v>
      </c>
      <c r="W570" s="4" t="s">
        <v>1629</v>
      </c>
    </row>
    <row r="571" spans="22:23">
      <c r="V571" s="4" t="s">
        <v>475</v>
      </c>
      <c r="W571" s="4" t="s">
        <v>1630</v>
      </c>
    </row>
    <row r="572" spans="22:23">
      <c r="V572" s="4" t="s">
        <v>475</v>
      </c>
      <c r="W572" s="4" t="s">
        <v>1631</v>
      </c>
    </row>
    <row r="573" spans="22:23">
      <c r="V573" s="4" t="s">
        <v>475</v>
      </c>
      <c r="W573" s="4" t="s">
        <v>1632</v>
      </c>
    </row>
    <row r="574" spans="22:23">
      <c r="V574" s="4" t="s">
        <v>475</v>
      </c>
      <c r="W574" s="4" t="s">
        <v>1633</v>
      </c>
    </row>
    <row r="575" spans="22:23">
      <c r="V575" s="4" t="s">
        <v>475</v>
      </c>
      <c r="W575" s="4" t="s">
        <v>1280</v>
      </c>
    </row>
    <row r="576" spans="22:23">
      <c r="V576" s="4" t="s">
        <v>475</v>
      </c>
      <c r="W576" s="4" t="s">
        <v>1634</v>
      </c>
    </row>
    <row r="577" spans="22:23">
      <c r="V577" s="4" t="s">
        <v>475</v>
      </c>
      <c r="W577" s="4" t="s">
        <v>1635</v>
      </c>
    </row>
    <row r="578" spans="22:23">
      <c r="V578" s="4" t="s">
        <v>475</v>
      </c>
      <c r="W578" s="4" t="s">
        <v>1343</v>
      </c>
    </row>
    <row r="579" spans="22:23">
      <c r="V579" s="4" t="s">
        <v>475</v>
      </c>
      <c r="W579" s="4" t="s">
        <v>1055</v>
      </c>
    </row>
    <row r="580" spans="22:23">
      <c r="V580" s="4" t="s">
        <v>475</v>
      </c>
      <c r="W580" s="4" t="s">
        <v>1057</v>
      </c>
    </row>
    <row r="581" spans="22:23">
      <c r="V581" s="4" t="s">
        <v>475</v>
      </c>
      <c r="W581" s="4" t="s">
        <v>1059</v>
      </c>
    </row>
    <row r="582" spans="22:23">
      <c r="V582" s="4" t="s">
        <v>484</v>
      </c>
      <c r="W582" s="4" t="s">
        <v>657</v>
      </c>
    </row>
    <row r="583" spans="22:23">
      <c r="V583" s="4" t="s">
        <v>484</v>
      </c>
      <c r="W583" s="4" t="s">
        <v>1636</v>
      </c>
    </row>
    <row r="584" spans="22:23">
      <c r="V584" s="4" t="s">
        <v>484</v>
      </c>
      <c r="W584" s="4" t="s">
        <v>888</v>
      </c>
    </row>
    <row r="585" spans="22:23">
      <c r="V585" s="4" t="s">
        <v>484</v>
      </c>
      <c r="W585" s="4" t="s">
        <v>823</v>
      </c>
    </row>
    <row r="586" spans="22:23">
      <c r="V586" s="4" t="s">
        <v>484</v>
      </c>
      <c r="W586" s="4" t="s">
        <v>1637</v>
      </c>
    </row>
    <row r="587" spans="22:23">
      <c r="V587" s="4" t="s">
        <v>484</v>
      </c>
      <c r="W587" s="4" t="s">
        <v>1061</v>
      </c>
    </row>
    <row r="588" spans="22:23">
      <c r="V588" s="4" t="s">
        <v>484</v>
      </c>
      <c r="W588" s="4" t="s">
        <v>890</v>
      </c>
    </row>
    <row r="589" spans="22:23">
      <c r="V589" s="4" t="s">
        <v>484</v>
      </c>
      <c r="W589" s="4" t="s">
        <v>1063</v>
      </c>
    </row>
    <row r="590" spans="22:23">
      <c r="V590" s="4" t="s">
        <v>484</v>
      </c>
      <c r="W590" s="4" t="s">
        <v>1065</v>
      </c>
    </row>
    <row r="591" spans="22:23">
      <c r="V591" s="4" t="s">
        <v>484</v>
      </c>
      <c r="W591" s="4" t="s">
        <v>825</v>
      </c>
    </row>
    <row r="592" spans="22:23">
      <c r="V592" s="4" t="s">
        <v>484</v>
      </c>
      <c r="W592" s="4" t="s">
        <v>892</v>
      </c>
    </row>
    <row r="593" spans="22:23">
      <c r="V593" s="4" t="s">
        <v>484</v>
      </c>
      <c r="W593" s="4" t="s">
        <v>1345</v>
      </c>
    </row>
    <row r="594" spans="22:23">
      <c r="V594" s="4" t="s">
        <v>484</v>
      </c>
      <c r="W594" s="4" t="s">
        <v>1638</v>
      </c>
    </row>
    <row r="595" spans="22:23">
      <c r="V595" s="4" t="s">
        <v>484</v>
      </c>
      <c r="W595" s="4" t="s">
        <v>827</v>
      </c>
    </row>
    <row r="596" spans="22:23">
      <c r="V596" s="4" t="s">
        <v>484</v>
      </c>
      <c r="W596" s="4" t="s">
        <v>1067</v>
      </c>
    </row>
    <row r="597" spans="22:23">
      <c r="V597" s="4" t="s">
        <v>484</v>
      </c>
      <c r="W597" s="4" t="s">
        <v>1639</v>
      </c>
    </row>
    <row r="598" spans="22:23">
      <c r="V598" s="4" t="s">
        <v>484</v>
      </c>
      <c r="W598" s="4" t="s">
        <v>894</v>
      </c>
    </row>
    <row r="599" spans="22:23">
      <c r="V599" s="4" t="s">
        <v>484</v>
      </c>
      <c r="W599" s="4" t="s">
        <v>1069</v>
      </c>
    </row>
    <row r="600" spans="22:23">
      <c r="V600" s="4" t="s">
        <v>484</v>
      </c>
      <c r="W600" s="4" t="s">
        <v>897</v>
      </c>
    </row>
    <row r="601" spans="22:23">
      <c r="V601" s="4" t="s">
        <v>484</v>
      </c>
      <c r="W601" s="4" t="s">
        <v>1071</v>
      </c>
    </row>
    <row r="602" spans="22:23">
      <c r="V602" s="4" t="s">
        <v>484</v>
      </c>
      <c r="W602" s="4" t="s">
        <v>1640</v>
      </c>
    </row>
    <row r="603" spans="22:23">
      <c r="V603" s="4" t="s">
        <v>484</v>
      </c>
      <c r="W603" s="4" t="s">
        <v>1073</v>
      </c>
    </row>
    <row r="604" spans="22:23">
      <c r="V604" s="4" t="s">
        <v>484</v>
      </c>
      <c r="W604" s="4" t="s">
        <v>1347</v>
      </c>
    </row>
    <row r="605" spans="22:23">
      <c r="V605" s="4" t="s">
        <v>484</v>
      </c>
      <c r="W605" s="4" t="s">
        <v>1349</v>
      </c>
    </row>
    <row r="606" spans="22:23">
      <c r="V606" s="4" t="s">
        <v>484</v>
      </c>
      <c r="W606" s="4" t="s">
        <v>666</v>
      </c>
    </row>
    <row r="607" spans="22:23">
      <c r="V607" s="4" t="s">
        <v>484</v>
      </c>
      <c r="W607" s="4" t="s">
        <v>899</v>
      </c>
    </row>
    <row r="608" spans="22:23">
      <c r="V608" s="4" t="s">
        <v>484</v>
      </c>
      <c r="W608" s="4" t="s">
        <v>901</v>
      </c>
    </row>
    <row r="609" spans="22:23">
      <c r="V609" s="4" t="s">
        <v>484</v>
      </c>
      <c r="W609" s="4" t="s">
        <v>1351</v>
      </c>
    </row>
    <row r="610" spans="22:23">
      <c r="V610" s="4" t="s">
        <v>484</v>
      </c>
      <c r="W610" s="4" t="s">
        <v>903</v>
      </c>
    </row>
    <row r="611" spans="22:23">
      <c r="V611" s="4" t="s">
        <v>484</v>
      </c>
      <c r="W611" s="4" t="s">
        <v>1075</v>
      </c>
    </row>
    <row r="612" spans="22:23">
      <c r="V612" s="4" t="s">
        <v>484</v>
      </c>
      <c r="W612" s="4" t="s">
        <v>1641</v>
      </c>
    </row>
    <row r="613" spans="22:23">
      <c r="V613" s="4" t="s">
        <v>484</v>
      </c>
      <c r="W613" s="4" t="s">
        <v>1642</v>
      </c>
    </row>
    <row r="614" spans="22:23">
      <c r="V614" s="4" t="s">
        <v>484</v>
      </c>
      <c r="W614" s="4" t="s">
        <v>1643</v>
      </c>
    </row>
    <row r="615" spans="22:23">
      <c r="V615" s="4" t="s">
        <v>484</v>
      </c>
      <c r="W615" s="4" t="s">
        <v>1644</v>
      </c>
    </row>
    <row r="616" spans="22:23">
      <c r="V616" s="4" t="s">
        <v>484</v>
      </c>
      <c r="W616" s="4" t="s">
        <v>1355</v>
      </c>
    </row>
    <row r="617" spans="22:23">
      <c r="V617" s="4" t="s">
        <v>484</v>
      </c>
      <c r="W617" s="4" t="s">
        <v>1645</v>
      </c>
    </row>
    <row r="618" spans="22:23">
      <c r="V618" s="4" t="s">
        <v>484</v>
      </c>
      <c r="W618" s="4" t="s">
        <v>1646</v>
      </c>
    </row>
    <row r="619" spans="22:23">
      <c r="V619" s="4" t="s">
        <v>484</v>
      </c>
      <c r="W619" s="4" t="s">
        <v>1077</v>
      </c>
    </row>
    <row r="620" spans="22:23">
      <c r="V620" s="4" t="s">
        <v>484</v>
      </c>
      <c r="W620" s="4" t="s">
        <v>905</v>
      </c>
    </row>
    <row r="621" spans="22:23">
      <c r="V621" s="4" t="s">
        <v>484</v>
      </c>
      <c r="W621" s="4" t="s">
        <v>1647</v>
      </c>
    </row>
    <row r="622" spans="22:23">
      <c r="V622" s="4" t="s">
        <v>484</v>
      </c>
      <c r="W622" s="4" t="s">
        <v>1648</v>
      </c>
    </row>
    <row r="623" spans="22:23">
      <c r="V623" s="4" t="s">
        <v>484</v>
      </c>
      <c r="W623" s="4" t="s">
        <v>1649</v>
      </c>
    </row>
    <row r="624" spans="22:23">
      <c r="V624" s="4" t="s">
        <v>484</v>
      </c>
      <c r="W624" s="4" t="s">
        <v>1650</v>
      </c>
    </row>
    <row r="625" spans="22:23">
      <c r="V625" s="4" t="s">
        <v>484</v>
      </c>
      <c r="W625" s="4" t="s">
        <v>1651</v>
      </c>
    </row>
    <row r="626" spans="22:23">
      <c r="V626" s="4" t="s">
        <v>484</v>
      </c>
      <c r="W626" s="4" t="s">
        <v>1652</v>
      </c>
    </row>
    <row r="627" spans="22:23">
      <c r="V627" s="4" t="s">
        <v>484</v>
      </c>
      <c r="W627" s="4" t="s">
        <v>1653</v>
      </c>
    </row>
    <row r="628" spans="22:23">
      <c r="V628" s="4" t="s">
        <v>484</v>
      </c>
      <c r="W628" s="4" t="s">
        <v>1654</v>
      </c>
    </row>
    <row r="629" spans="22:23">
      <c r="V629" s="4" t="s">
        <v>484</v>
      </c>
      <c r="W629" s="4" t="s">
        <v>1655</v>
      </c>
    </row>
    <row r="630" spans="22:23">
      <c r="V630" s="4" t="s">
        <v>484</v>
      </c>
      <c r="W630" s="4" t="s">
        <v>1656</v>
      </c>
    </row>
    <row r="631" spans="22:23">
      <c r="V631" s="4" t="s">
        <v>484</v>
      </c>
      <c r="W631" s="4" t="s">
        <v>1359</v>
      </c>
    </row>
    <row r="632" spans="22:23">
      <c r="V632" s="4" t="s">
        <v>484</v>
      </c>
      <c r="W632" s="4" t="s">
        <v>1361</v>
      </c>
    </row>
    <row r="633" spans="22:23">
      <c r="V633" s="4" t="s">
        <v>484</v>
      </c>
      <c r="W633" s="4" t="s">
        <v>1657</v>
      </c>
    </row>
    <row r="634" spans="22:23">
      <c r="V634" s="4" t="s">
        <v>484</v>
      </c>
      <c r="W634" s="4" t="s">
        <v>1658</v>
      </c>
    </row>
    <row r="635" spans="22:23">
      <c r="V635" s="4" t="s">
        <v>484</v>
      </c>
      <c r="W635" s="4" t="s">
        <v>1659</v>
      </c>
    </row>
    <row r="636" spans="22:23">
      <c r="V636" s="4" t="s">
        <v>491</v>
      </c>
      <c r="W636" s="4" t="s">
        <v>1660</v>
      </c>
    </row>
    <row r="637" spans="22:23">
      <c r="V637" s="4" t="s">
        <v>491</v>
      </c>
      <c r="W637" s="4" t="s">
        <v>1661</v>
      </c>
    </row>
    <row r="638" spans="22:23">
      <c r="V638" s="4" t="s">
        <v>491</v>
      </c>
      <c r="W638" s="4" t="s">
        <v>1662</v>
      </c>
    </row>
    <row r="639" spans="22:23">
      <c r="V639" s="4" t="s">
        <v>491</v>
      </c>
      <c r="W639" s="4" t="s">
        <v>1663</v>
      </c>
    </row>
    <row r="640" spans="22:23">
      <c r="V640" s="4" t="s">
        <v>491</v>
      </c>
      <c r="W640" s="4" t="s">
        <v>1664</v>
      </c>
    </row>
    <row r="641" spans="22:23">
      <c r="V641" s="4" t="s">
        <v>491</v>
      </c>
      <c r="W641" s="4" t="s">
        <v>1665</v>
      </c>
    </row>
    <row r="642" spans="22:23">
      <c r="V642" s="4" t="s">
        <v>491</v>
      </c>
      <c r="W642" s="4" t="s">
        <v>1666</v>
      </c>
    </row>
    <row r="643" spans="22:23">
      <c r="V643" s="4" t="s">
        <v>491</v>
      </c>
      <c r="W643" s="4" t="s">
        <v>1667</v>
      </c>
    </row>
    <row r="644" spans="22:23">
      <c r="V644" s="4" t="s">
        <v>491</v>
      </c>
      <c r="W644" s="4" t="s">
        <v>1668</v>
      </c>
    </row>
    <row r="645" spans="22:23">
      <c r="V645" s="4" t="s">
        <v>491</v>
      </c>
      <c r="W645" s="4" t="s">
        <v>1669</v>
      </c>
    </row>
    <row r="646" spans="22:23">
      <c r="V646" s="4" t="s">
        <v>491</v>
      </c>
      <c r="W646" s="4" t="s">
        <v>1670</v>
      </c>
    </row>
    <row r="647" spans="22:23">
      <c r="V647" s="4" t="s">
        <v>491</v>
      </c>
      <c r="W647" s="4" t="s">
        <v>1671</v>
      </c>
    </row>
    <row r="648" spans="22:23">
      <c r="V648" s="4" t="s">
        <v>491</v>
      </c>
      <c r="W648" s="4" t="s">
        <v>1672</v>
      </c>
    </row>
    <row r="649" spans="22:23">
      <c r="V649" s="4" t="s">
        <v>491</v>
      </c>
      <c r="W649" s="4" t="s">
        <v>1673</v>
      </c>
    </row>
    <row r="650" spans="22:23">
      <c r="V650" s="4" t="s">
        <v>491</v>
      </c>
      <c r="W650" s="4" t="s">
        <v>1674</v>
      </c>
    </row>
    <row r="651" spans="22:23">
      <c r="V651" s="4" t="s">
        <v>491</v>
      </c>
      <c r="W651" s="4" t="s">
        <v>1675</v>
      </c>
    </row>
    <row r="652" spans="22:23">
      <c r="V652" s="4" t="s">
        <v>491</v>
      </c>
      <c r="W652" s="4" t="s">
        <v>1676</v>
      </c>
    </row>
    <row r="653" spans="22:23">
      <c r="V653" s="4" t="s">
        <v>491</v>
      </c>
      <c r="W653" s="4" t="s">
        <v>1677</v>
      </c>
    </row>
    <row r="654" spans="22:23">
      <c r="V654" s="4" t="s">
        <v>491</v>
      </c>
      <c r="W654" s="4" t="s">
        <v>1678</v>
      </c>
    </row>
    <row r="655" spans="22:23">
      <c r="V655" s="4" t="s">
        <v>491</v>
      </c>
      <c r="W655" s="4" t="s">
        <v>1679</v>
      </c>
    </row>
    <row r="656" spans="22:23">
      <c r="V656" s="4" t="s">
        <v>491</v>
      </c>
      <c r="W656" s="4" t="s">
        <v>1680</v>
      </c>
    </row>
    <row r="657" spans="22:23">
      <c r="V657" s="4" t="s">
        <v>491</v>
      </c>
      <c r="W657" s="4" t="s">
        <v>1681</v>
      </c>
    </row>
    <row r="658" spans="22:23">
      <c r="V658" s="4" t="s">
        <v>491</v>
      </c>
      <c r="W658" s="4" t="s">
        <v>1682</v>
      </c>
    </row>
    <row r="659" spans="22:23">
      <c r="V659" s="4" t="s">
        <v>491</v>
      </c>
      <c r="W659" s="4" t="s">
        <v>674</v>
      </c>
    </row>
    <row r="660" spans="22:23">
      <c r="V660" s="4" t="s">
        <v>491</v>
      </c>
      <c r="W660" s="4" t="s">
        <v>829</v>
      </c>
    </row>
    <row r="661" spans="22:23">
      <c r="V661" s="4" t="s">
        <v>491</v>
      </c>
      <c r="W661" s="4" t="s">
        <v>681</v>
      </c>
    </row>
    <row r="662" spans="22:23">
      <c r="V662" s="4" t="s">
        <v>491</v>
      </c>
      <c r="W662" s="4" t="s">
        <v>688</v>
      </c>
    </row>
    <row r="663" spans="22:23">
      <c r="V663" s="4" t="s">
        <v>491</v>
      </c>
      <c r="W663" s="4" t="s">
        <v>696</v>
      </c>
    </row>
    <row r="664" spans="22:23">
      <c r="V664" s="4" t="s">
        <v>491</v>
      </c>
      <c r="W664" s="4" t="s">
        <v>1683</v>
      </c>
    </row>
    <row r="665" spans="22:23">
      <c r="V665" s="4" t="s">
        <v>491</v>
      </c>
      <c r="W665" s="4" t="s">
        <v>831</v>
      </c>
    </row>
    <row r="666" spans="22:23">
      <c r="V666" s="4" t="s">
        <v>491</v>
      </c>
      <c r="W666" s="4" t="s">
        <v>585</v>
      </c>
    </row>
    <row r="667" spans="22:23">
      <c r="V667" s="4" t="s">
        <v>491</v>
      </c>
      <c r="W667" s="4" t="s">
        <v>1684</v>
      </c>
    </row>
    <row r="668" spans="22:23">
      <c r="V668" s="4" t="s">
        <v>491</v>
      </c>
      <c r="W668" s="4" t="s">
        <v>710</v>
      </c>
    </row>
    <row r="669" spans="22:23">
      <c r="V669" s="4" t="s">
        <v>491</v>
      </c>
      <c r="W669" s="4" t="s">
        <v>720</v>
      </c>
    </row>
    <row r="670" spans="22:23">
      <c r="V670" s="4" t="s">
        <v>491</v>
      </c>
      <c r="W670" s="4" t="s">
        <v>727</v>
      </c>
    </row>
    <row r="671" spans="22:23">
      <c r="V671" s="4" t="s">
        <v>491</v>
      </c>
      <c r="W671" s="4" t="s">
        <v>1685</v>
      </c>
    </row>
    <row r="672" spans="22:23">
      <c r="V672" s="4" t="s">
        <v>491</v>
      </c>
      <c r="W672" s="4" t="s">
        <v>744</v>
      </c>
    </row>
    <row r="673" spans="22:23">
      <c r="V673" s="4" t="s">
        <v>491</v>
      </c>
      <c r="W673" s="4" t="s">
        <v>751</v>
      </c>
    </row>
    <row r="674" spans="22:23">
      <c r="V674" s="4" t="s">
        <v>491</v>
      </c>
      <c r="W674" s="4" t="s">
        <v>1686</v>
      </c>
    </row>
    <row r="675" spans="22:23">
      <c r="V675" s="4" t="s">
        <v>491</v>
      </c>
      <c r="W675" s="4" t="s">
        <v>1687</v>
      </c>
    </row>
    <row r="676" spans="22:23">
      <c r="V676" s="4" t="s">
        <v>491</v>
      </c>
      <c r="W676" s="4" t="s">
        <v>833</v>
      </c>
    </row>
    <row r="677" spans="22:23">
      <c r="V677" s="4" t="s">
        <v>491</v>
      </c>
      <c r="W677" s="4" t="s">
        <v>1688</v>
      </c>
    </row>
    <row r="678" spans="22:23">
      <c r="V678" s="4" t="s">
        <v>491</v>
      </c>
      <c r="W678" s="4" t="s">
        <v>765</v>
      </c>
    </row>
    <row r="679" spans="22:23">
      <c r="V679" s="4" t="s">
        <v>491</v>
      </c>
      <c r="W679" s="4" t="s">
        <v>1079</v>
      </c>
    </row>
    <row r="680" spans="22:23">
      <c r="V680" s="4" t="s">
        <v>491</v>
      </c>
      <c r="W680" s="4" t="s">
        <v>1689</v>
      </c>
    </row>
    <row r="681" spans="22:23">
      <c r="V681" s="4" t="s">
        <v>491</v>
      </c>
      <c r="W681" s="4" t="s">
        <v>771</v>
      </c>
    </row>
    <row r="682" spans="22:23">
      <c r="V682" s="4" t="s">
        <v>491</v>
      </c>
      <c r="W682" s="4" t="s">
        <v>1081</v>
      </c>
    </row>
    <row r="683" spans="22:23">
      <c r="V683" s="4" t="s">
        <v>491</v>
      </c>
      <c r="W683" s="4" t="s">
        <v>909</v>
      </c>
    </row>
    <row r="684" spans="22:23">
      <c r="V684" s="4" t="s">
        <v>491</v>
      </c>
      <c r="W684" s="4" t="s">
        <v>776</v>
      </c>
    </row>
    <row r="685" spans="22:23">
      <c r="V685" s="4" t="s">
        <v>491</v>
      </c>
      <c r="W685" s="4" t="s">
        <v>1690</v>
      </c>
    </row>
    <row r="686" spans="22:23">
      <c r="V686" s="4" t="s">
        <v>491</v>
      </c>
      <c r="W686" s="4" t="s">
        <v>911</v>
      </c>
    </row>
    <row r="687" spans="22:23">
      <c r="V687" s="4" t="s">
        <v>491</v>
      </c>
      <c r="W687" s="4" t="s">
        <v>1087</v>
      </c>
    </row>
    <row r="688" spans="22:23">
      <c r="V688" s="4" t="s">
        <v>491</v>
      </c>
      <c r="W688" s="4" t="s">
        <v>1085</v>
      </c>
    </row>
    <row r="689" spans="22:23">
      <c r="V689" s="4" t="s">
        <v>491</v>
      </c>
      <c r="W689" s="4" t="s">
        <v>1691</v>
      </c>
    </row>
    <row r="690" spans="22:23">
      <c r="V690" s="4" t="s">
        <v>491</v>
      </c>
      <c r="W690" s="4" t="s">
        <v>1692</v>
      </c>
    </row>
    <row r="691" spans="22:23">
      <c r="V691" s="4" t="s">
        <v>491</v>
      </c>
      <c r="W691" s="4" t="s">
        <v>1693</v>
      </c>
    </row>
    <row r="692" spans="22:23">
      <c r="V692" s="4" t="s">
        <v>491</v>
      </c>
      <c r="W692" s="4" t="s">
        <v>1694</v>
      </c>
    </row>
    <row r="693" spans="22:23">
      <c r="V693" s="4" t="s">
        <v>491</v>
      </c>
      <c r="W693" s="4" t="s">
        <v>1695</v>
      </c>
    </row>
    <row r="694" spans="22:23">
      <c r="V694" s="4" t="s">
        <v>491</v>
      </c>
      <c r="W694" s="4" t="s">
        <v>1696</v>
      </c>
    </row>
    <row r="695" spans="22:23">
      <c r="V695" s="4" t="s">
        <v>491</v>
      </c>
      <c r="W695" s="4" t="s">
        <v>1697</v>
      </c>
    </row>
    <row r="696" spans="22:23">
      <c r="V696" s="4" t="s">
        <v>491</v>
      </c>
      <c r="W696" s="4" t="s">
        <v>1698</v>
      </c>
    </row>
    <row r="697" spans="22:23">
      <c r="V697" s="4" t="s">
        <v>491</v>
      </c>
      <c r="W697" s="4" t="s">
        <v>1699</v>
      </c>
    </row>
    <row r="698" spans="22:23">
      <c r="V698" s="4" t="s">
        <v>502</v>
      </c>
      <c r="W698" s="4" t="s">
        <v>1700</v>
      </c>
    </row>
    <row r="699" spans="22:23">
      <c r="V699" s="4" t="s">
        <v>502</v>
      </c>
      <c r="W699" s="4" t="s">
        <v>1701</v>
      </c>
    </row>
    <row r="700" spans="22:23">
      <c r="V700" s="4" t="s">
        <v>502</v>
      </c>
      <c r="W700" s="4" t="s">
        <v>835</v>
      </c>
    </row>
    <row r="701" spans="22:23">
      <c r="V701" s="4" t="s">
        <v>502</v>
      </c>
      <c r="W701" s="4" t="s">
        <v>837</v>
      </c>
    </row>
    <row r="702" spans="22:23">
      <c r="V702" s="4" t="s">
        <v>502</v>
      </c>
      <c r="W702" s="4" t="s">
        <v>913</v>
      </c>
    </row>
    <row r="703" spans="22:23">
      <c r="V703" s="4" t="s">
        <v>502</v>
      </c>
      <c r="W703" s="4" t="s">
        <v>782</v>
      </c>
    </row>
    <row r="704" spans="22:23">
      <c r="V704" s="4" t="s">
        <v>502</v>
      </c>
      <c r="W704" s="4" t="s">
        <v>839</v>
      </c>
    </row>
    <row r="705" spans="22:23">
      <c r="V705" s="4" t="s">
        <v>502</v>
      </c>
      <c r="W705" s="4" t="s">
        <v>915</v>
      </c>
    </row>
    <row r="706" spans="22:23">
      <c r="V706" s="4" t="s">
        <v>502</v>
      </c>
      <c r="W706" s="4" t="s">
        <v>917</v>
      </c>
    </row>
    <row r="707" spans="22:23">
      <c r="V707" s="4" t="s">
        <v>502</v>
      </c>
      <c r="W707" s="4" t="s">
        <v>841</v>
      </c>
    </row>
    <row r="708" spans="22:23">
      <c r="V708" s="4" t="s">
        <v>502</v>
      </c>
      <c r="W708" s="4" t="s">
        <v>843</v>
      </c>
    </row>
    <row r="709" spans="22:23">
      <c r="V709" s="4" t="s">
        <v>502</v>
      </c>
      <c r="W709" s="4" t="s">
        <v>1089</v>
      </c>
    </row>
    <row r="710" spans="22:23">
      <c r="V710" s="4" t="s">
        <v>502</v>
      </c>
      <c r="W710" s="4" t="s">
        <v>786</v>
      </c>
    </row>
    <row r="711" spans="22:23">
      <c r="V711" s="4" t="s">
        <v>502</v>
      </c>
      <c r="W711" s="4" t="s">
        <v>919</v>
      </c>
    </row>
    <row r="712" spans="22:23">
      <c r="V712" s="4" t="s">
        <v>502</v>
      </c>
      <c r="W712" s="4" t="s">
        <v>921</v>
      </c>
    </row>
    <row r="713" spans="22:23">
      <c r="V713" s="4" t="s">
        <v>502</v>
      </c>
      <c r="W713" s="4" t="s">
        <v>1702</v>
      </c>
    </row>
    <row r="714" spans="22:23">
      <c r="V714" s="4" t="s">
        <v>502</v>
      </c>
      <c r="W714" s="4" t="s">
        <v>923</v>
      </c>
    </row>
    <row r="715" spans="22:23">
      <c r="V715" s="4" t="s">
        <v>502</v>
      </c>
      <c r="W715" s="4" t="s">
        <v>1703</v>
      </c>
    </row>
    <row r="716" spans="22:23">
      <c r="V716" s="4" t="s">
        <v>502</v>
      </c>
      <c r="W716" s="4" t="s">
        <v>925</v>
      </c>
    </row>
    <row r="717" spans="22:23">
      <c r="V717" s="4" t="s">
        <v>502</v>
      </c>
      <c r="W717" s="4" t="s">
        <v>927</v>
      </c>
    </row>
    <row r="718" spans="22:23">
      <c r="V718" s="4" t="s">
        <v>502</v>
      </c>
      <c r="W718" s="4" t="s">
        <v>929</v>
      </c>
    </row>
    <row r="719" spans="22:23">
      <c r="V719" s="4" t="s">
        <v>502</v>
      </c>
      <c r="W719" s="4" t="s">
        <v>1091</v>
      </c>
    </row>
    <row r="720" spans="22:23">
      <c r="V720" s="4" t="s">
        <v>502</v>
      </c>
      <c r="W720" s="4" t="s">
        <v>1093</v>
      </c>
    </row>
    <row r="721" spans="22:23">
      <c r="V721" s="4" t="s">
        <v>502</v>
      </c>
      <c r="W721" s="4" t="s">
        <v>1704</v>
      </c>
    </row>
    <row r="722" spans="22:23">
      <c r="V722" s="4" t="s">
        <v>502</v>
      </c>
      <c r="W722" s="4" t="s">
        <v>1705</v>
      </c>
    </row>
    <row r="723" spans="22:23">
      <c r="V723" s="4" t="s">
        <v>502</v>
      </c>
      <c r="W723" s="4" t="s">
        <v>1706</v>
      </c>
    </row>
    <row r="724" spans="22:23">
      <c r="V724" s="4" t="s">
        <v>502</v>
      </c>
      <c r="W724" s="4" t="s">
        <v>1707</v>
      </c>
    </row>
    <row r="725" spans="22:23">
      <c r="V725" s="4" t="s">
        <v>502</v>
      </c>
      <c r="W725" s="4" t="s">
        <v>1708</v>
      </c>
    </row>
    <row r="726" spans="22:23">
      <c r="V726" s="4" t="s">
        <v>502</v>
      </c>
      <c r="W726" s="4" t="s">
        <v>1367</v>
      </c>
    </row>
    <row r="727" spans="22:23">
      <c r="V727" s="4" t="s">
        <v>502</v>
      </c>
      <c r="W727" s="4" t="s">
        <v>1709</v>
      </c>
    </row>
    <row r="728" spans="22:23">
      <c r="V728" s="4" t="s">
        <v>502</v>
      </c>
      <c r="W728" s="4" t="s">
        <v>1710</v>
      </c>
    </row>
    <row r="729" spans="22:23">
      <c r="V729" s="4" t="s">
        <v>502</v>
      </c>
      <c r="W729" s="4" t="s">
        <v>931</v>
      </c>
    </row>
    <row r="730" spans="22:23">
      <c r="V730" s="4" t="s">
        <v>502</v>
      </c>
      <c r="W730" s="4" t="s">
        <v>1097</v>
      </c>
    </row>
    <row r="731" spans="22:23">
      <c r="V731" s="4" t="s">
        <v>510</v>
      </c>
      <c r="W731" s="4" t="s">
        <v>1369</v>
      </c>
    </row>
    <row r="732" spans="22:23">
      <c r="V732" s="4" t="s">
        <v>510</v>
      </c>
      <c r="W732" s="4" t="s">
        <v>1711</v>
      </c>
    </row>
    <row r="733" spans="22:23">
      <c r="V733" s="4" t="s">
        <v>510</v>
      </c>
      <c r="W733" s="4" t="s">
        <v>1712</v>
      </c>
    </row>
    <row r="734" spans="22:23">
      <c r="V734" s="4" t="s">
        <v>510</v>
      </c>
      <c r="W734" s="4" t="s">
        <v>1713</v>
      </c>
    </row>
    <row r="735" spans="22:23">
      <c r="V735" s="4" t="s">
        <v>510</v>
      </c>
      <c r="W735" s="4" t="s">
        <v>1714</v>
      </c>
    </row>
    <row r="736" spans="22:23">
      <c r="V736" s="4" t="s">
        <v>510</v>
      </c>
      <c r="W736" s="4" t="s">
        <v>1715</v>
      </c>
    </row>
    <row r="737" spans="22:23">
      <c r="V737" s="4" t="s">
        <v>510</v>
      </c>
      <c r="W737" s="4" t="s">
        <v>1716</v>
      </c>
    </row>
    <row r="738" spans="22:23">
      <c r="V738" s="4" t="s">
        <v>510</v>
      </c>
      <c r="W738" s="4" t="s">
        <v>1717</v>
      </c>
    </row>
    <row r="739" spans="22:23">
      <c r="V739" s="4" t="s">
        <v>510</v>
      </c>
      <c r="W739" s="4" t="s">
        <v>1718</v>
      </c>
    </row>
    <row r="740" spans="22:23">
      <c r="V740" s="4" t="s">
        <v>510</v>
      </c>
      <c r="W740" s="4" t="s">
        <v>1719</v>
      </c>
    </row>
    <row r="741" spans="22:23">
      <c r="V741" s="4" t="s">
        <v>510</v>
      </c>
      <c r="W741" s="4" t="s">
        <v>1720</v>
      </c>
    </row>
    <row r="742" spans="22:23">
      <c r="V742" s="4" t="s">
        <v>510</v>
      </c>
      <c r="W742" s="4" t="s">
        <v>1721</v>
      </c>
    </row>
    <row r="743" spans="22:23">
      <c r="V743" s="4" t="s">
        <v>510</v>
      </c>
      <c r="W743" s="4" t="s">
        <v>1722</v>
      </c>
    </row>
    <row r="744" spans="22:23">
      <c r="V744" s="4" t="s">
        <v>510</v>
      </c>
      <c r="W744" s="4" t="s">
        <v>1723</v>
      </c>
    </row>
    <row r="745" spans="22:23">
      <c r="V745" s="4" t="s">
        <v>510</v>
      </c>
      <c r="W745" s="4" t="s">
        <v>1724</v>
      </c>
    </row>
    <row r="746" spans="22:23">
      <c r="V746" s="4" t="s">
        <v>510</v>
      </c>
      <c r="W746" s="4" t="s">
        <v>1725</v>
      </c>
    </row>
    <row r="747" spans="22:23">
      <c r="V747" s="4" t="s">
        <v>510</v>
      </c>
      <c r="W747" s="4" t="s">
        <v>1726</v>
      </c>
    </row>
    <row r="748" spans="22:23">
      <c r="V748" s="4" t="s">
        <v>510</v>
      </c>
      <c r="W748" s="4" t="s">
        <v>1727</v>
      </c>
    </row>
    <row r="749" spans="22:23">
      <c r="V749" s="4" t="s">
        <v>510</v>
      </c>
      <c r="W749" s="4" t="s">
        <v>1728</v>
      </c>
    </row>
    <row r="750" spans="22:23">
      <c r="V750" s="4" t="s">
        <v>510</v>
      </c>
      <c r="W750" s="4" t="s">
        <v>1729</v>
      </c>
    </row>
    <row r="751" spans="22:23">
      <c r="V751" s="4" t="s">
        <v>510</v>
      </c>
      <c r="W751" s="4" t="s">
        <v>1730</v>
      </c>
    </row>
    <row r="752" spans="22:23">
      <c r="V752" s="4" t="s">
        <v>510</v>
      </c>
      <c r="W752" s="4" t="s">
        <v>1731</v>
      </c>
    </row>
    <row r="753" spans="22:23">
      <c r="V753" s="4" t="s">
        <v>510</v>
      </c>
      <c r="W753" s="4" t="s">
        <v>1732</v>
      </c>
    </row>
    <row r="754" spans="22:23">
      <c r="V754" s="4" t="s">
        <v>510</v>
      </c>
      <c r="W754" s="4" t="s">
        <v>1733</v>
      </c>
    </row>
    <row r="755" spans="22:23">
      <c r="V755" s="4" t="s">
        <v>510</v>
      </c>
      <c r="W755" s="4" t="s">
        <v>1734</v>
      </c>
    </row>
    <row r="756" spans="22:23">
      <c r="V756" s="4" t="s">
        <v>510</v>
      </c>
      <c r="W756" s="4" t="s">
        <v>1735</v>
      </c>
    </row>
    <row r="757" spans="22:23">
      <c r="V757" s="4" t="s">
        <v>510</v>
      </c>
      <c r="W757" s="4" t="s">
        <v>1736</v>
      </c>
    </row>
    <row r="758" spans="22:23">
      <c r="V758" s="4" t="s">
        <v>510</v>
      </c>
      <c r="W758" s="4" t="s">
        <v>1737</v>
      </c>
    </row>
    <row r="759" spans="22:23">
      <c r="V759" s="4" t="s">
        <v>510</v>
      </c>
      <c r="W759" s="4" t="s">
        <v>1738</v>
      </c>
    </row>
    <row r="760" spans="22:23">
      <c r="V760" s="4" t="s">
        <v>510</v>
      </c>
      <c r="W760" s="4" t="s">
        <v>1739</v>
      </c>
    </row>
    <row r="761" spans="22:23">
      <c r="V761" s="4" t="s">
        <v>517</v>
      </c>
      <c r="W761" s="4" t="s">
        <v>1371</v>
      </c>
    </row>
    <row r="762" spans="22:23">
      <c r="V762" s="4" t="s">
        <v>517</v>
      </c>
      <c r="W762" s="4" t="s">
        <v>1740</v>
      </c>
    </row>
    <row r="763" spans="22:23">
      <c r="V763" s="4" t="s">
        <v>517</v>
      </c>
      <c r="W763" s="4" t="s">
        <v>1741</v>
      </c>
    </row>
    <row r="764" spans="22:23">
      <c r="V764" s="4" t="s">
        <v>517</v>
      </c>
      <c r="W764" s="4" t="s">
        <v>1742</v>
      </c>
    </row>
    <row r="765" spans="22:23">
      <c r="V765" s="4" t="s">
        <v>517</v>
      </c>
      <c r="W765" s="4" t="s">
        <v>1743</v>
      </c>
    </row>
    <row r="766" spans="22:23">
      <c r="V766" s="4" t="s">
        <v>517</v>
      </c>
      <c r="W766" s="4" t="s">
        <v>1744</v>
      </c>
    </row>
    <row r="767" spans="22:23">
      <c r="V767" s="4" t="s">
        <v>517</v>
      </c>
      <c r="W767" s="4" t="s">
        <v>1745</v>
      </c>
    </row>
    <row r="768" spans="22:23">
      <c r="V768" s="4" t="s">
        <v>517</v>
      </c>
      <c r="W768" s="4" t="s">
        <v>1746</v>
      </c>
    </row>
    <row r="769" spans="22:23">
      <c r="V769" s="4" t="s">
        <v>517</v>
      </c>
      <c r="W769" s="4" t="s">
        <v>1747</v>
      </c>
    </row>
    <row r="770" spans="22:23">
      <c r="V770" s="4" t="s">
        <v>517</v>
      </c>
      <c r="W770" s="4" t="s">
        <v>1748</v>
      </c>
    </row>
    <row r="771" spans="22:23">
      <c r="V771" s="4" t="s">
        <v>517</v>
      </c>
      <c r="W771" s="4" t="s">
        <v>1749</v>
      </c>
    </row>
    <row r="772" spans="22:23">
      <c r="V772" s="4" t="s">
        <v>517</v>
      </c>
      <c r="W772" s="4" t="s">
        <v>1750</v>
      </c>
    </row>
    <row r="773" spans="22:23">
      <c r="V773" s="4" t="s">
        <v>517</v>
      </c>
      <c r="W773" s="4" t="s">
        <v>1751</v>
      </c>
    </row>
    <row r="774" spans="22:23">
      <c r="V774" s="4" t="s">
        <v>517</v>
      </c>
      <c r="W774" s="4" t="s">
        <v>1752</v>
      </c>
    </row>
    <row r="775" spans="22:23">
      <c r="V775" s="4" t="s">
        <v>517</v>
      </c>
      <c r="W775" s="4" t="s">
        <v>1370</v>
      </c>
    </row>
    <row r="776" spans="22:23">
      <c r="V776" s="4" t="s">
        <v>524</v>
      </c>
      <c r="W776" s="4" t="s">
        <v>1373</v>
      </c>
    </row>
    <row r="777" spans="22:23">
      <c r="V777" s="4" t="s">
        <v>524</v>
      </c>
      <c r="W777" s="4" t="s">
        <v>1753</v>
      </c>
    </row>
    <row r="778" spans="22:23">
      <c r="V778" s="4" t="s">
        <v>524</v>
      </c>
      <c r="W778" s="4" t="s">
        <v>1754</v>
      </c>
    </row>
    <row r="779" spans="22:23">
      <c r="V779" s="4" t="s">
        <v>524</v>
      </c>
      <c r="W779" s="4" t="s">
        <v>1755</v>
      </c>
    </row>
    <row r="780" spans="22:23">
      <c r="V780" s="4" t="s">
        <v>524</v>
      </c>
      <c r="W780" s="4" t="s">
        <v>1756</v>
      </c>
    </row>
    <row r="781" spans="22:23">
      <c r="V781" s="4" t="s">
        <v>524</v>
      </c>
      <c r="W781" s="4" t="s">
        <v>1757</v>
      </c>
    </row>
    <row r="782" spans="22:23">
      <c r="V782" s="4" t="s">
        <v>524</v>
      </c>
      <c r="W782" s="4" t="s">
        <v>1758</v>
      </c>
    </row>
    <row r="783" spans="22:23">
      <c r="V783" s="4" t="s">
        <v>524</v>
      </c>
      <c r="W783" s="4" t="s">
        <v>1759</v>
      </c>
    </row>
    <row r="784" spans="22:23">
      <c r="V784" s="4" t="s">
        <v>524</v>
      </c>
      <c r="W784" s="4" t="s">
        <v>1760</v>
      </c>
    </row>
    <row r="785" spans="22:23">
      <c r="V785" s="4" t="s">
        <v>524</v>
      </c>
      <c r="W785" s="4" t="s">
        <v>1761</v>
      </c>
    </row>
    <row r="786" spans="22:23">
      <c r="V786" s="4" t="s">
        <v>524</v>
      </c>
      <c r="W786" s="4" t="s">
        <v>1762</v>
      </c>
    </row>
    <row r="787" spans="22:23">
      <c r="V787" s="4" t="s">
        <v>524</v>
      </c>
      <c r="W787" s="4" t="s">
        <v>1763</v>
      </c>
    </row>
    <row r="788" spans="22:23">
      <c r="V788" s="4" t="s">
        <v>524</v>
      </c>
      <c r="W788" s="4" t="s">
        <v>1764</v>
      </c>
    </row>
    <row r="789" spans="22:23">
      <c r="V789" s="4" t="s">
        <v>524</v>
      </c>
      <c r="W789" s="4" t="s">
        <v>1375</v>
      </c>
    </row>
    <row r="790" spans="22:23">
      <c r="V790" s="4" t="s">
        <v>524</v>
      </c>
      <c r="W790" s="4" t="s">
        <v>1765</v>
      </c>
    </row>
    <row r="791" spans="22:23">
      <c r="V791" s="4" t="s">
        <v>524</v>
      </c>
      <c r="W791" s="4" t="s">
        <v>1766</v>
      </c>
    </row>
    <row r="792" spans="22:23">
      <c r="V792" s="4" t="s">
        <v>524</v>
      </c>
      <c r="W792" s="4" t="s">
        <v>1767</v>
      </c>
    </row>
    <row r="793" spans="22:23">
      <c r="V793" s="4" t="s">
        <v>524</v>
      </c>
      <c r="W793" s="4" t="s">
        <v>1768</v>
      </c>
    </row>
    <row r="794" spans="22:23">
      <c r="V794" s="4" t="s">
        <v>524</v>
      </c>
      <c r="W794" s="4" t="s">
        <v>1769</v>
      </c>
    </row>
    <row r="795" spans="22:23">
      <c r="V795" s="4" t="s">
        <v>533</v>
      </c>
      <c r="W795" s="4" t="s">
        <v>1377</v>
      </c>
    </row>
    <row r="796" spans="22:23">
      <c r="V796" s="4" t="s">
        <v>533</v>
      </c>
      <c r="W796" s="4" t="s">
        <v>1770</v>
      </c>
    </row>
    <row r="797" spans="22:23">
      <c r="V797" s="4" t="s">
        <v>533</v>
      </c>
      <c r="W797" s="4" t="s">
        <v>1771</v>
      </c>
    </row>
    <row r="798" spans="22:23">
      <c r="V798" s="4" t="s">
        <v>533</v>
      </c>
      <c r="W798" s="4" t="s">
        <v>1772</v>
      </c>
    </row>
    <row r="799" spans="22:23">
      <c r="V799" s="4" t="s">
        <v>533</v>
      </c>
      <c r="W799" s="4" t="s">
        <v>1773</v>
      </c>
    </row>
    <row r="800" spans="22:23">
      <c r="V800" s="4" t="s">
        <v>533</v>
      </c>
      <c r="W800" s="4" t="s">
        <v>1774</v>
      </c>
    </row>
    <row r="801" spans="22:23">
      <c r="V801" s="4" t="s">
        <v>533</v>
      </c>
      <c r="W801" s="4" t="s">
        <v>1775</v>
      </c>
    </row>
    <row r="802" spans="22:23">
      <c r="V802" s="4" t="s">
        <v>533</v>
      </c>
      <c r="W802" s="4" t="s">
        <v>1776</v>
      </c>
    </row>
    <row r="803" spans="22:23">
      <c r="V803" s="4" t="s">
        <v>533</v>
      </c>
      <c r="W803" s="4" t="s">
        <v>1777</v>
      </c>
    </row>
    <row r="804" spans="22:23">
      <c r="V804" s="4" t="s">
        <v>533</v>
      </c>
      <c r="W804" s="4" t="s">
        <v>1778</v>
      </c>
    </row>
    <row r="805" spans="22:23">
      <c r="V805" s="4" t="s">
        <v>533</v>
      </c>
      <c r="W805" s="4" t="s">
        <v>1024</v>
      </c>
    </row>
    <row r="806" spans="22:23">
      <c r="V806" s="4" t="s">
        <v>533</v>
      </c>
      <c r="W806" s="4" t="s">
        <v>1779</v>
      </c>
    </row>
    <row r="807" spans="22:23">
      <c r="V807" s="4" t="s">
        <v>533</v>
      </c>
      <c r="W807" s="4" t="s">
        <v>1780</v>
      </c>
    </row>
    <row r="808" spans="22:23">
      <c r="V808" s="4" t="s">
        <v>533</v>
      </c>
      <c r="W808" s="4" t="s">
        <v>1781</v>
      </c>
    </row>
    <row r="809" spans="22:23">
      <c r="V809" s="4" t="s">
        <v>533</v>
      </c>
      <c r="W809" s="4" t="s">
        <v>1782</v>
      </c>
    </row>
    <row r="810" spans="22:23">
      <c r="V810" s="4" t="s">
        <v>533</v>
      </c>
      <c r="W810" s="4" t="s">
        <v>1783</v>
      </c>
    </row>
    <row r="811" spans="22:23">
      <c r="V811" s="4" t="s">
        <v>533</v>
      </c>
      <c r="W811" s="4" t="s">
        <v>1784</v>
      </c>
    </row>
    <row r="812" spans="22:23">
      <c r="V812" s="4" t="s">
        <v>542</v>
      </c>
      <c r="W812" s="4" t="s">
        <v>1379</v>
      </c>
    </row>
    <row r="813" spans="22:23">
      <c r="V813" s="4" t="s">
        <v>542</v>
      </c>
      <c r="W813" s="4" t="s">
        <v>1785</v>
      </c>
    </row>
    <row r="814" spans="22:23">
      <c r="V814" s="4" t="s">
        <v>542</v>
      </c>
      <c r="W814" s="4" t="s">
        <v>1786</v>
      </c>
    </row>
    <row r="815" spans="22:23">
      <c r="V815" s="4" t="s">
        <v>542</v>
      </c>
      <c r="W815" s="4" t="s">
        <v>1787</v>
      </c>
    </row>
    <row r="816" spans="22:23">
      <c r="V816" s="4" t="s">
        <v>542</v>
      </c>
      <c r="W816" s="4" t="s">
        <v>1788</v>
      </c>
    </row>
    <row r="817" spans="22:23">
      <c r="V817" s="4" t="s">
        <v>542</v>
      </c>
      <c r="W817" s="4" t="s">
        <v>1789</v>
      </c>
    </row>
    <row r="818" spans="22:23">
      <c r="V818" s="4" t="s">
        <v>542</v>
      </c>
      <c r="W818" s="4" t="s">
        <v>1790</v>
      </c>
    </row>
    <row r="819" spans="22:23">
      <c r="V819" s="4" t="s">
        <v>542</v>
      </c>
      <c r="W819" s="4" t="s">
        <v>1791</v>
      </c>
    </row>
    <row r="820" spans="22:23">
      <c r="V820" s="4" t="s">
        <v>542</v>
      </c>
      <c r="W820" s="4" t="s">
        <v>1792</v>
      </c>
    </row>
    <row r="821" spans="22:23">
      <c r="V821" s="4" t="s">
        <v>542</v>
      </c>
      <c r="W821" s="4" t="s">
        <v>1793</v>
      </c>
    </row>
    <row r="822" spans="22:23">
      <c r="V822" s="4" t="s">
        <v>542</v>
      </c>
      <c r="W822" s="4" t="s">
        <v>1794</v>
      </c>
    </row>
    <row r="823" spans="22:23">
      <c r="V823" s="4" t="s">
        <v>542</v>
      </c>
      <c r="W823" s="4" t="s">
        <v>1795</v>
      </c>
    </row>
    <row r="824" spans="22:23">
      <c r="V824" s="4" t="s">
        <v>542</v>
      </c>
      <c r="W824" s="4" t="s">
        <v>1796</v>
      </c>
    </row>
    <row r="825" spans="22:23">
      <c r="V825" s="4" t="s">
        <v>542</v>
      </c>
      <c r="W825" s="4" t="s">
        <v>1797</v>
      </c>
    </row>
    <row r="826" spans="22:23">
      <c r="V826" s="4" t="s">
        <v>542</v>
      </c>
      <c r="W826" s="4" t="s">
        <v>1798</v>
      </c>
    </row>
    <row r="827" spans="22:23">
      <c r="V827" s="4" t="s">
        <v>542</v>
      </c>
      <c r="W827" s="4" t="s">
        <v>1799</v>
      </c>
    </row>
    <row r="828" spans="22:23">
      <c r="V828" s="4" t="s">
        <v>542</v>
      </c>
      <c r="W828" s="4" t="s">
        <v>1144</v>
      </c>
    </row>
    <row r="829" spans="22:23">
      <c r="V829" s="4" t="s">
        <v>542</v>
      </c>
      <c r="W829" s="4" t="s">
        <v>1800</v>
      </c>
    </row>
    <row r="830" spans="22:23">
      <c r="V830" s="4" t="s">
        <v>542</v>
      </c>
      <c r="W830" s="4" t="s">
        <v>1801</v>
      </c>
    </row>
    <row r="831" spans="22:23">
      <c r="V831" s="4" t="s">
        <v>542</v>
      </c>
      <c r="W831" s="4" t="s">
        <v>1802</v>
      </c>
    </row>
    <row r="832" spans="22:23">
      <c r="V832" s="4" t="s">
        <v>542</v>
      </c>
      <c r="W832" s="4" t="s">
        <v>1803</v>
      </c>
    </row>
    <row r="833" spans="22:23">
      <c r="V833" s="4" t="s">
        <v>542</v>
      </c>
      <c r="W833" s="4" t="s">
        <v>1804</v>
      </c>
    </row>
    <row r="834" spans="22:23">
      <c r="V834" s="4" t="s">
        <v>542</v>
      </c>
      <c r="W834" s="4" t="s">
        <v>1805</v>
      </c>
    </row>
    <row r="835" spans="22:23">
      <c r="V835" s="4" t="s">
        <v>542</v>
      </c>
      <c r="W835" s="4" t="s">
        <v>1806</v>
      </c>
    </row>
    <row r="836" spans="22:23">
      <c r="V836" s="4" t="s">
        <v>542</v>
      </c>
      <c r="W836" s="4" t="s">
        <v>1807</v>
      </c>
    </row>
    <row r="837" spans="22:23">
      <c r="V837" s="4" t="s">
        <v>542</v>
      </c>
      <c r="W837" s="4" t="s">
        <v>1808</v>
      </c>
    </row>
    <row r="838" spans="22:23">
      <c r="V838" s="4" t="s">
        <v>542</v>
      </c>
      <c r="W838" s="4" t="s">
        <v>1809</v>
      </c>
    </row>
    <row r="839" spans="22:23">
      <c r="V839" s="4" t="s">
        <v>550</v>
      </c>
      <c r="W839" s="4" t="s">
        <v>1385</v>
      </c>
    </row>
    <row r="840" spans="22:23">
      <c r="V840" s="4" t="s">
        <v>550</v>
      </c>
      <c r="W840" s="4" t="s">
        <v>1387</v>
      </c>
    </row>
    <row r="841" spans="22:23">
      <c r="V841" s="4" t="s">
        <v>550</v>
      </c>
      <c r="W841" s="4" t="s">
        <v>1810</v>
      </c>
    </row>
    <row r="842" spans="22:23">
      <c r="V842" s="4" t="s">
        <v>550</v>
      </c>
      <c r="W842" s="4" t="s">
        <v>1811</v>
      </c>
    </row>
    <row r="843" spans="22:23">
      <c r="V843" s="4" t="s">
        <v>550</v>
      </c>
      <c r="W843" s="4" t="s">
        <v>1812</v>
      </c>
    </row>
    <row r="844" spans="22:23">
      <c r="V844" s="4" t="s">
        <v>550</v>
      </c>
      <c r="W844" s="4" t="s">
        <v>1813</v>
      </c>
    </row>
    <row r="845" spans="22:23">
      <c r="V845" s="4" t="s">
        <v>550</v>
      </c>
      <c r="W845" s="4" t="s">
        <v>1814</v>
      </c>
    </row>
    <row r="846" spans="22:23">
      <c r="V846" s="4" t="s">
        <v>550</v>
      </c>
      <c r="W846" s="4" t="s">
        <v>1815</v>
      </c>
    </row>
    <row r="847" spans="22:23">
      <c r="V847" s="4" t="s">
        <v>550</v>
      </c>
      <c r="W847" s="4" t="s">
        <v>1816</v>
      </c>
    </row>
    <row r="848" spans="22:23">
      <c r="V848" s="4" t="s">
        <v>550</v>
      </c>
      <c r="W848" s="4" t="s">
        <v>1817</v>
      </c>
    </row>
    <row r="849" spans="22:23">
      <c r="V849" s="4" t="s">
        <v>550</v>
      </c>
      <c r="W849" s="4" t="s">
        <v>1818</v>
      </c>
    </row>
    <row r="850" spans="22:23">
      <c r="V850" s="4" t="s">
        <v>550</v>
      </c>
      <c r="W850" s="4" t="s">
        <v>1819</v>
      </c>
    </row>
    <row r="851" spans="22:23">
      <c r="V851" s="4" t="s">
        <v>550</v>
      </c>
      <c r="W851" s="4" t="s">
        <v>1820</v>
      </c>
    </row>
    <row r="852" spans="22:23">
      <c r="V852" s="4" t="s">
        <v>550</v>
      </c>
      <c r="W852" s="4" t="s">
        <v>1821</v>
      </c>
    </row>
    <row r="853" spans="22:23">
      <c r="V853" s="4" t="s">
        <v>550</v>
      </c>
      <c r="W853" s="4" t="s">
        <v>1389</v>
      </c>
    </row>
    <row r="854" spans="22:23">
      <c r="V854" s="4" t="s">
        <v>550</v>
      </c>
      <c r="W854" s="4" t="s">
        <v>1822</v>
      </c>
    </row>
    <row r="855" spans="22:23">
      <c r="V855" s="4" t="s">
        <v>550</v>
      </c>
      <c r="W855" s="4" t="s">
        <v>1823</v>
      </c>
    </row>
    <row r="856" spans="22:23">
      <c r="V856" s="4" t="s">
        <v>550</v>
      </c>
      <c r="W856" s="4" t="s">
        <v>1824</v>
      </c>
    </row>
    <row r="857" spans="22:23">
      <c r="V857" s="4" t="s">
        <v>550</v>
      </c>
      <c r="W857" s="4" t="s">
        <v>1825</v>
      </c>
    </row>
    <row r="858" spans="22:23">
      <c r="V858" s="4" t="s">
        <v>550</v>
      </c>
      <c r="W858" s="4" t="s">
        <v>1826</v>
      </c>
    </row>
    <row r="859" spans="22:23">
      <c r="V859" s="4" t="s">
        <v>550</v>
      </c>
      <c r="W859" s="4" t="s">
        <v>1827</v>
      </c>
    </row>
    <row r="860" spans="22:23">
      <c r="V860" s="4" t="s">
        <v>550</v>
      </c>
      <c r="W860" s="4" t="s">
        <v>1604</v>
      </c>
    </row>
    <row r="861" spans="22:23">
      <c r="V861" s="4" t="s">
        <v>550</v>
      </c>
      <c r="W861" s="4" t="s">
        <v>1828</v>
      </c>
    </row>
    <row r="862" spans="22:23">
      <c r="V862" s="4" t="s">
        <v>550</v>
      </c>
      <c r="W862" s="4" t="s">
        <v>1829</v>
      </c>
    </row>
    <row r="863" spans="22:23">
      <c r="V863" s="4" t="s">
        <v>550</v>
      </c>
      <c r="W863" s="4" t="s">
        <v>1830</v>
      </c>
    </row>
    <row r="864" spans="22:23">
      <c r="V864" s="4" t="s">
        <v>550</v>
      </c>
      <c r="W864" s="4" t="s">
        <v>1831</v>
      </c>
    </row>
    <row r="865" spans="22:23">
      <c r="V865" s="4" t="s">
        <v>550</v>
      </c>
      <c r="W865" s="4" t="s">
        <v>1832</v>
      </c>
    </row>
    <row r="866" spans="22:23">
      <c r="V866" s="4" t="s">
        <v>550</v>
      </c>
      <c r="W866" s="4" t="s">
        <v>1833</v>
      </c>
    </row>
    <row r="867" spans="22:23">
      <c r="V867" s="4" t="s">
        <v>550</v>
      </c>
      <c r="W867" s="4" t="s">
        <v>1834</v>
      </c>
    </row>
    <row r="868" spans="22:23">
      <c r="V868" s="4" t="s">
        <v>550</v>
      </c>
      <c r="W868" s="4" t="s">
        <v>1835</v>
      </c>
    </row>
    <row r="869" spans="22:23">
      <c r="V869" s="4" t="s">
        <v>550</v>
      </c>
      <c r="W869" s="4" t="s">
        <v>1836</v>
      </c>
    </row>
    <row r="870" spans="22:23">
      <c r="V870" s="4" t="s">
        <v>550</v>
      </c>
      <c r="W870" s="4" t="s">
        <v>1837</v>
      </c>
    </row>
    <row r="871" spans="22:23">
      <c r="V871" s="4" t="s">
        <v>550</v>
      </c>
      <c r="W871" s="4" t="s">
        <v>1838</v>
      </c>
    </row>
    <row r="872" spans="22:23">
      <c r="V872" s="4" t="s">
        <v>550</v>
      </c>
      <c r="W872" s="4" t="s">
        <v>1839</v>
      </c>
    </row>
    <row r="873" spans="22:23">
      <c r="V873" s="4" t="s">
        <v>550</v>
      </c>
      <c r="W873" s="4" t="s">
        <v>1840</v>
      </c>
    </row>
    <row r="874" spans="22:23">
      <c r="V874" s="4" t="s">
        <v>550</v>
      </c>
      <c r="W874" s="4" t="s">
        <v>1841</v>
      </c>
    </row>
    <row r="875" spans="22:23">
      <c r="V875" s="4" t="s">
        <v>550</v>
      </c>
      <c r="W875" s="4" t="s">
        <v>1842</v>
      </c>
    </row>
    <row r="876" spans="22:23">
      <c r="V876" s="4" t="s">
        <v>550</v>
      </c>
      <c r="W876" s="4" t="s">
        <v>1843</v>
      </c>
    </row>
    <row r="877" spans="22:23">
      <c r="V877" s="4" t="s">
        <v>550</v>
      </c>
      <c r="W877" s="4" t="s">
        <v>1844</v>
      </c>
    </row>
    <row r="878" spans="22:23">
      <c r="V878" s="4" t="s">
        <v>550</v>
      </c>
      <c r="W878" s="4" t="s">
        <v>1845</v>
      </c>
    </row>
    <row r="879" spans="22:23">
      <c r="V879" s="4" t="s">
        <v>550</v>
      </c>
      <c r="W879" s="4" t="s">
        <v>1846</v>
      </c>
    </row>
    <row r="880" spans="22:23">
      <c r="V880" s="4" t="s">
        <v>550</v>
      </c>
      <c r="W880" s="4" t="s">
        <v>1847</v>
      </c>
    </row>
    <row r="881" spans="22:23">
      <c r="V881" s="4" t="s">
        <v>550</v>
      </c>
      <c r="W881" s="4" t="s">
        <v>1848</v>
      </c>
    </row>
    <row r="882" spans="22:23">
      <c r="V882" s="4" t="s">
        <v>550</v>
      </c>
      <c r="W882" s="4" t="s">
        <v>1849</v>
      </c>
    </row>
    <row r="883" spans="22:23">
      <c r="V883" s="4" t="s">
        <v>550</v>
      </c>
      <c r="W883" s="4" t="s">
        <v>1850</v>
      </c>
    </row>
    <row r="884" spans="22:23">
      <c r="V884" s="4" t="s">
        <v>550</v>
      </c>
      <c r="W884" s="4" t="s">
        <v>1851</v>
      </c>
    </row>
    <row r="885" spans="22:23">
      <c r="V885" s="4" t="s">
        <v>550</v>
      </c>
      <c r="W885" s="4" t="s">
        <v>1852</v>
      </c>
    </row>
    <row r="886" spans="22:23">
      <c r="V886" s="4" t="s">
        <v>550</v>
      </c>
      <c r="W886" s="4" t="s">
        <v>1853</v>
      </c>
    </row>
    <row r="887" spans="22:23">
      <c r="V887" s="4" t="s">
        <v>550</v>
      </c>
      <c r="W887" s="4" t="s">
        <v>1854</v>
      </c>
    </row>
    <row r="888" spans="22:23">
      <c r="V888" s="4" t="s">
        <v>550</v>
      </c>
      <c r="W888" s="4" t="s">
        <v>1855</v>
      </c>
    </row>
    <row r="889" spans="22:23">
      <c r="V889" s="4" t="s">
        <v>550</v>
      </c>
      <c r="W889" s="4" t="s">
        <v>1856</v>
      </c>
    </row>
    <row r="890" spans="22:23">
      <c r="V890" s="4" t="s">
        <v>550</v>
      </c>
      <c r="W890" s="4" t="s">
        <v>1857</v>
      </c>
    </row>
    <row r="891" spans="22:23">
      <c r="V891" s="4" t="s">
        <v>550</v>
      </c>
      <c r="W891" s="4" t="s">
        <v>1858</v>
      </c>
    </row>
    <row r="892" spans="22:23">
      <c r="V892" s="4" t="s">
        <v>550</v>
      </c>
      <c r="W892" s="4" t="s">
        <v>1859</v>
      </c>
    </row>
    <row r="893" spans="22:23">
      <c r="V893" s="4" t="s">
        <v>550</v>
      </c>
      <c r="W893" s="4" t="s">
        <v>1860</v>
      </c>
    </row>
    <row r="894" spans="22:23">
      <c r="V894" s="4" t="s">
        <v>550</v>
      </c>
      <c r="W894" s="4" t="s">
        <v>1861</v>
      </c>
    </row>
    <row r="895" spans="22:23">
      <c r="V895" s="4" t="s">
        <v>550</v>
      </c>
      <c r="W895" s="4" t="s">
        <v>1862</v>
      </c>
    </row>
    <row r="896" spans="22:23">
      <c r="V896" s="4" t="s">
        <v>550</v>
      </c>
      <c r="W896" s="4" t="s">
        <v>1863</v>
      </c>
    </row>
    <row r="897" spans="22:23">
      <c r="V897" s="4" t="s">
        <v>550</v>
      </c>
      <c r="W897" s="4" t="s">
        <v>1864</v>
      </c>
    </row>
    <row r="898" spans="22:23">
      <c r="V898" s="4" t="s">
        <v>550</v>
      </c>
      <c r="W898" s="4" t="s">
        <v>1865</v>
      </c>
    </row>
    <row r="899" spans="22:23">
      <c r="V899" s="4" t="s">
        <v>550</v>
      </c>
      <c r="W899" s="4" t="s">
        <v>1866</v>
      </c>
    </row>
    <row r="900" spans="22:23">
      <c r="V900" s="4" t="s">
        <v>550</v>
      </c>
      <c r="W900" s="4" t="s">
        <v>1867</v>
      </c>
    </row>
    <row r="901" spans="22:23">
      <c r="V901" s="4" t="s">
        <v>550</v>
      </c>
      <c r="W901" s="4" t="s">
        <v>1868</v>
      </c>
    </row>
    <row r="902" spans="22:23">
      <c r="V902" s="4" t="s">
        <v>550</v>
      </c>
      <c r="W902" s="4" t="s">
        <v>1024</v>
      </c>
    </row>
    <row r="903" spans="22:23">
      <c r="V903" s="4" t="s">
        <v>550</v>
      </c>
      <c r="W903" s="4" t="s">
        <v>1869</v>
      </c>
    </row>
    <row r="904" spans="22:23">
      <c r="V904" s="4" t="s">
        <v>550</v>
      </c>
      <c r="W904" s="4" t="s">
        <v>1870</v>
      </c>
    </row>
    <row r="905" spans="22:23">
      <c r="V905" s="4" t="s">
        <v>550</v>
      </c>
      <c r="W905" s="4" t="s">
        <v>1871</v>
      </c>
    </row>
    <row r="906" spans="22:23">
      <c r="V906" s="4" t="s">
        <v>550</v>
      </c>
      <c r="W906" s="4" t="s">
        <v>1872</v>
      </c>
    </row>
    <row r="907" spans="22:23">
      <c r="V907" s="4" t="s">
        <v>550</v>
      </c>
      <c r="W907" s="4" t="s">
        <v>1873</v>
      </c>
    </row>
    <row r="908" spans="22:23">
      <c r="V908" s="4" t="s">
        <v>550</v>
      </c>
      <c r="W908" s="4" t="s">
        <v>1610</v>
      </c>
    </row>
    <row r="909" spans="22:23">
      <c r="V909" s="4" t="s">
        <v>550</v>
      </c>
      <c r="W909" s="4" t="s">
        <v>1874</v>
      </c>
    </row>
    <row r="910" spans="22:23">
      <c r="V910" s="4" t="s">
        <v>550</v>
      </c>
      <c r="W910" s="4" t="s">
        <v>1875</v>
      </c>
    </row>
    <row r="911" spans="22:23">
      <c r="V911" s="4" t="s">
        <v>550</v>
      </c>
      <c r="W911" s="4" t="s">
        <v>1876</v>
      </c>
    </row>
    <row r="912" spans="22:23">
      <c r="V912" s="4" t="s">
        <v>550</v>
      </c>
      <c r="W912" s="4" t="s">
        <v>1877</v>
      </c>
    </row>
    <row r="913" spans="22:23">
      <c r="V913" s="4" t="s">
        <v>550</v>
      </c>
      <c r="W913" s="4" t="s">
        <v>1878</v>
      </c>
    </row>
    <row r="914" spans="22:23">
      <c r="V914" s="4" t="s">
        <v>550</v>
      </c>
      <c r="W914" s="4" t="s">
        <v>1879</v>
      </c>
    </row>
    <row r="915" spans="22:23">
      <c r="V915" s="4" t="s">
        <v>550</v>
      </c>
      <c r="W915" s="4" t="s">
        <v>1880</v>
      </c>
    </row>
    <row r="916" spans="22:23">
      <c r="V916" s="4" t="s">
        <v>559</v>
      </c>
      <c r="W916" s="4" t="s">
        <v>1099</v>
      </c>
    </row>
    <row r="917" spans="22:23">
      <c r="V917" s="4" t="s">
        <v>559</v>
      </c>
      <c r="W917" s="4" t="s">
        <v>1391</v>
      </c>
    </row>
    <row r="918" spans="22:23">
      <c r="V918" s="4" t="s">
        <v>559</v>
      </c>
      <c r="W918" s="4" t="s">
        <v>1881</v>
      </c>
    </row>
    <row r="919" spans="22:23">
      <c r="V919" s="4" t="s">
        <v>559</v>
      </c>
      <c r="W919" s="4" t="s">
        <v>1393</v>
      </c>
    </row>
    <row r="920" spans="22:23">
      <c r="V920" s="4" t="s">
        <v>559</v>
      </c>
      <c r="W920" s="4" t="s">
        <v>1882</v>
      </c>
    </row>
    <row r="921" spans="22:23">
      <c r="V921" s="4" t="s">
        <v>559</v>
      </c>
      <c r="W921" s="4" t="s">
        <v>1883</v>
      </c>
    </row>
    <row r="922" spans="22:23">
      <c r="V922" s="4" t="s">
        <v>559</v>
      </c>
      <c r="W922" s="4" t="s">
        <v>1884</v>
      </c>
    </row>
    <row r="923" spans="22:23">
      <c r="V923" s="4" t="s">
        <v>559</v>
      </c>
      <c r="W923" s="4" t="s">
        <v>1885</v>
      </c>
    </row>
    <row r="924" spans="22:23">
      <c r="V924" s="4" t="s">
        <v>559</v>
      </c>
      <c r="W924" s="4" t="s">
        <v>1886</v>
      </c>
    </row>
    <row r="925" spans="22:23">
      <c r="V925" s="4" t="s">
        <v>559</v>
      </c>
      <c r="W925" s="4" t="s">
        <v>1887</v>
      </c>
    </row>
    <row r="926" spans="22:23">
      <c r="V926" s="4" t="s">
        <v>559</v>
      </c>
      <c r="W926" s="4" t="s">
        <v>1888</v>
      </c>
    </row>
    <row r="927" spans="22:23">
      <c r="V927" s="4" t="s">
        <v>559</v>
      </c>
      <c r="W927" s="4" t="s">
        <v>1889</v>
      </c>
    </row>
    <row r="928" spans="22:23">
      <c r="V928" s="4" t="s">
        <v>559</v>
      </c>
      <c r="W928" s="4" t="s">
        <v>1397</v>
      </c>
    </row>
    <row r="929" spans="22:23">
      <c r="V929" s="4" t="s">
        <v>559</v>
      </c>
      <c r="W929" s="4" t="s">
        <v>1399</v>
      </c>
    </row>
    <row r="930" spans="22:23">
      <c r="V930" s="4" t="s">
        <v>559</v>
      </c>
      <c r="W930" s="4" t="s">
        <v>1890</v>
      </c>
    </row>
    <row r="931" spans="22:23">
      <c r="V931" s="4" t="s">
        <v>559</v>
      </c>
      <c r="W931" s="4" t="s">
        <v>1891</v>
      </c>
    </row>
    <row r="932" spans="22:23">
      <c r="V932" s="4" t="s">
        <v>559</v>
      </c>
      <c r="W932" s="4" t="s">
        <v>1892</v>
      </c>
    </row>
    <row r="933" spans="22:23">
      <c r="V933" s="4" t="s">
        <v>559</v>
      </c>
      <c r="W933" s="4" t="s">
        <v>1893</v>
      </c>
    </row>
    <row r="934" spans="22:23">
      <c r="V934" s="4" t="s">
        <v>559</v>
      </c>
      <c r="W934" s="4" t="s">
        <v>1894</v>
      </c>
    </row>
    <row r="935" spans="22:23">
      <c r="V935" s="4" t="s">
        <v>559</v>
      </c>
      <c r="W935" s="4" t="s">
        <v>1895</v>
      </c>
    </row>
    <row r="936" spans="22:23">
      <c r="V936" s="4" t="s">
        <v>559</v>
      </c>
      <c r="W936" s="4" t="s">
        <v>1896</v>
      </c>
    </row>
    <row r="937" spans="22:23">
      <c r="V937" s="4" t="s">
        <v>559</v>
      </c>
      <c r="W937" s="4" t="s">
        <v>1897</v>
      </c>
    </row>
    <row r="938" spans="22:23">
      <c r="V938" s="4" t="s">
        <v>559</v>
      </c>
      <c r="W938" s="4" t="s">
        <v>1898</v>
      </c>
    </row>
    <row r="939" spans="22:23">
      <c r="V939" s="4" t="s">
        <v>559</v>
      </c>
      <c r="W939" s="4" t="s">
        <v>1899</v>
      </c>
    </row>
    <row r="940" spans="22:23">
      <c r="V940" s="4" t="s">
        <v>559</v>
      </c>
      <c r="W940" s="4" t="s">
        <v>1900</v>
      </c>
    </row>
    <row r="941" spans="22:23">
      <c r="V941" s="4" t="s">
        <v>559</v>
      </c>
      <c r="W941" s="4" t="s">
        <v>1901</v>
      </c>
    </row>
    <row r="942" spans="22:23">
      <c r="V942" s="4" t="s">
        <v>559</v>
      </c>
      <c r="W942" s="4" t="s">
        <v>1902</v>
      </c>
    </row>
    <row r="943" spans="22:23">
      <c r="V943" s="4" t="s">
        <v>559</v>
      </c>
      <c r="W943" s="4" t="s">
        <v>1903</v>
      </c>
    </row>
    <row r="944" spans="22:23">
      <c r="V944" s="4" t="s">
        <v>559</v>
      </c>
      <c r="W944" s="4" t="s">
        <v>1904</v>
      </c>
    </row>
    <row r="945" spans="22:23">
      <c r="V945" s="4" t="s">
        <v>559</v>
      </c>
      <c r="W945" s="4" t="s">
        <v>1905</v>
      </c>
    </row>
    <row r="946" spans="22:23">
      <c r="V946" s="4" t="s">
        <v>559</v>
      </c>
      <c r="W946" s="4" t="s">
        <v>1906</v>
      </c>
    </row>
    <row r="947" spans="22:23">
      <c r="V947" s="4" t="s">
        <v>559</v>
      </c>
      <c r="W947" s="4" t="s">
        <v>1024</v>
      </c>
    </row>
    <row r="948" spans="22:23">
      <c r="V948" s="4" t="s">
        <v>559</v>
      </c>
      <c r="W948" s="4" t="s">
        <v>1907</v>
      </c>
    </row>
    <row r="949" spans="22:23">
      <c r="V949" s="4" t="s">
        <v>559</v>
      </c>
      <c r="W949" s="4" t="s">
        <v>1908</v>
      </c>
    </row>
    <row r="950" spans="22:23">
      <c r="V950" s="4" t="s">
        <v>559</v>
      </c>
      <c r="W950" s="4" t="s">
        <v>1909</v>
      </c>
    </row>
    <row r="951" spans="22:23">
      <c r="V951" s="4" t="s">
        <v>559</v>
      </c>
      <c r="W951" s="4" t="s">
        <v>1910</v>
      </c>
    </row>
    <row r="952" spans="22:23">
      <c r="V952" s="4" t="s">
        <v>559</v>
      </c>
      <c r="W952" s="4" t="s">
        <v>1911</v>
      </c>
    </row>
    <row r="953" spans="22:23">
      <c r="V953" s="4" t="s">
        <v>559</v>
      </c>
      <c r="W953" s="4" t="s">
        <v>1912</v>
      </c>
    </row>
    <row r="954" spans="22:23">
      <c r="V954" s="4" t="s">
        <v>559</v>
      </c>
      <c r="W954" s="4" t="s">
        <v>1913</v>
      </c>
    </row>
    <row r="955" spans="22:23">
      <c r="V955" s="4" t="s">
        <v>559</v>
      </c>
      <c r="W955" s="4" t="s">
        <v>1914</v>
      </c>
    </row>
    <row r="956" spans="22:23">
      <c r="V956" s="4" t="s">
        <v>559</v>
      </c>
      <c r="W956" s="4" t="s">
        <v>1915</v>
      </c>
    </row>
    <row r="957" spans="22:23">
      <c r="V957" s="4" t="s">
        <v>559</v>
      </c>
      <c r="W957" s="4" t="s">
        <v>1916</v>
      </c>
    </row>
    <row r="958" spans="22:23">
      <c r="V958" s="4" t="s">
        <v>566</v>
      </c>
      <c r="W958" s="4" t="s">
        <v>1101</v>
      </c>
    </row>
    <row r="959" spans="22:23">
      <c r="V959" s="4" t="s">
        <v>566</v>
      </c>
      <c r="W959" s="4" t="s">
        <v>1401</v>
      </c>
    </row>
    <row r="960" spans="22:23">
      <c r="V960" s="4" t="s">
        <v>566</v>
      </c>
      <c r="W960" s="4" t="s">
        <v>1403</v>
      </c>
    </row>
    <row r="961" spans="22:23">
      <c r="V961" s="4" t="s">
        <v>566</v>
      </c>
      <c r="W961" s="4" t="s">
        <v>1917</v>
      </c>
    </row>
    <row r="962" spans="22:23">
      <c r="V962" s="4" t="s">
        <v>566</v>
      </c>
      <c r="W962" s="4" t="s">
        <v>1405</v>
      </c>
    </row>
    <row r="963" spans="22:23">
      <c r="V963" s="4" t="s">
        <v>566</v>
      </c>
      <c r="W963" s="4" t="s">
        <v>1407</v>
      </c>
    </row>
    <row r="964" spans="22:23">
      <c r="V964" s="4" t="s">
        <v>566</v>
      </c>
      <c r="W964" s="4" t="s">
        <v>1918</v>
      </c>
    </row>
    <row r="965" spans="22:23">
      <c r="V965" s="4" t="s">
        <v>566</v>
      </c>
      <c r="W965" s="4" t="s">
        <v>1409</v>
      </c>
    </row>
    <row r="966" spans="22:23">
      <c r="V966" s="4" t="s">
        <v>566</v>
      </c>
      <c r="W966" s="4" t="s">
        <v>1411</v>
      </c>
    </row>
    <row r="967" spans="22:23">
      <c r="V967" s="4" t="s">
        <v>566</v>
      </c>
      <c r="W967" s="4" t="s">
        <v>1413</v>
      </c>
    </row>
    <row r="968" spans="22:23">
      <c r="V968" s="4" t="s">
        <v>566</v>
      </c>
      <c r="W968" s="4" t="s">
        <v>1415</v>
      </c>
    </row>
    <row r="969" spans="22:23">
      <c r="V969" s="4" t="s">
        <v>566</v>
      </c>
      <c r="W969" s="4" t="s">
        <v>1417</v>
      </c>
    </row>
    <row r="970" spans="22:23">
      <c r="V970" s="4" t="s">
        <v>566</v>
      </c>
      <c r="W970" s="4" t="s">
        <v>1419</v>
      </c>
    </row>
    <row r="971" spans="22:23">
      <c r="V971" s="4" t="s">
        <v>566</v>
      </c>
      <c r="W971" s="4" t="s">
        <v>1421</v>
      </c>
    </row>
    <row r="972" spans="22:23">
      <c r="V972" s="4" t="s">
        <v>566</v>
      </c>
      <c r="W972" s="4" t="s">
        <v>1423</v>
      </c>
    </row>
    <row r="973" spans="22:23">
      <c r="V973" s="4" t="s">
        <v>566</v>
      </c>
      <c r="W973" s="4" t="s">
        <v>1919</v>
      </c>
    </row>
    <row r="974" spans="22:23">
      <c r="V974" s="4" t="s">
        <v>566</v>
      </c>
      <c r="W974" s="4" t="s">
        <v>1425</v>
      </c>
    </row>
    <row r="975" spans="22:23">
      <c r="V975" s="4" t="s">
        <v>566</v>
      </c>
      <c r="W975" s="4" t="s">
        <v>1920</v>
      </c>
    </row>
    <row r="976" spans="22:23">
      <c r="V976" s="4" t="s">
        <v>566</v>
      </c>
      <c r="W976" s="4" t="s">
        <v>1921</v>
      </c>
    </row>
    <row r="977" spans="22:23">
      <c r="V977" s="4" t="s">
        <v>566</v>
      </c>
      <c r="W977" s="4" t="s">
        <v>1922</v>
      </c>
    </row>
    <row r="978" spans="22:23">
      <c r="V978" s="4" t="s">
        <v>566</v>
      </c>
      <c r="W978" s="4" t="s">
        <v>1923</v>
      </c>
    </row>
    <row r="979" spans="22:23">
      <c r="V979" s="4" t="s">
        <v>566</v>
      </c>
      <c r="W979" s="4" t="s">
        <v>1924</v>
      </c>
    </row>
    <row r="980" spans="22:23">
      <c r="V980" s="4" t="s">
        <v>566</v>
      </c>
      <c r="W980" s="4" t="s">
        <v>1925</v>
      </c>
    </row>
    <row r="981" spans="22:23">
      <c r="V981" s="4" t="s">
        <v>566</v>
      </c>
      <c r="W981" s="4" t="s">
        <v>1926</v>
      </c>
    </row>
    <row r="982" spans="22:23">
      <c r="V982" s="4" t="s">
        <v>566</v>
      </c>
      <c r="W982" s="4" t="s">
        <v>1927</v>
      </c>
    </row>
    <row r="983" spans="22:23">
      <c r="V983" s="4" t="s">
        <v>566</v>
      </c>
      <c r="W983" s="4" t="s">
        <v>1928</v>
      </c>
    </row>
    <row r="984" spans="22:23">
      <c r="V984" s="4" t="s">
        <v>566</v>
      </c>
      <c r="W984" s="4" t="s">
        <v>1929</v>
      </c>
    </row>
    <row r="985" spans="22:23">
      <c r="V985" s="4" t="s">
        <v>566</v>
      </c>
      <c r="W985" s="4" t="s">
        <v>1930</v>
      </c>
    </row>
    <row r="986" spans="22:23">
      <c r="V986" s="4" t="s">
        <v>566</v>
      </c>
      <c r="W986" s="4" t="s">
        <v>1427</v>
      </c>
    </row>
    <row r="987" spans="22:23">
      <c r="V987" s="4" t="s">
        <v>566</v>
      </c>
      <c r="W987" s="4" t="s">
        <v>1010</v>
      </c>
    </row>
    <row r="988" spans="22:23">
      <c r="V988" s="4" t="s">
        <v>566</v>
      </c>
      <c r="W988" s="4" t="s">
        <v>1430</v>
      </c>
    </row>
    <row r="989" spans="22:23">
      <c r="V989" s="4" t="s">
        <v>566</v>
      </c>
      <c r="W989" s="4" t="s">
        <v>1432</v>
      </c>
    </row>
    <row r="990" spans="22:23">
      <c r="V990" s="4" t="s">
        <v>566</v>
      </c>
      <c r="W990" s="4" t="s">
        <v>1931</v>
      </c>
    </row>
    <row r="991" spans="22:23">
      <c r="V991" s="4" t="s">
        <v>566</v>
      </c>
      <c r="W991" s="4" t="s">
        <v>1434</v>
      </c>
    </row>
    <row r="992" spans="22:23">
      <c r="V992" s="4" t="s">
        <v>566</v>
      </c>
      <c r="W992" s="4" t="s">
        <v>750</v>
      </c>
    </row>
    <row r="993" spans="22:23">
      <c r="V993" s="4" t="s">
        <v>574</v>
      </c>
      <c r="W993" s="4" t="s">
        <v>791</v>
      </c>
    </row>
    <row r="994" spans="22:23">
      <c r="V994" s="4" t="s">
        <v>574</v>
      </c>
      <c r="W994" s="4" t="s">
        <v>1438</v>
      </c>
    </row>
    <row r="995" spans="22:23">
      <c r="V995" s="4" t="s">
        <v>574</v>
      </c>
      <c r="W995" s="4" t="s">
        <v>1103</v>
      </c>
    </row>
    <row r="996" spans="22:23">
      <c r="V996" s="4" t="s">
        <v>574</v>
      </c>
      <c r="W996" s="4" t="s">
        <v>1105</v>
      </c>
    </row>
    <row r="997" spans="22:23">
      <c r="V997" s="4" t="s">
        <v>574</v>
      </c>
      <c r="W997" s="4" t="s">
        <v>1932</v>
      </c>
    </row>
    <row r="998" spans="22:23">
      <c r="V998" s="4" t="s">
        <v>574</v>
      </c>
      <c r="W998" s="4" t="s">
        <v>1440</v>
      </c>
    </row>
    <row r="999" spans="22:23">
      <c r="V999" s="4" t="s">
        <v>574</v>
      </c>
      <c r="W999" s="4" t="s">
        <v>1109</v>
      </c>
    </row>
    <row r="1000" spans="22:23">
      <c r="V1000" s="4" t="s">
        <v>574</v>
      </c>
      <c r="W1000" s="4" t="s">
        <v>1442</v>
      </c>
    </row>
    <row r="1001" spans="22:23">
      <c r="V1001" s="4" t="s">
        <v>574</v>
      </c>
      <c r="W1001" s="4" t="s">
        <v>1111</v>
      </c>
    </row>
    <row r="1002" spans="22:23">
      <c r="V1002" s="4" t="s">
        <v>574</v>
      </c>
      <c r="W1002" s="4" t="s">
        <v>1113</v>
      </c>
    </row>
    <row r="1003" spans="22:23">
      <c r="V1003" s="4" t="s">
        <v>574</v>
      </c>
      <c r="W1003" s="4" t="s">
        <v>794</v>
      </c>
    </row>
    <row r="1004" spans="22:23">
      <c r="V1004" s="4" t="s">
        <v>574</v>
      </c>
      <c r="W1004" s="4" t="s">
        <v>797</v>
      </c>
    </row>
    <row r="1005" spans="22:23">
      <c r="V1005" s="4" t="s">
        <v>574</v>
      </c>
      <c r="W1005" s="4" t="s">
        <v>1115</v>
      </c>
    </row>
    <row r="1006" spans="22:23">
      <c r="V1006" s="4" t="s">
        <v>574</v>
      </c>
      <c r="W1006" s="4" t="s">
        <v>1117</v>
      </c>
    </row>
    <row r="1007" spans="22:23">
      <c r="V1007" s="4" t="s">
        <v>574</v>
      </c>
      <c r="W1007" s="4" t="s">
        <v>1444</v>
      </c>
    </row>
    <row r="1008" spans="22:23">
      <c r="V1008" s="4" t="s">
        <v>574</v>
      </c>
      <c r="W1008" s="4" t="s">
        <v>1119</v>
      </c>
    </row>
    <row r="1009" spans="22:23">
      <c r="V1009" s="4" t="s">
        <v>574</v>
      </c>
      <c r="W1009" s="4" t="s">
        <v>1446</v>
      </c>
    </row>
    <row r="1010" spans="22:23">
      <c r="V1010" s="4" t="s">
        <v>574</v>
      </c>
      <c r="W1010" s="4" t="s">
        <v>1121</v>
      </c>
    </row>
    <row r="1011" spans="22:23">
      <c r="V1011" s="4" t="s">
        <v>574</v>
      </c>
      <c r="W1011" s="4" t="s">
        <v>1448</v>
      </c>
    </row>
    <row r="1012" spans="22:23">
      <c r="V1012" s="4" t="s">
        <v>574</v>
      </c>
      <c r="W1012" s="4" t="s">
        <v>1123</v>
      </c>
    </row>
    <row r="1013" spans="22:23">
      <c r="V1013" s="4" t="s">
        <v>574</v>
      </c>
      <c r="W1013" s="4" t="s">
        <v>1450</v>
      </c>
    </row>
    <row r="1014" spans="22:23">
      <c r="V1014" s="4" t="s">
        <v>574</v>
      </c>
      <c r="W1014" s="4" t="s">
        <v>1452</v>
      </c>
    </row>
    <row r="1015" spans="22:23">
      <c r="V1015" s="4" t="s">
        <v>574</v>
      </c>
      <c r="W1015" s="4" t="s">
        <v>1454</v>
      </c>
    </row>
    <row r="1016" spans="22:23">
      <c r="V1016" s="4" t="s">
        <v>574</v>
      </c>
      <c r="W1016" s="4" t="s">
        <v>1456</v>
      </c>
    </row>
    <row r="1017" spans="22:23">
      <c r="V1017" s="4" t="s">
        <v>574</v>
      </c>
      <c r="W1017" s="4" t="s">
        <v>934</v>
      </c>
    </row>
    <row r="1018" spans="22:23">
      <c r="V1018" s="4" t="s">
        <v>574</v>
      </c>
      <c r="W1018" s="4" t="s">
        <v>1125</v>
      </c>
    </row>
    <row r="1019" spans="22:23">
      <c r="V1019" s="4" t="s">
        <v>574</v>
      </c>
      <c r="W1019" s="4" t="s">
        <v>1458</v>
      </c>
    </row>
    <row r="1020" spans="22:23">
      <c r="V1020" s="4" t="s">
        <v>574</v>
      </c>
      <c r="W1020" s="4" t="s">
        <v>1127</v>
      </c>
    </row>
    <row r="1021" spans="22:23">
      <c r="V1021" s="4" t="s">
        <v>574</v>
      </c>
      <c r="W1021" s="4" t="s">
        <v>936</v>
      </c>
    </row>
    <row r="1022" spans="22:23">
      <c r="V1022" s="4" t="s">
        <v>574</v>
      </c>
      <c r="W1022" s="4" t="s">
        <v>1129</v>
      </c>
    </row>
    <row r="1023" spans="22:23">
      <c r="V1023" s="4" t="s">
        <v>574</v>
      </c>
      <c r="W1023" s="4" t="s">
        <v>1460</v>
      </c>
    </row>
    <row r="1024" spans="22:23">
      <c r="V1024" s="4" t="s">
        <v>574</v>
      </c>
      <c r="W1024" s="4" t="s">
        <v>1131</v>
      </c>
    </row>
    <row r="1025" spans="22:23">
      <c r="V1025" s="4" t="s">
        <v>574</v>
      </c>
      <c r="W1025" s="4" t="s">
        <v>1933</v>
      </c>
    </row>
    <row r="1026" spans="22:23">
      <c r="V1026" s="4" t="s">
        <v>574</v>
      </c>
      <c r="W1026" s="4" t="s">
        <v>1135</v>
      </c>
    </row>
    <row r="1027" spans="22:23">
      <c r="V1027" s="4" t="s">
        <v>574</v>
      </c>
      <c r="W1027" s="4" t="s">
        <v>1137</v>
      </c>
    </row>
    <row r="1028" spans="22:23">
      <c r="V1028" s="4" t="s">
        <v>574</v>
      </c>
      <c r="W1028" s="4" t="s">
        <v>1934</v>
      </c>
    </row>
    <row r="1029" spans="22:23">
      <c r="V1029" s="4" t="s">
        <v>574</v>
      </c>
      <c r="W1029" s="4" t="s">
        <v>1139</v>
      </c>
    </row>
    <row r="1030" spans="22:23">
      <c r="V1030" s="4" t="s">
        <v>574</v>
      </c>
      <c r="W1030" s="4" t="s">
        <v>1141</v>
      </c>
    </row>
    <row r="1031" spans="22:23">
      <c r="V1031" s="4" t="s">
        <v>574</v>
      </c>
      <c r="W1031" s="4" t="s">
        <v>1143</v>
      </c>
    </row>
    <row r="1032" spans="22:23">
      <c r="V1032" s="4" t="s">
        <v>574</v>
      </c>
      <c r="W1032" s="4" t="s">
        <v>1935</v>
      </c>
    </row>
    <row r="1033" spans="22:23">
      <c r="V1033" s="4" t="s">
        <v>574</v>
      </c>
      <c r="W1033" s="4" t="s">
        <v>1462</v>
      </c>
    </row>
    <row r="1034" spans="22:23">
      <c r="V1034" s="4" t="s">
        <v>574</v>
      </c>
      <c r="W1034" s="4" t="s">
        <v>1464</v>
      </c>
    </row>
    <row r="1035" spans="22:23">
      <c r="V1035" s="4" t="s">
        <v>574</v>
      </c>
      <c r="W1035" s="4" t="s">
        <v>1145</v>
      </c>
    </row>
    <row r="1036" spans="22:23">
      <c r="V1036" s="4" t="s">
        <v>574</v>
      </c>
      <c r="W1036" s="4" t="s">
        <v>1147</v>
      </c>
    </row>
    <row r="1037" spans="22:23">
      <c r="V1037" s="4" t="s">
        <v>574</v>
      </c>
      <c r="W1037" s="4" t="s">
        <v>1936</v>
      </c>
    </row>
    <row r="1038" spans="22:23">
      <c r="V1038" s="4" t="s">
        <v>574</v>
      </c>
      <c r="W1038" s="4" t="s">
        <v>1466</v>
      </c>
    </row>
    <row r="1039" spans="22:23">
      <c r="V1039" s="4" t="s">
        <v>574</v>
      </c>
      <c r="W1039" s="4" t="s">
        <v>1467</v>
      </c>
    </row>
    <row r="1040" spans="22:23">
      <c r="V1040" s="4" t="s">
        <v>574</v>
      </c>
      <c r="W1040" s="4" t="s">
        <v>1937</v>
      </c>
    </row>
    <row r="1041" spans="22:23">
      <c r="V1041" s="4" t="s">
        <v>574</v>
      </c>
      <c r="W1041" s="4" t="s">
        <v>1781</v>
      </c>
    </row>
    <row r="1042" spans="22:23">
      <c r="V1042" s="4" t="s">
        <v>574</v>
      </c>
      <c r="W1042" s="4" t="s">
        <v>1938</v>
      </c>
    </row>
    <row r="1043" spans="22:23">
      <c r="V1043" s="4" t="s">
        <v>574</v>
      </c>
      <c r="W1043" s="4" t="s">
        <v>1471</v>
      </c>
    </row>
    <row r="1044" spans="22:23">
      <c r="V1044" s="4" t="s">
        <v>574</v>
      </c>
      <c r="W1044" s="4" t="s">
        <v>1473</v>
      </c>
    </row>
    <row r="1045" spans="22:23">
      <c r="V1045" s="4" t="s">
        <v>574</v>
      </c>
      <c r="W1045" s="4" t="s">
        <v>1475</v>
      </c>
    </row>
    <row r="1046" spans="22:23">
      <c r="V1046" s="4" t="s">
        <v>574</v>
      </c>
      <c r="W1046" s="4" t="s">
        <v>1477</v>
      </c>
    </row>
    <row r="1047" spans="22:23">
      <c r="V1047" s="4" t="s">
        <v>582</v>
      </c>
      <c r="W1047" s="4" t="s">
        <v>1153</v>
      </c>
    </row>
    <row r="1048" spans="22:23">
      <c r="V1048" s="4" t="s">
        <v>582</v>
      </c>
      <c r="W1048" s="4" t="s">
        <v>1155</v>
      </c>
    </row>
    <row r="1049" spans="22:23">
      <c r="V1049" s="4" t="s">
        <v>582</v>
      </c>
      <c r="W1049" s="4" t="s">
        <v>1939</v>
      </c>
    </row>
    <row r="1050" spans="22:23">
      <c r="V1050" s="4" t="s">
        <v>582</v>
      </c>
      <c r="W1050" s="4" t="s">
        <v>1940</v>
      </c>
    </row>
    <row r="1051" spans="22:23">
      <c r="V1051" s="4" t="s">
        <v>582</v>
      </c>
      <c r="W1051" s="4" t="s">
        <v>1157</v>
      </c>
    </row>
    <row r="1052" spans="22:23">
      <c r="V1052" s="4" t="s">
        <v>582</v>
      </c>
      <c r="W1052" s="4" t="s">
        <v>1159</v>
      </c>
    </row>
    <row r="1053" spans="22:23">
      <c r="V1053" s="4" t="s">
        <v>582</v>
      </c>
      <c r="W1053" s="4" t="s">
        <v>1479</v>
      </c>
    </row>
    <row r="1054" spans="22:23">
      <c r="V1054" s="4" t="s">
        <v>582</v>
      </c>
      <c r="W1054" s="4" t="s">
        <v>1941</v>
      </c>
    </row>
    <row r="1055" spans="22:23">
      <c r="V1055" s="4" t="s">
        <v>582</v>
      </c>
      <c r="W1055" s="4" t="s">
        <v>1161</v>
      </c>
    </row>
    <row r="1056" spans="22:23">
      <c r="V1056" s="4" t="s">
        <v>582</v>
      </c>
      <c r="W1056" s="4" t="s">
        <v>1942</v>
      </c>
    </row>
    <row r="1057" spans="22:23">
      <c r="V1057" s="4" t="s">
        <v>582</v>
      </c>
      <c r="W1057" s="4" t="s">
        <v>1943</v>
      </c>
    </row>
    <row r="1058" spans="22:23">
      <c r="V1058" s="4" t="s">
        <v>582</v>
      </c>
      <c r="W1058" s="4" t="s">
        <v>1481</v>
      </c>
    </row>
    <row r="1059" spans="22:23">
      <c r="V1059" s="4" t="s">
        <v>582</v>
      </c>
      <c r="W1059" s="4" t="s">
        <v>1944</v>
      </c>
    </row>
    <row r="1060" spans="22:23">
      <c r="V1060" s="4" t="s">
        <v>582</v>
      </c>
      <c r="W1060" s="4" t="s">
        <v>1483</v>
      </c>
    </row>
    <row r="1061" spans="22:23">
      <c r="V1061" s="4" t="s">
        <v>582</v>
      </c>
      <c r="W1061" s="4" t="s">
        <v>1485</v>
      </c>
    </row>
    <row r="1062" spans="22:23">
      <c r="V1062" s="4" t="s">
        <v>582</v>
      </c>
      <c r="W1062" s="4" t="s">
        <v>1487</v>
      </c>
    </row>
    <row r="1063" spans="22:23">
      <c r="V1063" s="4" t="s">
        <v>582</v>
      </c>
      <c r="W1063" s="4" t="s">
        <v>1489</v>
      </c>
    </row>
    <row r="1064" spans="22:23">
      <c r="V1064" s="4" t="s">
        <v>582</v>
      </c>
      <c r="W1064" s="4" t="s">
        <v>1370</v>
      </c>
    </row>
    <row r="1065" spans="22:23">
      <c r="V1065" s="4" t="s">
        <v>582</v>
      </c>
      <c r="W1065" s="4" t="s">
        <v>1493</v>
      </c>
    </row>
    <row r="1066" spans="22:23">
      <c r="V1066" s="4" t="s">
        <v>582</v>
      </c>
      <c r="W1066" s="4" t="s">
        <v>1945</v>
      </c>
    </row>
    <row r="1067" spans="22:23">
      <c r="V1067" s="4" t="s">
        <v>582</v>
      </c>
      <c r="W1067" s="4" t="s">
        <v>1616</v>
      </c>
    </row>
    <row r="1068" spans="22:23">
      <c r="V1068" s="4" t="s">
        <v>582</v>
      </c>
      <c r="W1068" s="4" t="s">
        <v>1946</v>
      </c>
    </row>
    <row r="1069" spans="22:23">
      <c r="V1069" s="4" t="s">
        <v>582</v>
      </c>
      <c r="W1069" s="4" t="s">
        <v>1947</v>
      </c>
    </row>
    <row r="1070" spans="22:23">
      <c r="V1070" s="4" t="s">
        <v>582</v>
      </c>
      <c r="W1070" s="4" t="s">
        <v>1948</v>
      </c>
    </row>
    <row r="1071" spans="22:23">
      <c r="V1071" s="4" t="s">
        <v>582</v>
      </c>
      <c r="W1071" s="4" t="s">
        <v>1949</v>
      </c>
    </row>
    <row r="1072" spans="22:23">
      <c r="V1072" s="4" t="s">
        <v>582</v>
      </c>
      <c r="W1072" s="4" t="s">
        <v>1950</v>
      </c>
    </row>
    <row r="1073" spans="22:23">
      <c r="V1073" s="4" t="s">
        <v>582</v>
      </c>
      <c r="W1073" s="4" t="s">
        <v>1951</v>
      </c>
    </row>
    <row r="1074" spans="22:23">
      <c r="V1074" s="4" t="s">
        <v>582</v>
      </c>
      <c r="W1074" s="4" t="s">
        <v>1952</v>
      </c>
    </row>
    <row r="1075" spans="22:23">
      <c r="V1075" s="4" t="s">
        <v>582</v>
      </c>
      <c r="W1075" s="4" t="s">
        <v>1953</v>
      </c>
    </row>
    <row r="1076" spans="22:23">
      <c r="V1076" s="4" t="s">
        <v>590</v>
      </c>
      <c r="W1076" s="4" t="s">
        <v>940</v>
      </c>
    </row>
    <row r="1077" spans="22:23">
      <c r="V1077" s="4" t="s">
        <v>590</v>
      </c>
      <c r="W1077" s="4" t="s">
        <v>1163</v>
      </c>
    </row>
    <row r="1078" spans="22:23">
      <c r="V1078" s="4" t="s">
        <v>590</v>
      </c>
      <c r="W1078" s="4" t="s">
        <v>1495</v>
      </c>
    </row>
    <row r="1079" spans="22:23">
      <c r="V1079" s="4" t="s">
        <v>590</v>
      </c>
      <c r="W1079" s="4" t="s">
        <v>1954</v>
      </c>
    </row>
    <row r="1080" spans="22:23">
      <c r="V1080" s="4" t="s">
        <v>590</v>
      </c>
      <c r="W1080" s="4" t="s">
        <v>942</v>
      </c>
    </row>
    <row r="1081" spans="22:23">
      <c r="V1081" s="4" t="s">
        <v>590</v>
      </c>
      <c r="W1081" s="4" t="s">
        <v>1165</v>
      </c>
    </row>
    <row r="1082" spans="22:23">
      <c r="V1082" s="4" t="s">
        <v>590</v>
      </c>
      <c r="W1082" s="4" t="s">
        <v>1955</v>
      </c>
    </row>
    <row r="1083" spans="22:23">
      <c r="V1083" s="4" t="s">
        <v>590</v>
      </c>
      <c r="W1083" s="4" t="s">
        <v>1167</v>
      </c>
    </row>
    <row r="1084" spans="22:23">
      <c r="V1084" s="4" t="s">
        <v>590</v>
      </c>
      <c r="W1084" s="4" t="s">
        <v>1499</v>
      </c>
    </row>
    <row r="1085" spans="22:23">
      <c r="V1085" s="4" t="s">
        <v>590</v>
      </c>
      <c r="W1085" s="4" t="s">
        <v>1501</v>
      </c>
    </row>
    <row r="1086" spans="22:23">
      <c r="V1086" s="4" t="s">
        <v>590</v>
      </c>
      <c r="W1086" s="4" t="s">
        <v>1956</v>
      </c>
    </row>
    <row r="1087" spans="22:23">
      <c r="V1087" s="4" t="s">
        <v>590</v>
      </c>
      <c r="W1087" s="4" t="s">
        <v>1505</v>
      </c>
    </row>
    <row r="1088" spans="22:23">
      <c r="V1088" s="4" t="s">
        <v>590</v>
      </c>
      <c r="W1088" s="4" t="s">
        <v>1957</v>
      </c>
    </row>
    <row r="1089" spans="22:23">
      <c r="V1089" s="4" t="s">
        <v>590</v>
      </c>
      <c r="W1089" s="4" t="s">
        <v>1958</v>
      </c>
    </row>
    <row r="1090" spans="22:23">
      <c r="V1090" s="4" t="s">
        <v>590</v>
      </c>
      <c r="W1090" s="4" t="s">
        <v>1959</v>
      </c>
    </row>
    <row r="1091" spans="22:23">
      <c r="V1091" s="4" t="s">
        <v>590</v>
      </c>
      <c r="W1091" s="4" t="s">
        <v>1960</v>
      </c>
    </row>
    <row r="1092" spans="22:23">
      <c r="V1092" s="4" t="s">
        <v>590</v>
      </c>
      <c r="W1092" s="4" t="s">
        <v>1961</v>
      </c>
    </row>
    <row r="1093" spans="22:23">
      <c r="V1093" s="4" t="s">
        <v>590</v>
      </c>
      <c r="W1093" s="4" t="s">
        <v>1962</v>
      </c>
    </row>
    <row r="1094" spans="22:23">
      <c r="V1094" s="4" t="s">
        <v>590</v>
      </c>
      <c r="W1094" s="4" t="s">
        <v>1963</v>
      </c>
    </row>
    <row r="1095" spans="22:23">
      <c r="V1095" s="4" t="s">
        <v>599</v>
      </c>
      <c r="W1095" s="4" t="s">
        <v>946</v>
      </c>
    </row>
    <row r="1096" spans="22:23">
      <c r="V1096" s="4" t="s">
        <v>599</v>
      </c>
      <c r="W1096" s="4" t="s">
        <v>1964</v>
      </c>
    </row>
    <row r="1097" spans="22:23">
      <c r="V1097" s="4" t="s">
        <v>599</v>
      </c>
      <c r="W1097" s="4" t="s">
        <v>1965</v>
      </c>
    </row>
    <row r="1098" spans="22:23">
      <c r="V1098" s="4" t="s">
        <v>599</v>
      </c>
      <c r="W1098" s="4" t="s">
        <v>1966</v>
      </c>
    </row>
    <row r="1099" spans="22:23">
      <c r="V1099" s="4" t="s">
        <v>599</v>
      </c>
      <c r="W1099" s="4" t="s">
        <v>1169</v>
      </c>
    </row>
    <row r="1100" spans="22:23">
      <c r="V1100" s="4" t="s">
        <v>599</v>
      </c>
      <c r="W1100" s="4" t="s">
        <v>1967</v>
      </c>
    </row>
    <row r="1101" spans="22:23">
      <c r="V1101" s="4" t="s">
        <v>599</v>
      </c>
      <c r="W1101" s="4" t="s">
        <v>1171</v>
      </c>
    </row>
    <row r="1102" spans="22:23">
      <c r="V1102" s="4" t="s">
        <v>599</v>
      </c>
      <c r="W1102" s="4" t="s">
        <v>1173</v>
      </c>
    </row>
    <row r="1103" spans="22:23">
      <c r="V1103" s="4" t="s">
        <v>599</v>
      </c>
      <c r="W1103" s="4" t="s">
        <v>1175</v>
      </c>
    </row>
    <row r="1104" spans="22:23">
      <c r="V1104" s="4" t="s">
        <v>599</v>
      </c>
      <c r="W1104" s="4" t="s">
        <v>948</v>
      </c>
    </row>
    <row r="1105" spans="22:23">
      <c r="V1105" s="4" t="s">
        <v>599</v>
      </c>
      <c r="W1105" s="4" t="s">
        <v>1177</v>
      </c>
    </row>
    <row r="1106" spans="22:23">
      <c r="V1106" s="4" t="s">
        <v>599</v>
      </c>
      <c r="W1106" s="4" t="s">
        <v>1179</v>
      </c>
    </row>
    <row r="1107" spans="22:23">
      <c r="V1107" s="4" t="s">
        <v>599</v>
      </c>
      <c r="W1107" s="4" t="s">
        <v>1968</v>
      </c>
    </row>
    <row r="1108" spans="22:23">
      <c r="V1108" s="4" t="s">
        <v>599</v>
      </c>
      <c r="W1108" s="4" t="s">
        <v>1969</v>
      </c>
    </row>
    <row r="1109" spans="22:23">
      <c r="V1109" s="4" t="s">
        <v>599</v>
      </c>
      <c r="W1109" s="4" t="s">
        <v>1181</v>
      </c>
    </row>
    <row r="1110" spans="22:23">
      <c r="V1110" s="4" t="s">
        <v>599</v>
      </c>
      <c r="W1110" s="4" t="s">
        <v>1183</v>
      </c>
    </row>
    <row r="1111" spans="22:23">
      <c r="V1111" s="4" t="s">
        <v>599</v>
      </c>
      <c r="W1111" s="4" t="s">
        <v>1511</v>
      </c>
    </row>
    <row r="1112" spans="22:23">
      <c r="V1112" s="4" t="s">
        <v>599</v>
      </c>
      <c r="W1112" s="4" t="s">
        <v>1970</v>
      </c>
    </row>
    <row r="1113" spans="22:23">
      <c r="V1113" s="4" t="s">
        <v>599</v>
      </c>
      <c r="W1113" s="4" t="s">
        <v>1971</v>
      </c>
    </row>
    <row r="1114" spans="22:23">
      <c r="V1114" s="4" t="s">
        <v>599</v>
      </c>
      <c r="W1114" s="4" t="s">
        <v>1972</v>
      </c>
    </row>
    <row r="1115" spans="22:23">
      <c r="V1115" s="4" t="s">
        <v>599</v>
      </c>
      <c r="W1115" s="4" t="s">
        <v>1973</v>
      </c>
    </row>
    <row r="1116" spans="22:23">
      <c r="V1116" s="4" t="s">
        <v>599</v>
      </c>
      <c r="W1116" s="4" t="s">
        <v>1185</v>
      </c>
    </row>
    <row r="1117" spans="22:23">
      <c r="V1117" s="4" t="s">
        <v>599</v>
      </c>
      <c r="W1117" s="4" t="s">
        <v>1974</v>
      </c>
    </row>
    <row r="1118" spans="22:23">
      <c r="V1118" s="4" t="s">
        <v>599</v>
      </c>
      <c r="W1118" s="4" t="s">
        <v>1975</v>
      </c>
    </row>
    <row r="1119" spans="22:23">
      <c r="V1119" s="4" t="s">
        <v>599</v>
      </c>
      <c r="W1119" s="4" t="s">
        <v>1976</v>
      </c>
    </row>
    <row r="1120" spans="22:23">
      <c r="V1120" s="4" t="s">
        <v>599</v>
      </c>
      <c r="W1120" s="4" t="s">
        <v>1977</v>
      </c>
    </row>
    <row r="1121" spans="22:23">
      <c r="V1121" s="4" t="s">
        <v>608</v>
      </c>
      <c r="W1121" s="4" t="s">
        <v>1978</v>
      </c>
    </row>
    <row r="1122" spans="22:23">
      <c r="V1122" s="4" t="s">
        <v>608</v>
      </c>
      <c r="W1122" s="4" t="s">
        <v>950</v>
      </c>
    </row>
    <row r="1123" spans="22:23">
      <c r="V1123" s="4" t="s">
        <v>608</v>
      </c>
      <c r="W1123" s="4" t="s">
        <v>1187</v>
      </c>
    </row>
    <row r="1124" spans="22:23">
      <c r="V1124" s="4" t="s">
        <v>608</v>
      </c>
      <c r="W1124" s="4" t="s">
        <v>847</v>
      </c>
    </row>
    <row r="1125" spans="22:23">
      <c r="V1125" s="4" t="s">
        <v>608</v>
      </c>
      <c r="W1125" s="4" t="s">
        <v>849</v>
      </c>
    </row>
    <row r="1126" spans="22:23">
      <c r="V1126" s="4" t="s">
        <v>608</v>
      </c>
      <c r="W1126" s="4" t="s">
        <v>851</v>
      </c>
    </row>
    <row r="1127" spans="22:23">
      <c r="V1127" s="4" t="s">
        <v>608</v>
      </c>
      <c r="W1127" s="4" t="s">
        <v>1189</v>
      </c>
    </row>
    <row r="1128" spans="22:23">
      <c r="V1128" s="4" t="s">
        <v>608</v>
      </c>
      <c r="W1128" s="4" t="s">
        <v>853</v>
      </c>
    </row>
    <row r="1129" spans="22:23">
      <c r="V1129" s="4" t="s">
        <v>608</v>
      </c>
      <c r="W1129" s="4" t="s">
        <v>1191</v>
      </c>
    </row>
    <row r="1130" spans="22:23">
      <c r="V1130" s="4" t="s">
        <v>608</v>
      </c>
      <c r="W1130" s="4" t="s">
        <v>800</v>
      </c>
    </row>
    <row r="1131" spans="22:23">
      <c r="V1131" s="4" t="s">
        <v>608</v>
      </c>
      <c r="W1131" s="4" t="s">
        <v>952</v>
      </c>
    </row>
    <row r="1132" spans="22:23">
      <c r="V1132" s="4" t="s">
        <v>608</v>
      </c>
      <c r="W1132" s="4" t="s">
        <v>954</v>
      </c>
    </row>
    <row r="1133" spans="22:23">
      <c r="V1133" s="4" t="s">
        <v>608</v>
      </c>
      <c r="W1133" s="4" t="s">
        <v>956</v>
      </c>
    </row>
    <row r="1134" spans="22:23">
      <c r="V1134" s="4" t="s">
        <v>608</v>
      </c>
      <c r="W1134" s="4" t="s">
        <v>1193</v>
      </c>
    </row>
    <row r="1135" spans="22:23">
      <c r="V1135" s="4" t="s">
        <v>608</v>
      </c>
      <c r="W1135" s="4" t="s">
        <v>1195</v>
      </c>
    </row>
    <row r="1136" spans="22:23">
      <c r="V1136" s="4" t="s">
        <v>608</v>
      </c>
      <c r="W1136" s="4" t="s">
        <v>855</v>
      </c>
    </row>
    <row r="1137" spans="22:23">
      <c r="V1137" s="4" t="s">
        <v>608</v>
      </c>
      <c r="W1137" s="4" t="s">
        <v>1197</v>
      </c>
    </row>
    <row r="1138" spans="22:23">
      <c r="V1138" s="4" t="s">
        <v>608</v>
      </c>
      <c r="W1138" s="4" t="s">
        <v>958</v>
      </c>
    </row>
    <row r="1139" spans="22:23">
      <c r="V1139" s="4" t="s">
        <v>608</v>
      </c>
      <c r="W1139" s="4" t="s">
        <v>803</v>
      </c>
    </row>
    <row r="1140" spans="22:23">
      <c r="V1140" s="4" t="s">
        <v>608</v>
      </c>
      <c r="W1140" s="4" t="s">
        <v>1199</v>
      </c>
    </row>
    <row r="1141" spans="22:23">
      <c r="V1141" s="4" t="s">
        <v>608</v>
      </c>
      <c r="W1141" s="4" t="s">
        <v>857</v>
      </c>
    </row>
    <row r="1142" spans="22:23">
      <c r="V1142" s="4" t="s">
        <v>608</v>
      </c>
      <c r="W1142" s="4" t="s">
        <v>1201</v>
      </c>
    </row>
    <row r="1143" spans="22:23">
      <c r="V1143" s="4" t="s">
        <v>608</v>
      </c>
      <c r="W1143" s="4" t="s">
        <v>1203</v>
      </c>
    </row>
    <row r="1144" spans="22:23">
      <c r="V1144" s="4" t="s">
        <v>608</v>
      </c>
      <c r="W1144" s="4" t="s">
        <v>805</v>
      </c>
    </row>
    <row r="1145" spans="22:23">
      <c r="V1145" s="4" t="s">
        <v>608</v>
      </c>
      <c r="W1145" s="4" t="s">
        <v>960</v>
      </c>
    </row>
    <row r="1146" spans="22:23">
      <c r="V1146" s="4" t="s">
        <v>608</v>
      </c>
      <c r="W1146" s="4" t="s">
        <v>962</v>
      </c>
    </row>
    <row r="1147" spans="22:23">
      <c r="V1147" s="4" t="s">
        <v>608</v>
      </c>
      <c r="W1147" s="4" t="s">
        <v>1205</v>
      </c>
    </row>
    <row r="1148" spans="22:23">
      <c r="V1148" s="4" t="s">
        <v>608</v>
      </c>
      <c r="W1148" s="4" t="s">
        <v>964</v>
      </c>
    </row>
    <row r="1149" spans="22:23">
      <c r="V1149" s="4" t="s">
        <v>608</v>
      </c>
      <c r="W1149" s="4" t="s">
        <v>1207</v>
      </c>
    </row>
    <row r="1150" spans="22:23">
      <c r="V1150" s="4" t="s">
        <v>608</v>
      </c>
      <c r="W1150" s="4" t="s">
        <v>859</v>
      </c>
    </row>
    <row r="1151" spans="22:23">
      <c r="V1151" s="4" t="s">
        <v>608</v>
      </c>
      <c r="W1151" s="4" t="s">
        <v>966</v>
      </c>
    </row>
    <row r="1152" spans="22:23">
      <c r="V1152" s="4" t="s">
        <v>608</v>
      </c>
      <c r="W1152" s="4" t="s">
        <v>1209</v>
      </c>
    </row>
    <row r="1153" spans="22:23">
      <c r="V1153" s="4" t="s">
        <v>608</v>
      </c>
      <c r="W1153" s="4" t="s">
        <v>1211</v>
      </c>
    </row>
    <row r="1154" spans="22:23">
      <c r="V1154" s="4" t="s">
        <v>608</v>
      </c>
      <c r="W1154" s="4" t="s">
        <v>1213</v>
      </c>
    </row>
    <row r="1155" spans="22:23">
      <c r="V1155" s="4" t="s">
        <v>608</v>
      </c>
      <c r="W1155" s="4" t="s">
        <v>1215</v>
      </c>
    </row>
    <row r="1156" spans="22:23">
      <c r="V1156" s="4" t="s">
        <v>608</v>
      </c>
      <c r="W1156" s="4" t="s">
        <v>1216</v>
      </c>
    </row>
    <row r="1157" spans="22:23">
      <c r="V1157" s="4" t="s">
        <v>608</v>
      </c>
      <c r="W1157" s="4" t="s">
        <v>1218</v>
      </c>
    </row>
    <row r="1158" spans="22:23">
      <c r="V1158" s="4" t="s">
        <v>608</v>
      </c>
      <c r="W1158" s="4" t="s">
        <v>1220</v>
      </c>
    </row>
    <row r="1159" spans="22:23">
      <c r="V1159" s="4" t="s">
        <v>608</v>
      </c>
      <c r="W1159" s="4" t="s">
        <v>1222</v>
      </c>
    </row>
    <row r="1160" spans="22:23">
      <c r="V1160" s="4" t="s">
        <v>608</v>
      </c>
      <c r="W1160" s="4" t="s">
        <v>1224</v>
      </c>
    </row>
    <row r="1161" spans="22:23">
      <c r="V1161" s="4" t="s">
        <v>608</v>
      </c>
      <c r="W1161" s="4" t="s">
        <v>1979</v>
      </c>
    </row>
    <row r="1162" spans="22:23">
      <c r="V1162" s="4" t="s">
        <v>608</v>
      </c>
      <c r="W1162" s="4" t="s">
        <v>1228</v>
      </c>
    </row>
    <row r="1163" spans="22:23">
      <c r="V1163" s="4" t="s">
        <v>608</v>
      </c>
      <c r="W1163" s="4" t="s">
        <v>1230</v>
      </c>
    </row>
    <row r="1164" spans="22:23">
      <c r="V1164" s="4" t="s">
        <v>618</v>
      </c>
      <c r="W1164" s="4" t="s">
        <v>861</v>
      </c>
    </row>
    <row r="1165" spans="22:23">
      <c r="V1165" s="4" t="s">
        <v>618</v>
      </c>
      <c r="W1165" s="4" t="s">
        <v>1513</v>
      </c>
    </row>
    <row r="1166" spans="22:23">
      <c r="V1166" s="4" t="s">
        <v>618</v>
      </c>
      <c r="W1166" s="4" t="s">
        <v>968</v>
      </c>
    </row>
    <row r="1167" spans="22:23">
      <c r="V1167" s="4" t="s">
        <v>618</v>
      </c>
      <c r="W1167" s="4" t="s">
        <v>1232</v>
      </c>
    </row>
    <row r="1168" spans="22:23">
      <c r="V1168" s="4" t="s">
        <v>618</v>
      </c>
      <c r="W1168" s="4" t="s">
        <v>808</v>
      </c>
    </row>
    <row r="1169" spans="22:23">
      <c r="V1169" s="4" t="s">
        <v>618</v>
      </c>
      <c r="W1169" s="4" t="s">
        <v>1980</v>
      </c>
    </row>
    <row r="1170" spans="22:23">
      <c r="V1170" s="4" t="s">
        <v>618</v>
      </c>
      <c r="W1170" s="4" t="s">
        <v>810</v>
      </c>
    </row>
    <row r="1171" spans="22:23">
      <c r="V1171" s="4" t="s">
        <v>618</v>
      </c>
      <c r="W1171" s="4" t="s">
        <v>970</v>
      </c>
    </row>
    <row r="1172" spans="22:23">
      <c r="V1172" s="4" t="s">
        <v>618</v>
      </c>
      <c r="W1172" s="4" t="s">
        <v>1981</v>
      </c>
    </row>
    <row r="1173" spans="22:23">
      <c r="V1173" s="4" t="s">
        <v>618</v>
      </c>
      <c r="W1173" s="4" t="s">
        <v>1982</v>
      </c>
    </row>
    <row r="1174" spans="22:23">
      <c r="V1174" s="4" t="s">
        <v>618</v>
      </c>
      <c r="W1174" s="4" t="s">
        <v>1515</v>
      </c>
    </row>
    <row r="1175" spans="22:23">
      <c r="V1175" s="4" t="s">
        <v>618</v>
      </c>
      <c r="W1175" s="4" t="s">
        <v>1983</v>
      </c>
    </row>
    <row r="1176" spans="22:23">
      <c r="V1176" s="4" t="s">
        <v>618</v>
      </c>
      <c r="W1176" s="4" t="s">
        <v>1984</v>
      </c>
    </row>
    <row r="1177" spans="22:23">
      <c r="V1177" s="4" t="s">
        <v>618</v>
      </c>
      <c r="W1177" s="4" t="s">
        <v>812</v>
      </c>
    </row>
    <row r="1178" spans="22:23">
      <c r="V1178" s="4" t="s">
        <v>618</v>
      </c>
      <c r="W1178" s="4" t="s">
        <v>1517</v>
      </c>
    </row>
    <row r="1179" spans="22:23">
      <c r="V1179" s="4" t="s">
        <v>618</v>
      </c>
      <c r="W1179" s="4" t="s">
        <v>1519</v>
      </c>
    </row>
    <row r="1180" spans="22:23">
      <c r="V1180" s="4" t="s">
        <v>618</v>
      </c>
      <c r="W1180" s="4" t="s">
        <v>972</v>
      </c>
    </row>
    <row r="1181" spans="22:23">
      <c r="V1181" s="4" t="s">
        <v>618</v>
      </c>
      <c r="W1181" s="4" t="s">
        <v>1985</v>
      </c>
    </row>
    <row r="1182" spans="22:23">
      <c r="V1182" s="4" t="s">
        <v>618</v>
      </c>
      <c r="W1182" s="4" t="s">
        <v>974</v>
      </c>
    </row>
    <row r="1183" spans="22:23">
      <c r="V1183" s="4" t="s">
        <v>618</v>
      </c>
      <c r="W1183" s="4" t="s">
        <v>1986</v>
      </c>
    </row>
    <row r="1184" spans="22:23">
      <c r="V1184" s="4" t="s">
        <v>618</v>
      </c>
      <c r="W1184" s="4" t="s">
        <v>1987</v>
      </c>
    </row>
    <row r="1185" spans="22:23">
      <c r="V1185" s="4" t="s">
        <v>618</v>
      </c>
      <c r="W1185" s="4" t="s">
        <v>1988</v>
      </c>
    </row>
    <row r="1186" spans="22:23">
      <c r="V1186" s="4" t="s">
        <v>618</v>
      </c>
      <c r="W1186" s="4" t="s">
        <v>1989</v>
      </c>
    </row>
    <row r="1187" spans="22:23">
      <c r="V1187" s="4" t="s">
        <v>618</v>
      </c>
      <c r="W1187" s="4" t="s">
        <v>1990</v>
      </c>
    </row>
    <row r="1188" spans="22:23">
      <c r="V1188" s="4" t="s">
        <v>618</v>
      </c>
      <c r="W1188" s="4" t="s">
        <v>1991</v>
      </c>
    </row>
    <row r="1189" spans="22:23">
      <c r="V1189" s="4" t="s">
        <v>618</v>
      </c>
      <c r="W1189" s="4" t="s">
        <v>1992</v>
      </c>
    </row>
    <row r="1190" spans="22:23">
      <c r="V1190" s="4" t="s">
        <v>618</v>
      </c>
      <c r="W1190" s="4" t="s">
        <v>1993</v>
      </c>
    </row>
    <row r="1191" spans="22:23">
      <c r="V1191" s="4" t="s">
        <v>618</v>
      </c>
      <c r="W1191" s="4" t="s">
        <v>1994</v>
      </c>
    </row>
    <row r="1192" spans="22:23">
      <c r="V1192" s="4" t="s">
        <v>618</v>
      </c>
      <c r="W1192" s="4" t="s">
        <v>1995</v>
      </c>
    </row>
    <row r="1193" spans="22:23">
      <c r="V1193" s="4" t="s">
        <v>618</v>
      </c>
      <c r="W1193" s="4" t="s">
        <v>1234</v>
      </c>
    </row>
    <row r="1194" spans="22:23">
      <c r="V1194" s="4" t="s">
        <v>618</v>
      </c>
      <c r="W1194" s="4" t="s">
        <v>1996</v>
      </c>
    </row>
    <row r="1195" spans="22:23">
      <c r="V1195" s="4" t="s">
        <v>618</v>
      </c>
      <c r="W1195" s="4" t="s">
        <v>1521</v>
      </c>
    </row>
    <row r="1196" spans="22:23">
      <c r="V1196" s="4" t="s">
        <v>618</v>
      </c>
      <c r="W1196" s="4" t="s">
        <v>1522</v>
      </c>
    </row>
    <row r="1197" spans="22:23">
      <c r="V1197" s="4" t="s">
        <v>618</v>
      </c>
      <c r="W1197" s="4" t="s">
        <v>1997</v>
      </c>
    </row>
    <row r="1198" spans="22:23">
      <c r="V1198" s="4" t="s">
        <v>618</v>
      </c>
      <c r="W1198" s="4" t="s">
        <v>1998</v>
      </c>
    </row>
    <row r="1199" spans="22:23">
      <c r="V1199" s="4" t="s">
        <v>618</v>
      </c>
      <c r="W1199" s="4" t="s">
        <v>1999</v>
      </c>
    </row>
    <row r="1200" spans="22:23">
      <c r="V1200" s="4" t="s">
        <v>618</v>
      </c>
      <c r="W1200" s="4" t="s">
        <v>1979</v>
      </c>
    </row>
    <row r="1201" spans="22:23">
      <c r="V1201" s="4" t="s">
        <v>618</v>
      </c>
      <c r="W1201" s="4" t="s">
        <v>2000</v>
      </c>
    </row>
    <row r="1202" spans="22:23">
      <c r="V1202" s="4" t="s">
        <v>618</v>
      </c>
      <c r="W1202" s="4" t="s">
        <v>2001</v>
      </c>
    </row>
    <row r="1203" spans="22:23">
      <c r="V1203" s="4" t="s">
        <v>618</v>
      </c>
      <c r="W1203" s="4" t="s">
        <v>2002</v>
      </c>
    </row>
    <row r="1204" spans="22:23">
      <c r="V1204" s="4" t="s">
        <v>618</v>
      </c>
      <c r="W1204" s="4" t="s">
        <v>2003</v>
      </c>
    </row>
    <row r="1205" spans="22:23">
      <c r="V1205" s="4" t="s">
        <v>626</v>
      </c>
      <c r="W1205" s="4" t="s">
        <v>1236</v>
      </c>
    </row>
    <row r="1206" spans="22:23">
      <c r="V1206" s="4" t="s">
        <v>626</v>
      </c>
      <c r="W1206" s="4" t="s">
        <v>1523</v>
      </c>
    </row>
    <row r="1207" spans="22:23">
      <c r="V1207" s="4" t="s">
        <v>626</v>
      </c>
      <c r="W1207" s="4" t="s">
        <v>1238</v>
      </c>
    </row>
    <row r="1208" spans="22:23">
      <c r="V1208" s="4" t="s">
        <v>626</v>
      </c>
      <c r="W1208" s="4" t="s">
        <v>1524</v>
      </c>
    </row>
    <row r="1209" spans="22:23">
      <c r="V1209" s="4" t="s">
        <v>626</v>
      </c>
      <c r="W1209" s="4" t="s">
        <v>1525</v>
      </c>
    </row>
    <row r="1210" spans="22:23">
      <c r="V1210" s="4" t="s">
        <v>626</v>
      </c>
      <c r="W1210" s="4" t="s">
        <v>1527</v>
      </c>
    </row>
    <row r="1211" spans="22:23">
      <c r="V1211" s="4" t="s">
        <v>626</v>
      </c>
      <c r="W1211" s="4" t="s">
        <v>2004</v>
      </c>
    </row>
    <row r="1212" spans="22:23">
      <c r="V1212" s="4" t="s">
        <v>626</v>
      </c>
      <c r="W1212" s="4" t="s">
        <v>1528</v>
      </c>
    </row>
    <row r="1213" spans="22:23">
      <c r="V1213" s="4" t="s">
        <v>626</v>
      </c>
      <c r="W1213" s="4" t="s">
        <v>1240</v>
      </c>
    </row>
    <row r="1214" spans="22:23">
      <c r="V1214" s="4" t="s">
        <v>626</v>
      </c>
      <c r="W1214" s="4" t="s">
        <v>1529</v>
      </c>
    </row>
    <row r="1215" spans="22:23">
      <c r="V1215" s="4" t="s">
        <v>626</v>
      </c>
      <c r="W1215" s="4" t="s">
        <v>1530</v>
      </c>
    </row>
    <row r="1216" spans="22:23">
      <c r="V1216" s="4" t="s">
        <v>626</v>
      </c>
      <c r="W1216" s="4" t="s">
        <v>1531</v>
      </c>
    </row>
    <row r="1217" spans="22:23">
      <c r="V1217" s="4" t="s">
        <v>626</v>
      </c>
      <c r="W1217" s="4" t="s">
        <v>1533</v>
      </c>
    </row>
    <row r="1218" spans="22:23">
      <c r="V1218" s="4" t="s">
        <v>626</v>
      </c>
      <c r="W1218" s="4" t="s">
        <v>1535</v>
      </c>
    </row>
    <row r="1219" spans="22:23">
      <c r="V1219" s="4" t="s">
        <v>626</v>
      </c>
      <c r="W1219" s="4" t="s">
        <v>1537</v>
      </c>
    </row>
    <row r="1220" spans="22:23">
      <c r="V1220" s="4" t="s">
        <v>626</v>
      </c>
      <c r="W1220" s="4" t="s">
        <v>1538</v>
      </c>
    </row>
    <row r="1221" spans="22:23">
      <c r="V1221" s="4" t="s">
        <v>626</v>
      </c>
      <c r="W1221" s="4" t="s">
        <v>1539</v>
      </c>
    </row>
    <row r="1222" spans="22:23">
      <c r="V1222" s="4" t="s">
        <v>626</v>
      </c>
      <c r="W1222" s="4" t="s">
        <v>1392</v>
      </c>
    </row>
    <row r="1223" spans="22:23">
      <c r="V1223" s="4" t="s">
        <v>626</v>
      </c>
      <c r="W1223" s="4" t="s">
        <v>1541</v>
      </c>
    </row>
    <row r="1224" spans="22:23">
      <c r="V1224" s="4" t="s">
        <v>626</v>
      </c>
      <c r="W1224" s="4" t="s">
        <v>1542</v>
      </c>
    </row>
    <row r="1225" spans="22:23">
      <c r="V1225" s="4" t="s">
        <v>626</v>
      </c>
      <c r="W1225" s="4" t="s">
        <v>1544</v>
      </c>
    </row>
    <row r="1226" spans="22:23">
      <c r="V1226" s="4" t="s">
        <v>626</v>
      </c>
      <c r="W1226" s="4" t="s">
        <v>2005</v>
      </c>
    </row>
    <row r="1227" spans="22:23">
      <c r="V1227" s="4" t="s">
        <v>626</v>
      </c>
      <c r="W1227" s="4" t="s">
        <v>2006</v>
      </c>
    </row>
    <row r="1228" spans="22:23">
      <c r="V1228" s="4" t="s">
        <v>626</v>
      </c>
      <c r="W1228" s="4" t="s">
        <v>1546</v>
      </c>
    </row>
    <row r="1229" spans="22:23">
      <c r="V1229" s="4" t="s">
        <v>626</v>
      </c>
      <c r="W1229" s="4" t="s">
        <v>1547</v>
      </c>
    </row>
    <row r="1230" spans="22:23">
      <c r="V1230" s="4" t="s">
        <v>626</v>
      </c>
      <c r="W1230" s="4" t="s">
        <v>1549</v>
      </c>
    </row>
    <row r="1231" spans="22:23">
      <c r="V1231" s="4" t="s">
        <v>626</v>
      </c>
      <c r="W1231" s="4" t="s">
        <v>1550</v>
      </c>
    </row>
    <row r="1232" spans="22:23">
      <c r="V1232" s="4" t="s">
        <v>626</v>
      </c>
      <c r="W1232" s="4" t="s">
        <v>1551</v>
      </c>
    </row>
    <row r="1233" spans="22:23">
      <c r="V1233" s="4" t="s">
        <v>626</v>
      </c>
      <c r="W1233" s="4" t="s">
        <v>2007</v>
      </c>
    </row>
    <row r="1234" spans="22:23">
      <c r="V1234" s="4" t="s">
        <v>626</v>
      </c>
      <c r="W1234" s="4" t="s">
        <v>2008</v>
      </c>
    </row>
    <row r="1235" spans="22:23">
      <c r="V1235" s="4" t="s">
        <v>626</v>
      </c>
      <c r="W1235" s="4" t="s">
        <v>2009</v>
      </c>
    </row>
    <row r="1236" spans="22:23">
      <c r="V1236" s="4" t="s">
        <v>626</v>
      </c>
      <c r="W1236" s="4" t="s">
        <v>2010</v>
      </c>
    </row>
    <row r="1237" spans="22:23">
      <c r="V1237" s="4" t="s">
        <v>626</v>
      </c>
      <c r="W1237" s="4" t="s">
        <v>2011</v>
      </c>
    </row>
    <row r="1238" spans="22:23">
      <c r="V1238" s="4" t="s">
        <v>626</v>
      </c>
      <c r="W1238" s="4" t="s">
        <v>2012</v>
      </c>
    </row>
    <row r="1239" spans="22:23">
      <c r="V1239" s="4" t="s">
        <v>626</v>
      </c>
      <c r="W1239" s="4" t="s">
        <v>2013</v>
      </c>
    </row>
    <row r="1240" spans="22:23">
      <c r="V1240" s="4" t="s">
        <v>626</v>
      </c>
      <c r="W1240" s="4" t="s">
        <v>2014</v>
      </c>
    </row>
    <row r="1241" spans="22:23">
      <c r="V1241" s="4" t="s">
        <v>626</v>
      </c>
      <c r="W1241" s="4" t="s">
        <v>2015</v>
      </c>
    </row>
    <row r="1242" spans="22:23">
      <c r="V1242" s="4" t="s">
        <v>626</v>
      </c>
      <c r="W1242" s="4" t="s">
        <v>1827</v>
      </c>
    </row>
    <row r="1243" spans="22:23">
      <c r="V1243" s="4" t="s">
        <v>626</v>
      </c>
      <c r="W1243" s="4" t="s">
        <v>2016</v>
      </c>
    </row>
    <row r="1244" spans="22:23">
      <c r="V1244" s="4" t="s">
        <v>635</v>
      </c>
      <c r="W1244" s="4" t="s">
        <v>1242</v>
      </c>
    </row>
    <row r="1245" spans="22:23">
      <c r="V1245" s="4" t="s">
        <v>635</v>
      </c>
      <c r="W1245" s="4" t="s">
        <v>2017</v>
      </c>
    </row>
    <row r="1246" spans="22:23">
      <c r="V1246" s="4" t="s">
        <v>635</v>
      </c>
      <c r="W1246" s="4" t="s">
        <v>1244</v>
      </c>
    </row>
    <row r="1247" spans="22:23">
      <c r="V1247" s="4" t="s">
        <v>635</v>
      </c>
      <c r="W1247" s="4" t="s">
        <v>2018</v>
      </c>
    </row>
    <row r="1248" spans="22:23">
      <c r="V1248" s="4" t="s">
        <v>635</v>
      </c>
      <c r="W1248" s="4" t="s">
        <v>2019</v>
      </c>
    </row>
    <row r="1249" spans="22:23">
      <c r="V1249" s="4" t="s">
        <v>635</v>
      </c>
      <c r="W1249" s="4" t="s">
        <v>2020</v>
      </c>
    </row>
    <row r="1250" spans="22:23">
      <c r="V1250" s="4" t="s">
        <v>635</v>
      </c>
      <c r="W1250" s="4" t="s">
        <v>2021</v>
      </c>
    </row>
    <row r="1251" spans="22:23">
      <c r="V1251" s="4" t="s">
        <v>635</v>
      </c>
      <c r="W1251" s="4" t="s">
        <v>2022</v>
      </c>
    </row>
    <row r="1252" spans="22:23">
      <c r="V1252" s="4" t="s">
        <v>635</v>
      </c>
      <c r="W1252" s="4" t="s">
        <v>2023</v>
      </c>
    </row>
    <row r="1253" spans="22:23">
      <c r="V1253" s="4" t="s">
        <v>635</v>
      </c>
      <c r="W1253" s="4" t="s">
        <v>2024</v>
      </c>
    </row>
    <row r="1254" spans="22:23">
      <c r="V1254" s="4" t="s">
        <v>635</v>
      </c>
      <c r="W1254" s="4" t="s">
        <v>2025</v>
      </c>
    </row>
    <row r="1255" spans="22:23">
      <c r="V1255" s="4" t="s">
        <v>635</v>
      </c>
      <c r="W1255" s="4" t="s">
        <v>2026</v>
      </c>
    </row>
    <row r="1256" spans="22:23">
      <c r="V1256" s="4" t="s">
        <v>635</v>
      </c>
      <c r="W1256" s="4" t="s">
        <v>2027</v>
      </c>
    </row>
    <row r="1257" spans="22:23">
      <c r="V1257" s="4" t="s">
        <v>635</v>
      </c>
      <c r="W1257" s="4" t="s">
        <v>2028</v>
      </c>
    </row>
    <row r="1258" spans="22:23">
      <c r="V1258" s="4" t="s">
        <v>635</v>
      </c>
      <c r="W1258" s="4" t="s">
        <v>2029</v>
      </c>
    </row>
    <row r="1259" spans="22:23">
      <c r="V1259" s="4" t="s">
        <v>635</v>
      </c>
      <c r="W1259" s="4" t="s">
        <v>2030</v>
      </c>
    </row>
    <row r="1260" spans="22:23">
      <c r="V1260" s="4" t="s">
        <v>635</v>
      </c>
      <c r="W1260" s="4" t="s">
        <v>1781</v>
      </c>
    </row>
    <row r="1261" spans="22:23">
      <c r="V1261" s="4" t="s">
        <v>635</v>
      </c>
      <c r="W1261" s="4" t="s">
        <v>986</v>
      </c>
    </row>
    <row r="1262" spans="22:23">
      <c r="V1262" s="4" t="s">
        <v>635</v>
      </c>
      <c r="W1262" s="4" t="s">
        <v>2031</v>
      </c>
    </row>
    <row r="1263" spans="22:23">
      <c r="V1263" s="4" t="s">
        <v>635</v>
      </c>
      <c r="W1263" s="4" t="s">
        <v>2032</v>
      </c>
    </row>
    <row r="1264" spans="22:23">
      <c r="V1264" s="4" t="s">
        <v>635</v>
      </c>
      <c r="W1264" s="4" t="s">
        <v>2033</v>
      </c>
    </row>
    <row r="1265" spans="22:23">
      <c r="V1265" s="4" t="s">
        <v>635</v>
      </c>
      <c r="W1265" s="4" t="s">
        <v>2034</v>
      </c>
    </row>
    <row r="1266" spans="22:23">
      <c r="V1266" s="4" t="s">
        <v>635</v>
      </c>
      <c r="W1266" s="4" t="s">
        <v>2035</v>
      </c>
    </row>
    <row r="1267" spans="22:23">
      <c r="V1267" s="4" t="s">
        <v>635</v>
      </c>
      <c r="W1267" s="4" t="s">
        <v>2036</v>
      </c>
    </row>
    <row r="1268" spans="22:23">
      <c r="V1268" s="4" t="s">
        <v>635</v>
      </c>
      <c r="W1268" s="4" t="s">
        <v>2037</v>
      </c>
    </row>
    <row r="1269" spans="22:23">
      <c r="V1269" s="4" t="s">
        <v>635</v>
      </c>
      <c r="W1269" s="4" t="s">
        <v>2038</v>
      </c>
    </row>
    <row r="1270" spans="22:23">
      <c r="V1270" s="4" t="s">
        <v>635</v>
      </c>
      <c r="W1270" s="4" t="s">
        <v>2039</v>
      </c>
    </row>
    <row r="1271" spans="22:23">
      <c r="V1271" s="4" t="s">
        <v>635</v>
      </c>
      <c r="W1271" s="4" t="s">
        <v>2040</v>
      </c>
    </row>
    <row r="1272" spans="22:23">
      <c r="V1272" s="4" t="s">
        <v>635</v>
      </c>
      <c r="W1272" s="4" t="s">
        <v>2041</v>
      </c>
    </row>
    <row r="1273" spans="22:23">
      <c r="V1273" s="4" t="s">
        <v>635</v>
      </c>
      <c r="W1273" s="4" t="s">
        <v>2042</v>
      </c>
    </row>
    <row r="1274" spans="22:23">
      <c r="V1274" s="4" t="s">
        <v>644</v>
      </c>
      <c r="W1274" s="4" t="s">
        <v>2043</v>
      </c>
    </row>
    <row r="1275" spans="22:23">
      <c r="V1275" s="4" t="s">
        <v>644</v>
      </c>
      <c r="W1275" s="4" t="s">
        <v>2044</v>
      </c>
    </row>
    <row r="1276" spans="22:23">
      <c r="V1276" s="4" t="s">
        <v>644</v>
      </c>
      <c r="W1276" s="4" t="s">
        <v>2045</v>
      </c>
    </row>
    <row r="1277" spans="22:23">
      <c r="V1277" s="4" t="s">
        <v>644</v>
      </c>
      <c r="W1277" s="4" t="s">
        <v>2046</v>
      </c>
    </row>
    <row r="1278" spans="22:23">
      <c r="V1278" s="4" t="s">
        <v>644</v>
      </c>
      <c r="W1278" s="4" t="s">
        <v>2047</v>
      </c>
    </row>
    <row r="1279" spans="22:23">
      <c r="V1279" s="4" t="s">
        <v>644</v>
      </c>
      <c r="W1279" s="4" t="s">
        <v>2048</v>
      </c>
    </row>
    <row r="1280" spans="22:23">
      <c r="V1280" s="4" t="s">
        <v>644</v>
      </c>
      <c r="W1280" s="4" t="s">
        <v>2049</v>
      </c>
    </row>
    <row r="1281" spans="22:23">
      <c r="V1281" s="4" t="s">
        <v>644</v>
      </c>
      <c r="W1281" s="4" t="s">
        <v>2050</v>
      </c>
    </row>
    <row r="1282" spans="22:23">
      <c r="V1282" s="4" t="s">
        <v>644</v>
      </c>
      <c r="W1282" s="4" t="s">
        <v>2051</v>
      </c>
    </row>
    <row r="1283" spans="22:23">
      <c r="V1283" s="4" t="s">
        <v>644</v>
      </c>
      <c r="W1283" s="4" t="s">
        <v>2052</v>
      </c>
    </row>
    <row r="1284" spans="22:23">
      <c r="V1284" s="4" t="s">
        <v>644</v>
      </c>
      <c r="W1284" s="4" t="s">
        <v>2053</v>
      </c>
    </row>
    <row r="1285" spans="22:23">
      <c r="V1285" s="4" t="s">
        <v>644</v>
      </c>
      <c r="W1285" s="4" t="s">
        <v>2054</v>
      </c>
    </row>
    <row r="1286" spans="22:23">
      <c r="V1286" s="4" t="s">
        <v>644</v>
      </c>
      <c r="W1286" s="4" t="s">
        <v>2055</v>
      </c>
    </row>
    <row r="1287" spans="22:23">
      <c r="V1287" s="4" t="s">
        <v>644</v>
      </c>
      <c r="W1287" s="4" t="s">
        <v>2056</v>
      </c>
    </row>
    <row r="1288" spans="22:23">
      <c r="V1288" s="4" t="s">
        <v>644</v>
      </c>
      <c r="W1288" s="4" t="s">
        <v>1144</v>
      </c>
    </row>
    <row r="1289" spans="22:23">
      <c r="V1289" s="4" t="s">
        <v>644</v>
      </c>
      <c r="W1289" s="4" t="s">
        <v>2057</v>
      </c>
    </row>
    <row r="1290" spans="22:23">
      <c r="V1290" s="4" t="s">
        <v>644</v>
      </c>
      <c r="W1290" s="4" t="s">
        <v>2058</v>
      </c>
    </row>
    <row r="1291" spans="22:23">
      <c r="V1291" s="4" t="s">
        <v>644</v>
      </c>
      <c r="W1291" s="4" t="s">
        <v>1958</v>
      </c>
    </row>
    <row r="1292" spans="22:23">
      <c r="V1292" s="4" t="s">
        <v>644</v>
      </c>
      <c r="W1292" s="4" t="s">
        <v>2059</v>
      </c>
    </row>
    <row r="1293" spans="22:23">
      <c r="V1293" s="4" t="s">
        <v>654</v>
      </c>
      <c r="W1293" s="4" t="s">
        <v>2060</v>
      </c>
    </row>
    <row r="1294" spans="22:23">
      <c r="V1294" s="4" t="s">
        <v>654</v>
      </c>
      <c r="W1294" s="4" t="s">
        <v>2061</v>
      </c>
    </row>
    <row r="1295" spans="22:23">
      <c r="V1295" s="4" t="s">
        <v>654</v>
      </c>
      <c r="W1295" s="4" t="s">
        <v>2062</v>
      </c>
    </row>
    <row r="1296" spans="22:23">
      <c r="V1296" s="4" t="s">
        <v>654</v>
      </c>
      <c r="W1296" s="4" t="s">
        <v>2063</v>
      </c>
    </row>
    <row r="1297" spans="22:23">
      <c r="V1297" s="4" t="s">
        <v>654</v>
      </c>
      <c r="W1297" s="4" t="s">
        <v>2064</v>
      </c>
    </row>
    <row r="1298" spans="22:23">
      <c r="V1298" s="4" t="s">
        <v>654</v>
      </c>
      <c r="W1298" s="4" t="s">
        <v>2065</v>
      </c>
    </row>
    <row r="1299" spans="22:23">
      <c r="V1299" s="4" t="s">
        <v>654</v>
      </c>
      <c r="W1299" s="4" t="s">
        <v>2066</v>
      </c>
    </row>
    <row r="1300" spans="22:23">
      <c r="V1300" s="4" t="s">
        <v>654</v>
      </c>
      <c r="W1300" s="4" t="s">
        <v>2067</v>
      </c>
    </row>
    <row r="1301" spans="22:23">
      <c r="V1301" s="4" t="s">
        <v>654</v>
      </c>
      <c r="W1301" s="4" t="s">
        <v>2068</v>
      </c>
    </row>
    <row r="1302" spans="22:23">
      <c r="V1302" s="4" t="s">
        <v>654</v>
      </c>
      <c r="W1302" s="4" t="s">
        <v>2069</v>
      </c>
    </row>
    <row r="1303" spans="22:23">
      <c r="V1303" s="4" t="s">
        <v>654</v>
      </c>
      <c r="W1303" s="4" t="s">
        <v>2070</v>
      </c>
    </row>
    <row r="1304" spans="22:23">
      <c r="V1304" s="4" t="s">
        <v>654</v>
      </c>
      <c r="W1304" s="4" t="s">
        <v>1330</v>
      </c>
    </row>
    <row r="1305" spans="22:23">
      <c r="V1305" s="4" t="s">
        <v>654</v>
      </c>
      <c r="W1305" s="4" t="s">
        <v>2071</v>
      </c>
    </row>
    <row r="1306" spans="22:23">
      <c r="V1306" s="4" t="s">
        <v>654</v>
      </c>
      <c r="W1306" s="4" t="s">
        <v>2072</v>
      </c>
    </row>
    <row r="1307" spans="22:23">
      <c r="V1307" s="4" t="s">
        <v>654</v>
      </c>
      <c r="W1307" s="4" t="s">
        <v>2073</v>
      </c>
    </row>
    <row r="1308" spans="22:23">
      <c r="V1308" s="4" t="s">
        <v>654</v>
      </c>
      <c r="W1308" s="4" t="s">
        <v>2074</v>
      </c>
    </row>
    <row r="1309" spans="22:23">
      <c r="V1309" s="4" t="s">
        <v>654</v>
      </c>
      <c r="W1309" s="4" t="s">
        <v>2075</v>
      </c>
    </row>
    <row r="1310" spans="22:23">
      <c r="V1310" s="4" t="s">
        <v>654</v>
      </c>
      <c r="W1310" s="4" t="s">
        <v>2076</v>
      </c>
    </row>
    <row r="1311" spans="22:23">
      <c r="V1311" s="4" t="s">
        <v>654</v>
      </c>
      <c r="W1311" s="4" t="s">
        <v>2077</v>
      </c>
    </row>
    <row r="1312" spans="22:23">
      <c r="V1312" s="4" t="s">
        <v>664</v>
      </c>
      <c r="W1312" s="4" t="s">
        <v>1552</v>
      </c>
    </row>
    <row r="1313" spans="22:23">
      <c r="V1313" s="4" t="s">
        <v>664</v>
      </c>
      <c r="W1313" s="4" t="s">
        <v>2078</v>
      </c>
    </row>
    <row r="1314" spans="22:23">
      <c r="V1314" s="4" t="s">
        <v>664</v>
      </c>
      <c r="W1314" s="4" t="s">
        <v>2079</v>
      </c>
    </row>
    <row r="1315" spans="22:23">
      <c r="V1315" s="4" t="s">
        <v>664</v>
      </c>
      <c r="W1315" s="4" t="s">
        <v>2080</v>
      </c>
    </row>
    <row r="1316" spans="22:23">
      <c r="V1316" s="4" t="s">
        <v>664</v>
      </c>
      <c r="W1316" s="4" t="s">
        <v>2081</v>
      </c>
    </row>
    <row r="1317" spans="22:23">
      <c r="V1317" s="4" t="s">
        <v>664</v>
      </c>
      <c r="W1317" s="4" t="s">
        <v>2082</v>
      </c>
    </row>
    <row r="1318" spans="22:23">
      <c r="V1318" s="4" t="s">
        <v>664</v>
      </c>
      <c r="W1318" s="4" t="s">
        <v>2083</v>
      </c>
    </row>
    <row r="1319" spans="22:23">
      <c r="V1319" s="4" t="s">
        <v>664</v>
      </c>
      <c r="W1319" s="4" t="s">
        <v>2084</v>
      </c>
    </row>
    <row r="1320" spans="22:23">
      <c r="V1320" s="4" t="s">
        <v>664</v>
      </c>
      <c r="W1320" s="4" t="s">
        <v>2085</v>
      </c>
    </row>
    <row r="1321" spans="22:23">
      <c r="V1321" s="4" t="s">
        <v>664</v>
      </c>
      <c r="W1321" s="4" t="s">
        <v>2086</v>
      </c>
    </row>
    <row r="1322" spans="22:23">
      <c r="V1322" s="4" t="s">
        <v>664</v>
      </c>
      <c r="W1322" s="4" t="s">
        <v>2087</v>
      </c>
    </row>
    <row r="1323" spans="22:23">
      <c r="V1323" s="4" t="s">
        <v>664</v>
      </c>
      <c r="W1323" s="4" t="s">
        <v>2088</v>
      </c>
    </row>
    <row r="1324" spans="22:23">
      <c r="V1324" s="4" t="s">
        <v>664</v>
      </c>
      <c r="W1324" s="4" t="s">
        <v>2089</v>
      </c>
    </row>
    <row r="1325" spans="22:23">
      <c r="V1325" s="4" t="s">
        <v>664</v>
      </c>
      <c r="W1325" s="4" t="s">
        <v>2090</v>
      </c>
    </row>
    <row r="1326" spans="22:23">
      <c r="V1326" s="4" t="s">
        <v>664</v>
      </c>
      <c r="W1326" s="4" t="s">
        <v>2091</v>
      </c>
    </row>
    <row r="1327" spans="22:23">
      <c r="V1327" s="4" t="s">
        <v>664</v>
      </c>
      <c r="W1327" s="4" t="s">
        <v>2092</v>
      </c>
    </row>
    <row r="1328" spans="22:23">
      <c r="V1328" s="4" t="s">
        <v>664</v>
      </c>
      <c r="W1328" s="4" t="s">
        <v>2093</v>
      </c>
    </row>
    <row r="1329" spans="22:23">
      <c r="V1329" s="4" t="s">
        <v>664</v>
      </c>
      <c r="W1329" s="4" t="s">
        <v>2094</v>
      </c>
    </row>
    <row r="1330" spans="22:23">
      <c r="V1330" s="4" t="s">
        <v>664</v>
      </c>
      <c r="W1330" s="4" t="s">
        <v>2095</v>
      </c>
    </row>
    <row r="1331" spans="22:23">
      <c r="V1331" s="4" t="s">
        <v>664</v>
      </c>
      <c r="W1331" s="4" t="s">
        <v>2096</v>
      </c>
    </row>
    <row r="1332" spans="22:23">
      <c r="V1332" s="4" t="s">
        <v>664</v>
      </c>
      <c r="W1332" s="4" t="s">
        <v>2097</v>
      </c>
    </row>
    <row r="1333" spans="22:23">
      <c r="V1333" s="4" t="s">
        <v>664</v>
      </c>
      <c r="W1333" s="4" t="s">
        <v>2098</v>
      </c>
    </row>
    <row r="1334" spans="22:23">
      <c r="V1334" s="4" t="s">
        <v>664</v>
      </c>
      <c r="W1334" s="4" t="s">
        <v>2099</v>
      </c>
    </row>
    <row r="1335" spans="22:23">
      <c r="V1335" s="4" t="s">
        <v>664</v>
      </c>
      <c r="W1335" s="4" t="s">
        <v>2100</v>
      </c>
    </row>
    <row r="1336" spans="22:23">
      <c r="V1336" s="4" t="s">
        <v>664</v>
      </c>
      <c r="W1336" s="4" t="s">
        <v>2101</v>
      </c>
    </row>
    <row r="1337" spans="22:23">
      <c r="V1337" s="4" t="s">
        <v>664</v>
      </c>
      <c r="W1337" s="4" t="s">
        <v>2102</v>
      </c>
    </row>
    <row r="1338" spans="22:23">
      <c r="V1338" s="4" t="s">
        <v>664</v>
      </c>
      <c r="W1338" s="4" t="s">
        <v>2103</v>
      </c>
    </row>
    <row r="1339" spans="22:23">
      <c r="V1339" s="4" t="s">
        <v>672</v>
      </c>
      <c r="W1339" s="4" t="s">
        <v>976</v>
      </c>
    </row>
    <row r="1340" spans="22:23">
      <c r="V1340" s="4" t="s">
        <v>672</v>
      </c>
      <c r="W1340" s="4" t="s">
        <v>2104</v>
      </c>
    </row>
    <row r="1341" spans="22:23">
      <c r="V1341" s="4" t="s">
        <v>672</v>
      </c>
      <c r="W1341" s="4" t="s">
        <v>2105</v>
      </c>
    </row>
    <row r="1342" spans="22:23">
      <c r="V1342" s="4" t="s">
        <v>672</v>
      </c>
      <c r="W1342" s="4" t="s">
        <v>2106</v>
      </c>
    </row>
    <row r="1343" spans="22:23">
      <c r="V1343" s="4" t="s">
        <v>672</v>
      </c>
      <c r="W1343" s="4" t="s">
        <v>2107</v>
      </c>
    </row>
    <row r="1344" spans="22:23">
      <c r="V1344" s="4" t="s">
        <v>672</v>
      </c>
      <c r="W1344" s="4" t="s">
        <v>2108</v>
      </c>
    </row>
    <row r="1345" spans="22:23">
      <c r="V1345" s="4" t="s">
        <v>672</v>
      </c>
      <c r="W1345" s="4" t="s">
        <v>1683</v>
      </c>
    </row>
    <row r="1346" spans="22:23">
      <c r="V1346" s="4" t="s">
        <v>672</v>
      </c>
      <c r="W1346" s="4" t="s">
        <v>2109</v>
      </c>
    </row>
    <row r="1347" spans="22:23">
      <c r="V1347" s="4" t="s">
        <v>672</v>
      </c>
      <c r="W1347" s="4" t="s">
        <v>2110</v>
      </c>
    </row>
    <row r="1348" spans="22:23">
      <c r="V1348" s="4" t="s">
        <v>672</v>
      </c>
      <c r="W1348" s="4" t="s">
        <v>2111</v>
      </c>
    </row>
    <row r="1349" spans="22:23">
      <c r="V1349" s="4" t="s">
        <v>672</v>
      </c>
      <c r="W1349" s="4" t="s">
        <v>1553</v>
      </c>
    </row>
    <row r="1350" spans="22:23">
      <c r="V1350" s="4" t="s">
        <v>672</v>
      </c>
      <c r="W1350" s="4" t="s">
        <v>1555</v>
      </c>
    </row>
    <row r="1351" spans="22:23">
      <c r="V1351" s="4" t="s">
        <v>672</v>
      </c>
      <c r="W1351" s="4" t="s">
        <v>2112</v>
      </c>
    </row>
    <row r="1352" spans="22:23">
      <c r="V1352" s="4" t="s">
        <v>672</v>
      </c>
      <c r="W1352" s="4" t="s">
        <v>2113</v>
      </c>
    </row>
    <row r="1353" spans="22:23">
      <c r="V1353" s="4" t="s">
        <v>672</v>
      </c>
      <c r="W1353" s="4" t="s">
        <v>978</v>
      </c>
    </row>
    <row r="1354" spans="22:23">
      <c r="V1354" s="4" t="s">
        <v>672</v>
      </c>
      <c r="W1354" s="4" t="s">
        <v>1557</v>
      </c>
    </row>
    <row r="1355" spans="22:23">
      <c r="V1355" s="4" t="s">
        <v>672</v>
      </c>
      <c r="W1355" s="4" t="s">
        <v>2114</v>
      </c>
    </row>
    <row r="1356" spans="22:23">
      <c r="V1356" s="4" t="s">
        <v>672</v>
      </c>
      <c r="W1356" s="4" t="s">
        <v>1561</v>
      </c>
    </row>
    <row r="1357" spans="22:23">
      <c r="V1357" s="4" t="s">
        <v>672</v>
      </c>
      <c r="W1357" s="4" t="s">
        <v>2115</v>
      </c>
    </row>
    <row r="1358" spans="22:23">
      <c r="V1358" s="4" t="s">
        <v>672</v>
      </c>
      <c r="W1358" s="4" t="s">
        <v>2116</v>
      </c>
    </row>
    <row r="1359" spans="22:23">
      <c r="V1359" s="4" t="s">
        <v>672</v>
      </c>
      <c r="W1359" s="4" t="s">
        <v>2117</v>
      </c>
    </row>
    <row r="1360" spans="22:23">
      <c r="V1360" s="4" t="s">
        <v>672</v>
      </c>
      <c r="W1360" s="4" t="s">
        <v>2118</v>
      </c>
    </row>
    <row r="1361" spans="22:23">
      <c r="V1361" s="4" t="s">
        <v>672</v>
      </c>
      <c r="W1361" s="4" t="s">
        <v>2119</v>
      </c>
    </row>
    <row r="1362" spans="22:23">
      <c r="V1362" s="4" t="s">
        <v>679</v>
      </c>
      <c r="W1362" s="4" t="s">
        <v>2120</v>
      </c>
    </row>
    <row r="1363" spans="22:23">
      <c r="V1363" s="4" t="s">
        <v>679</v>
      </c>
      <c r="W1363" s="4" t="s">
        <v>2121</v>
      </c>
    </row>
    <row r="1364" spans="22:23">
      <c r="V1364" s="4" t="s">
        <v>679</v>
      </c>
      <c r="W1364" s="4" t="s">
        <v>2122</v>
      </c>
    </row>
    <row r="1365" spans="22:23">
      <c r="V1365" s="4" t="s">
        <v>679</v>
      </c>
      <c r="W1365" s="4" t="s">
        <v>2123</v>
      </c>
    </row>
    <row r="1366" spans="22:23">
      <c r="V1366" s="4" t="s">
        <v>679</v>
      </c>
      <c r="W1366" s="4" t="s">
        <v>2124</v>
      </c>
    </row>
    <row r="1367" spans="22:23">
      <c r="V1367" s="4" t="s">
        <v>679</v>
      </c>
      <c r="W1367" s="4" t="s">
        <v>2125</v>
      </c>
    </row>
    <row r="1368" spans="22:23">
      <c r="V1368" s="4" t="s">
        <v>679</v>
      </c>
      <c r="W1368" s="4" t="s">
        <v>2126</v>
      </c>
    </row>
    <row r="1369" spans="22:23">
      <c r="V1369" s="4" t="s">
        <v>679</v>
      </c>
      <c r="W1369" s="4" t="s">
        <v>2127</v>
      </c>
    </row>
    <row r="1370" spans="22:23">
      <c r="V1370" s="4" t="s">
        <v>679</v>
      </c>
      <c r="W1370" s="4" t="s">
        <v>2128</v>
      </c>
    </row>
    <row r="1371" spans="22:23">
      <c r="V1371" s="4" t="s">
        <v>679</v>
      </c>
      <c r="W1371" s="4" t="s">
        <v>2129</v>
      </c>
    </row>
    <row r="1372" spans="22:23">
      <c r="V1372" s="4" t="s">
        <v>679</v>
      </c>
      <c r="W1372" s="4" t="s">
        <v>2130</v>
      </c>
    </row>
    <row r="1373" spans="22:23">
      <c r="V1373" s="4" t="s">
        <v>679</v>
      </c>
      <c r="W1373" s="4" t="s">
        <v>1563</v>
      </c>
    </row>
    <row r="1374" spans="22:23">
      <c r="V1374" s="4" t="s">
        <v>679</v>
      </c>
      <c r="W1374" s="4" t="s">
        <v>2131</v>
      </c>
    </row>
    <row r="1375" spans="22:23">
      <c r="V1375" s="4" t="s">
        <v>679</v>
      </c>
      <c r="W1375" s="4" t="s">
        <v>2132</v>
      </c>
    </row>
    <row r="1376" spans="22:23">
      <c r="V1376" s="4" t="s">
        <v>679</v>
      </c>
      <c r="W1376" s="4" t="s">
        <v>2133</v>
      </c>
    </row>
    <row r="1377" spans="22:23">
      <c r="V1377" s="4" t="s">
        <v>679</v>
      </c>
      <c r="W1377" s="4" t="s">
        <v>2134</v>
      </c>
    </row>
    <row r="1378" spans="22:23">
      <c r="V1378" s="4" t="s">
        <v>679</v>
      </c>
      <c r="W1378" s="4" t="s">
        <v>2135</v>
      </c>
    </row>
    <row r="1379" spans="22:23">
      <c r="V1379" s="4" t="s">
        <v>679</v>
      </c>
      <c r="W1379" s="4" t="s">
        <v>2136</v>
      </c>
    </row>
    <row r="1380" spans="22:23">
      <c r="V1380" s="4" t="s">
        <v>679</v>
      </c>
      <c r="W1380" s="4" t="s">
        <v>2137</v>
      </c>
    </row>
    <row r="1381" spans="22:23">
      <c r="V1381" s="4" t="s">
        <v>686</v>
      </c>
      <c r="W1381" s="4" t="s">
        <v>1564</v>
      </c>
    </row>
    <row r="1382" spans="22:23">
      <c r="V1382" s="4" t="s">
        <v>686</v>
      </c>
      <c r="W1382" s="4" t="s">
        <v>2138</v>
      </c>
    </row>
    <row r="1383" spans="22:23">
      <c r="V1383" s="4" t="s">
        <v>686</v>
      </c>
      <c r="W1383" s="4" t="s">
        <v>2139</v>
      </c>
    </row>
    <row r="1384" spans="22:23">
      <c r="V1384" s="4" t="s">
        <v>686</v>
      </c>
      <c r="W1384" s="4" t="s">
        <v>2140</v>
      </c>
    </row>
    <row r="1385" spans="22:23">
      <c r="V1385" s="4" t="s">
        <v>686</v>
      </c>
      <c r="W1385" s="4" t="s">
        <v>2141</v>
      </c>
    </row>
    <row r="1386" spans="22:23">
      <c r="V1386" s="4" t="s">
        <v>686</v>
      </c>
      <c r="W1386" s="4" t="s">
        <v>2142</v>
      </c>
    </row>
    <row r="1387" spans="22:23">
      <c r="V1387" s="4" t="s">
        <v>686</v>
      </c>
      <c r="W1387" s="4" t="s">
        <v>2143</v>
      </c>
    </row>
    <row r="1388" spans="22:23">
      <c r="V1388" s="4" t="s">
        <v>686</v>
      </c>
      <c r="W1388" s="4" t="s">
        <v>2144</v>
      </c>
    </row>
    <row r="1389" spans="22:23">
      <c r="V1389" s="4" t="s">
        <v>686</v>
      </c>
      <c r="W1389" s="4" t="s">
        <v>2145</v>
      </c>
    </row>
    <row r="1390" spans="22:23">
      <c r="V1390" s="4" t="s">
        <v>686</v>
      </c>
      <c r="W1390" s="4" t="s">
        <v>2146</v>
      </c>
    </row>
    <row r="1391" spans="22:23">
      <c r="V1391" s="4" t="s">
        <v>686</v>
      </c>
      <c r="W1391" s="4" t="s">
        <v>2147</v>
      </c>
    </row>
    <row r="1392" spans="22:23">
      <c r="V1392" s="4" t="s">
        <v>686</v>
      </c>
      <c r="W1392" s="4" t="s">
        <v>2148</v>
      </c>
    </row>
    <row r="1393" spans="22:23">
      <c r="V1393" s="4" t="s">
        <v>686</v>
      </c>
      <c r="W1393" s="4" t="s">
        <v>2149</v>
      </c>
    </row>
    <row r="1394" spans="22:23">
      <c r="V1394" s="4" t="s">
        <v>686</v>
      </c>
      <c r="W1394" s="4" t="s">
        <v>2150</v>
      </c>
    </row>
    <row r="1395" spans="22:23">
      <c r="V1395" s="4" t="s">
        <v>686</v>
      </c>
      <c r="W1395" s="4" t="s">
        <v>2151</v>
      </c>
    </row>
    <row r="1396" spans="22:23">
      <c r="V1396" s="4" t="s">
        <v>686</v>
      </c>
      <c r="W1396" s="4" t="s">
        <v>2152</v>
      </c>
    </row>
    <row r="1397" spans="22:23">
      <c r="V1397" s="4" t="s">
        <v>686</v>
      </c>
      <c r="W1397" s="4" t="s">
        <v>2153</v>
      </c>
    </row>
    <row r="1398" spans="22:23">
      <c r="V1398" s="4" t="s">
        <v>686</v>
      </c>
      <c r="W1398" s="4" t="s">
        <v>2154</v>
      </c>
    </row>
    <row r="1399" spans="22:23">
      <c r="V1399" s="4" t="s">
        <v>686</v>
      </c>
      <c r="W1399" s="4" t="s">
        <v>2155</v>
      </c>
    </row>
    <row r="1400" spans="22:23">
      <c r="V1400" s="4" t="s">
        <v>686</v>
      </c>
      <c r="W1400" s="4" t="s">
        <v>2156</v>
      </c>
    </row>
    <row r="1401" spans="22:23">
      <c r="V1401" s="4" t="s">
        <v>686</v>
      </c>
      <c r="W1401" s="4" t="s">
        <v>2157</v>
      </c>
    </row>
    <row r="1402" spans="22:23">
      <c r="V1402" s="4" t="s">
        <v>686</v>
      </c>
      <c r="W1402" s="4" t="s">
        <v>2158</v>
      </c>
    </row>
    <row r="1403" spans="22:23">
      <c r="V1403" s="4" t="s">
        <v>686</v>
      </c>
      <c r="W1403" s="4" t="s">
        <v>2159</v>
      </c>
    </row>
    <row r="1404" spans="22:23">
      <c r="V1404" s="4" t="s">
        <v>686</v>
      </c>
      <c r="W1404" s="4" t="s">
        <v>2160</v>
      </c>
    </row>
    <row r="1405" spans="22:23">
      <c r="V1405" s="4" t="s">
        <v>694</v>
      </c>
      <c r="W1405" s="4" t="s">
        <v>1566</v>
      </c>
    </row>
    <row r="1406" spans="22:23">
      <c r="V1406" s="4" t="s">
        <v>694</v>
      </c>
      <c r="W1406" s="4" t="s">
        <v>2161</v>
      </c>
    </row>
    <row r="1407" spans="22:23">
      <c r="V1407" s="4" t="s">
        <v>694</v>
      </c>
      <c r="W1407" s="4" t="s">
        <v>2162</v>
      </c>
    </row>
    <row r="1408" spans="22:23">
      <c r="V1408" s="4" t="s">
        <v>694</v>
      </c>
      <c r="W1408" s="4" t="s">
        <v>2163</v>
      </c>
    </row>
    <row r="1409" spans="22:23">
      <c r="V1409" s="4" t="s">
        <v>694</v>
      </c>
      <c r="W1409" s="4" t="s">
        <v>2164</v>
      </c>
    </row>
    <row r="1410" spans="22:23">
      <c r="V1410" s="4" t="s">
        <v>694</v>
      </c>
      <c r="W1410" s="4" t="s">
        <v>2165</v>
      </c>
    </row>
    <row r="1411" spans="22:23">
      <c r="V1411" s="4" t="s">
        <v>694</v>
      </c>
      <c r="W1411" s="4" t="s">
        <v>2166</v>
      </c>
    </row>
    <row r="1412" spans="22:23">
      <c r="V1412" s="4" t="s">
        <v>694</v>
      </c>
      <c r="W1412" s="4" t="s">
        <v>2167</v>
      </c>
    </row>
    <row r="1413" spans="22:23">
      <c r="V1413" s="4" t="s">
        <v>694</v>
      </c>
      <c r="W1413" s="4" t="s">
        <v>2168</v>
      </c>
    </row>
    <row r="1414" spans="22:23">
      <c r="V1414" s="4" t="s">
        <v>694</v>
      </c>
      <c r="W1414" s="4" t="s">
        <v>2169</v>
      </c>
    </row>
    <row r="1415" spans="22:23">
      <c r="V1415" s="4" t="s">
        <v>694</v>
      </c>
      <c r="W1415" s="4" t="s">
        <v>2170</v>
      </c>
    </row>
    <row r="1416" spans="22:23">
      <c r="V1416" s="4" t="s">
        <v>694</v>
      </c>
      <c r="W1416" s="4" t="s">
        <v>2171</v>
      </c>
    </row>
    <row r="1417" spans="22:23">
      <c r="V1417" s="4" t="s">
        <v>694</v>
      </c>
      <c r="W1417" s="4" t="s">
        <v>2172</v>
      </c>
    </row>
    <row r="1418" spans="22:23">
      <c r="V1418" s="4" t="s">
        <v>694</v>
      </c>
      <c r="W1418" s="4" t="s">
        <v>2173</v>
      </c>
    </row>
    <row r="1419" spans="22:23">
      <c r="V1419" s="4" t="s">
        <v>694</v>
      </c>
      <c r="W1419" s="4" t="s">
        <v>2174</v>
      </c>
    </row>
    <row r="1420" spans="22:23">
      <c r="V1420" s="4" t="s">
        <v>694</v>
      </c>
      <c r="W1420" s="4" t="s">
        <v>2175</v>
      </c>
    </row>
    <row r="1421" spans="22:23">
      <c r="V1421" s="4" t="s">
        <v>694</v>
      </c>
      <c r="W1421" s="4" t="s">
        <v>2176</v>
      </c>
    </row>
    <row r="1422" spans="22:23">
      <c r="V1422" s="4" t="s">
        <v>701</v>
      </c>
      <c r="W1422" s="4" t="s">
        <v>2177</v>
      </c>
    </row>
    <row r="1423" spans="22:23">
      <c r="V1423" s="4" t="s">
        <v>701</v>
      </c>
      <c r="W1423" s="4" t="s">
        <v>2178</v>
      </c>
    </row>
    <row r="1424" spans="22:23">
      <c r="V1424" s="4" t="s">
        <v>701</v>
      </c>
      <c r="W1424" s="4" t="s">
        <v>2179</v>
      </c>
    </row>
    <row r="1425" spans="22:23">
      <c r="V1425" s="4" t="s">
        <v>701</v>
      </c>
      <c r="W1425" s="4" t="s">
        <v>2180</v>
      </c>
    </row>
    <row r="1426" spans="22:23">
      <c r="V1426" s="4" t="s">
        <v>701</v>
      </c>
      <c r="W1426" s="4" t="s">
        <v>2181</v>
      </c>
    </row>
    <row r="1427" spans="22:23">
      <c r="V1427" s="4" t="s">
        <v>701</v>
      </c>
      <c r="W1427" s="4" t="s">
        <v>2182</v>
      </c>
    </row>
    <row r="1428" spans="22:23">
      <c r="V1428" s="4" t="s">
        <v>701</v>
      </c>
      <c r="W1428" s="4" t="s">
        <v>2183</v>
      </c>
    </row>
    <row r="1429" spans="22:23">
      <c r="V1429" s="4" t="s">
        <v>701</v>
      </c>
      <c r="W1429" s="4" t="s">
        <v>2184</v>
      </c>
    </row>
    <row r="1430" spans="22:23">
      <c r="V1430" s="4" t="s">
        <v>701</v>
      </c>
      <c r="W1430" s="4" t="s">
        <v>2185</v>
      </c>
    </row>
    <row r="1431" spans="22:23">
      <c r="V1431" s="4" t="s">
        <v>701</v>
      </c>
      <c r="W1431" s="4" t="s">
        <v>2186</v>
      </c>
    </row>
    <row r="1432" spans="22:23">
      <c r="V1432" s="4" t="s">
        <v>701</v>
      </c>
      <c r="W1432" s="4" t="s">
        <v>2187</v>
      </c>
    </row>
    <row r="1433" spans="22:23">
      <c r="V1433" s="4" t="s">
        <v>701</v>
      </c>
      <c r="W1433" s="4" t="s">
        <v>2188</v>
      </c>
    </row>
    <row r="1434" spans="22:23">
      <c r="V1434" s="4" t="s">
        <v>701</v>
      </c>
      <c r="W1434" s="4" t="s">
        <v>2189</v>
      </c>
    </row>
    <row r="1435" spans="22:23">
      <c r="V1435" s="4" t="s">
        <v>701</v>
      </c>
      <c r="W1435" s="4" t="s">
        <v>702</v>
      </c>
    </row>
    <row r="1436" spans="22:23">
      <c r="V1436" s="4" t="s">
        <v>701</v>
      </c>
      <c r="W1436" s="4" t="s">
        <v>2190</v>
      </c>
    </row>
    <row r="1437" spans="22:23">
      <c r="V1437" s="4" t="s">
        <v>701</v>
      </c>
      <c r="W1437" s="4" t="s">
        <v>2191</v>
      </c>
    </row>
    <row r="1438" spans="22:23">
      <c r="V1438" s="4" t="s">
        <v>701</v>
      </c>
      <c r="W1438" s="4" t="s">
        <v>2192</v>
      </c>
    </row>
    <row r="1439" spans="22:23">
      <c r="V1439" s="4" t="s">
        <v>701</v>
      </c>
      <c r="W1439" s="4" t="s">
        <v>2193</v>
      </c>
    </row>
    <row r="1440" spans="22:23">
      <c r="V1440" s="4" t="s">
        <v>701</v>
      </c>
      <c r="W1440" s="4" t="s">
        <v>2194</v>
      </c>
    </row>
    <row r="1441" spans="22:23">
      <c r="V1441" s="4" t="s">
        <v>701</v>
      </c>
      <c r="W1441" s="4" t="s">
        <v>2195</v>
      </c>
    </row>
    <row r="1442" spans="22:23">
      <c r="V1442" s="4" t="s">
        <v>708</v>
      </c>
      <c r="W1442" s="4" t="s">
        <v>2196</v>
      </c>
    </row>
    <row r="1443" spans="22:23">
      <c r="V1443" s="4" t="s">
        <v>708</v>
      </c>
      <c r="W1443" s="4" t="s">
        <v>2197</v>
      </c>
    </row>
    <row r="1444" spans="22:23">
      <c r="V1444" s="4" t="s">
        <v>708</v>
      </c>
      <c r="W1444" s="4" t="s">
        <v>2198</v>
      </c>
    </row>
    <row r="1445" spans="22:23">
      <c r="V1445" s="4" t="s">
        <v>708</v>
      </c>
      <c r="W1445" s="4" t="s">
        <v>2199</v>
      </c>
    </row>
    <row r="1446" spans="22:23">
      <c r="V1446" s="4" t="s">
        <v>708</v>
      </c>
      <c r="W1446" s="4" t="s">
        <v>2200</v>
      </c>
    </row>
    <row r="1447" spans="22:23">
      <c r="V1447" s="4" t="s">
        <v>708</v>
      </c>
      <c r="W1447" s="4" t="s">
        <v>2201</v>
      </c>
    </row>
    <row r="1448" spans="22:23">
      <c r="V1448" s="4" t="s">
        <v>708</v>
      </c>
      <c r="W1448" s="4" t="s">
        <v>2202</v>
      </c>
    </row>
    <row r="1449" spans="22:23">
      <c r="V1449" s="4" t="s">
        <v>708</v>
      </c>
      <c r="W1449" s="4" t="s">
        <v>2203</v>
      </c>
    </row>
    <row r="1450" spans="22:23">
      <c r="V1450" s="4" t="s">
        <v>708</v>
      </c>
      <c r="W1450" s="4" t="s">
        <v>2204</v>
      </c>
    </row>
    <row r="1451" spans="22:23">
      <c r="V1451" s="4" t="s">
        <v>708</v>
      </c>
      <c r="W1451" s="4" t="s">
        <v>2205</v>
      </c>
    </row>
    <row r="1452" spans="22:23">
      <c r="V1452" s="4" t="s">
        <v>708</v>
      </c>
      <c r="W1452" s="4" t="s">
        <v>2206</v>
      </c>
    </row>
    <row r="1453" spans="22:23">
      <c r="V1453" s="4" t="s">
        <v>708</v>
      </c>
      <c r="W1453" s="4" t="s">
        <v>2207</v>
      </c>
    </row>
    <row r="1454" spans="22:23">
      <c r="V1454" s="4" t="s">
        <v>708</v>
      </c>
      <c r="W1454" s="4" t="s">
        <v>2208</v>
      </c>
    </row>
    <row r="1455" spans="22:23">
      <c r="V1455" s="4" t="s">
        <v>708</v>
      </c>
      <c r="W1455" s="4" t="s">
        <v>2209</v>
      </c>
    </row>
    <row r="1456" spans="22:23">
      <c r="V1456" s="4" t="s">
        <v>708</v>
      </c>
      <c r="W1456" s="4" t="s">
        <v>2210</v>
      </c>
    </row>
    <row r="1457" spans="22:23">
      <c r="V1457" s="4" t="s">
        <v>708</v>
      </c>
      <c r="W1457" s="4" t="s">
        <v>2211</v>
      </c>
    </row>
    <row r="1458" spans="22:23">
      <c r="V1458" s="4" t="s">
        <v>708</v>
      </c>
      <c r="W1458" s="4" t="s">
        <v>2212</v>
      </c>
    </row>
    <row r="1459" spans="22:23">
      <c r="V1459" s="4" t="s">
        <v>708</v>
      </c>
      <c r="W1459" s="4" t="s">
        <v>2213</v>
      </c>
    </row>
    <row r="1460" spans="22:23">
      <c r="V1460" s="4" t="s">
        <v>708</v>
      </c>
      <c r="W1460" s="4" t="s">
        <v>2214</v>
      </c>
    </row>
    <row r="1461" spans="22:23">
      <c r="V1461" s="4" t="s">
        <v>708</v>
      </c>
      <c r="W1461" s="4" t="s">
        <v>2215</v>
      </c>
    </row>
    <row r="1462" spans="22:23">
      <c r="V1462" s="4" t="s">
        <v>708</v>
      </c>
      <c r="W1462" s="4" t="s">
        <v>2216</v>
      </c>
    </row>
    <row r="1463" spans="22:23">
      <c r="V1463" s="4" t="s">
        <v>708</v>
      </c>
      <c r="W1463" s="4" t="s">
        <v>2217</v>
      </c>
    </row>
    <row r="1464" spans="22:23">
      <c r="V1464" s="4" t="s">
        <v>708</v>
      </c>
      <c r="W1464" s="4" t="s">
        <v>2218</v>
      </c>
    </row>
    <row r="1465" spans="22:23">
      <c r="V1465" s="4" t="s">
        <v>708</v>
      </c>
      <c r="W1465" s="4" t="s">
        <v>2219</v>
      </c>
    </row>
    <row r="1466" spans="22:23">
      <c r="V1466" s="4" t="s">
        <v>708</v>
      </c>
      <c r="W1466" s="4" t="s">
        <v>2220</v>
      </c>
    </row>
    <row r="1467" spans="22:23">
      <c r="V1467" s="4" t="s">
        <v>708</v>
      </c>
      <c r="W1467" s="4" t="s">
        <v>2221</v>
      </c>
    </row>
    <row r="1468" spans="22:23">
      <c r="V1468" s="4" t="s">
        <v>708</v>
      </c>
      <c r="W1468" s="4" t="s">
        <v>2222</v>
      </c>
    </row>
    <row r="1469" spans="22:23">
      <c r="V1469" s="4" t="s">
        <v>708</v>
      </c>
      <c r="W1469" s="4" t="s">
        <v>2223</v>
      </c>
    </row>
    <row r="1470" spans="22:23">
      <c r="V1470" s="4" t="s">
        <v>708</v>
      </c>
      <c r="W1470" s="4" t="s">
        <v>2224</v>
      </c>
    </row>
    <row r="1471" spans="22:23">
      <c r="V1471" s="4" t="s">
        <v>708</v>
      </c>
      <c r="W1471" s="4" t="s">
        <v>2225</v>
      </c>
    </row>
    <row r="1472" spans="22:23">
      <c r="V1472" s="4" t="s">
        <v>708</v>
      </c>
      <c r="W1472" s="4" t="s">
        <v>2226</v>
      </c>
    </row>
    <row r="1473" spans="22:23">
      <c r="V1473" s="4" t="s">
        <v>708</v>
      </c>
      <c r="W1473" s="4" t="s">
        <v>2227</v>
      </c>
    </row>
    <row r="1474" spans="22:23">
      <c r="V1474" s="4" t="s">
        <v>708</v>
      </c>
      <c r="W1474" s="4" t="s">
        <v>2228</v>
      </c>
    </row>
    <row r="1475" spans="22:23">
      <c r="V1475" s="4" t="s">
        <v>708</v>
      </c>
      <c r="W1475" s="4" t="s">
        <v>2229</v>
      </c>
    </row>
    <row r="1476" spans="22:23">
      <c r="V1476" s="4" t="s">
        <v>718</v>
      </c>
      <c r="W1476" s="4" t="s">
        <v>1568</v>
      </c>
    </row>
    <row r="1477" spans="22:23">
      <c r="V1477" s="4" t="s">
        <v>718</v>
      </c>
      <c r="W1477" s="4" t="s">
        <v>2230</v>
      </c>
    </row>
    <row r="1478" spans="22:23">
      <c r="V1478" s="4" t="s">
        <v>718</v>
      </c>
      <c r="W1478" s="4" t="s">
        <v>2231</v>
      </c>
    </row>
    <row r="1479" spans="22:23">
      <c r="V1479" s="4" t="s">
        <v>718</v>
      </c>
      <c r="W1479" s="4" t="s">
        <v>2232</v>
      </c>
    </row>
    <row r="1480" spans="22:23">
      <c r="V1480" s="4" t="s">
        <v>718</v>
      </c>
      <c r="W1480" s="4" t="s">
        <v>2233</v>
      </c>
    </row>
    <row r="1481" spans="22:23">
      <c r="V1481" s="4" t="s">
        <v>718</v>
      </c>
      <c r="W1481" s="4" t="s">
        <v>1569</v>
      </c>
    </row>
    <row r="1482" spans="22:23">
      <c r="V1482" s="4" t="s">
        <v>718</v>
      </c>
      <c r="W1482" s="4" t="s">
        <v>2234</v>
      </c>
    </row>
    <row r="1483" spans="22:23">
      <c r="V1483" s="4" t="s">
        <v>718</v>
      </c>
      <c r="W1483" s="4" t="s">
        <v>2235</v>
      </c>
    </row>
    <row r="1484" spans="22:23">
      <c r="V1484" s="4" t="s">
        <v>718</v>
      </c>
      <c r="W1484" s="4" t="s">
        <v>2236</v>
      </c>
    </row>
    <row r="1485" spans="22:23">
      <c r="V1485" s="4" t="s">
        <v>718</v>
      </c>
      <c r="W1485" s="4" t="s">
        <v>2237</v>
      </c>
    </row>
    <row r="1486" spans="22:23">
      <c r="V1486" s="4" t="s">
        <v>718</v>
      </c>
      <c r="W1486" s="4" t="s">
        <v>2238</v>
      </c>
    </row>
    <row r="1487" spans="22:23">
      <c r="V1487" s="4" t="s">
        <v>718</v>
      </c>
      <c r="W1487" s="4" t="s">
        <v>2239</v>
      </c>
    </row>
    <row r="1488" spans="22:23">
      <c r="V1488" s="4" t="s">
        <v>718</v>
      </c>
      <c r="W1488" s="4" t="s">
        <v>2240</v>
      </c>
    </row>
    <row r="1489" spans="22:23">
      <c r="V1489" s="4" t="s">
        <v>718</v>
      </c>
      <c r="W1489" s="4" t="s">
        <v>2241</v>
      </c>
    </row>
    <row r="1490" spans="22:23">
      <c r="V1490" s="4" t="s">
        <v>718</v>
      </c>
      <c r="W1490" s="4" t="s">
        <v>2242</v>
      </c>
    </row>
    <row r="1491" spans="22:23">
      <c r="V1491" s="4" t="s">
        <v>718</v>
      </c>
      <c r="W1491" s="4" t="s">
        <v>1571</v>
      </c>
    </row>
    <row r="1492" spans="22:23">
      <c r="V1492" s="4" t="s">
        <v>718</v>
      </c>
      <c r="W1492" s="4" t="s">
        <v>2243</v>
      </c>
    </row>
    <row r="1493" spans="22:23">
      <c r="V1493" s="4" t="s">
        <v>718</v>
      </c>
      <c r="W1493" s="4" t="s">
        <v>1246</v>
      </c>
    </row>
    <row r="1494" spans="22:23">
      <c r="V1494" s="4" t="s">
        <v>718</v>
      </c>
      <c r="W1494" s="4" t="s">
        <v>2244</v>
      </c>
    </row>
    <row r="1495" spans="22:23">
      <c r="V1495" s="4" t="s">
        <v>718</v>
      </c>
      <c r="W1495" s="4" t="s">
        <v>1248</v>
      </c>
    </row>
    <row r="1496" spans="22:23">
      <c r="V1496" s="4" t="s">
        <v>718</v>
      </c>
      <c r="W1496" s="4" t="s">
        <v>1573</v>
      </c>
    </row>
    <row r="1497" spans="22:23">
      <c r="V1497" s="4" t="s">
        <v>718</v>
      </c>
      <c r="W1497" s="4" t="s">
        <v>1250</v>
      </c>
    </row>
    <row r="1498" spans="22:23">
      <c r="V1498" s="4" t="s">
        <v>718</v>
      </c>
      <c r="W1498" s="4" t="s">
        <v>2245</v>
      </c>
    </row>
    <row r="1499" spans="22:23">
      <c r="V1499" s="4" t="s">
        <v>718</v>
      </c>
      <c r="W1499" s="4" t="s">
        <v>2246</v>
      </c>
    </row>
    <row r="1500" spans="22:23">
      <c r="V1500" s="4" t="s">
        <v>718</v>
      </c>
      <c r="W1500" s="4" t="s">
        <v>2247</v>
      </c>
    </row>
    <row r="1501" spans="22:23">
      <c r="V1501" s="4" t="s">
        <v>718</v>
      </c>
      <c r="W1501" s="4" t="s">
        <v>2248</v>
      </c>
    </row>
    <row r="1502" spans="22:23">
      <c r="V1502" s="4" t="s">
        <v>718</v>
      </c>
      <c r="W1502" s="4" t="s">
        <v>2249</v>
      </c>
    </row>
    <row r="1503" spans="22:23">
      <c r="V1503" s="4" t="s">
        <v>718</v>
      </c>
      <c r="W1503" s="4" t="s">
        <v>1252</v>
      </c>
    </row>
    <row r="1504" spans="22:23">
      <c r="V1504" s="4" t="s">
        <v>2250</v>
      </c>
      <c r="W1504" s="4" t="s">
        <v>2251</v>
      </c>
    </row>
    <row r="1505" spans="22:23">
      <c r="V1505" s="4" t="s">
        <v>718</v>
      </c>
      <c r="W1505" s="4" t="s">
        <v>2252</v>
      </c>
    </row>
    <row r="1506" spans="22:23">
      <c r="V1506" s="4" t="s">
        <v>718</v>
      </c>
      <c r="W1506" s="4" t="s">
        <v>2253</v>
      </c>
    </row>
    <row r="1507" spans="22:23">
      <c r="V1507" s="4" t="s">
        <v>718</v>
      </c>
      <c r="W1507" s="4" t="s">
        <v>2254</v>
      </c>
    </row>
    <row r="1508" spans="22:23">
      <c r="V1508" s="4" t="s">
        <v>718</v>
      </c>
      <c r="W1508" s="4" t="s">
        <v>2255</v>
      </c>
    </row>
    <row r="1509" spans="22:23">
      <c r="V1509" s="4" t="s">
        <v>718</v>
      </c>
      <c r="W1509" s="4" t="s">
        <v>2256</v>
      </c>
    </row>
    <row r="1510" spans="22:23">
      <c r="V1510" s="4" t="s">
        <v>718</v>
      </c>
      <c r="W1510" s="4" t="s">
        <v>2257</v>
      </c>
    </row>
    <row r="1511" spans="22:23">
      <c r="V1511" s="4" t="s">
        <v>718</v>
      </c>
      <c r="W1511" s="4" t="s">
        <v>1256</v>
      </c>
    </row>
    <row r="1512" spans="22:23">
      <c r="V1512" s="4" t="s">
        <v>718</v>
      </c>
      <c r="W1512" s="4" t="s">
        <v>2258</v>
      </c>
    </row>
    <row r="1513" spans="22:23">
      <c r="V1513" s="4" t="s">
        <v>718</v>
      </c>
      <c r="W1513" s="4" t="s">
        <v>2259</v>
      </c>
    </row>
    <row r="1514" spans="22:23">
      <c r="V1514" s="4" t="s">
        <v>718</v>
      </c>
      <c r="W1514" s="4" t="s">
        <v>2260</v>
      </c>
    </row>
    <row r="1515" spans="22:23">
      <c r="V1515" s="4" t="s">
        <v>718</v>
      </c>
      <c r="W1515" s="4" t="s">
        <v>2261</v>
      </c>
    </row>
    <row r="1516" spans="22:23">
      <c r="V1516" s="4" t="s">
        <v>718</v>
      </c>
      <c r="W1516" s="4" t="s">
        <v>2262</v>
      </c>
    </row>
    <row r="1517" spans="22:23">
      <c r="V1517" s="4" t="s">
        <v>718</v>
      </c>
      <c r="W1517" s="4" t="s">
        <v>2263</v>
      </c>
    </row>
    <row r="1518" spans="22:23">
      <c r="V1518" s="4" t="s">
        <v>718</v>
      </c>
      <c r="W1518" s="4" t="s">
        <v>2264</v>
      </c>
    </row>
    <row r="1519" spans="22:23">
      <c r="V1519" s="4" t="s">
        <v>718</v>
      </c>
      <c r="W1519" s="4" t="s">
        <v>2265</v>
      </c>
    </row>
    <row r="1520" spans="22:23">
      <c r="V1520" s="4" t="s">
        <v>718</v>
      </c>
      <c r="W1520" s="4" t="s">
        <v>2266</v>
      </c>
    </row>
    <row r="1521" spans="22:23">
      <c r="V1521" s="4" t="s">
        <v>718</v>
      </c>
      <c r="W1521" s="4" t="s">
        <v>2267</v>
      </c>
    </row>
    <row r="1522" spans="22:23">
      <c r="V1522" s="4" t="s">
        <v>718</v>
      </c>
      <c r="W1522" s="4" t="s">
        <v>2268</v>
      </c>
    </row>
    <row r="1523" spans="22:23">
      <c r="V1523" s="4" t="s">
        <v>718</v>
      </c>
      <c r="W1523" s="4" t="s">
        <v>2029</v>
      </c>
    </row>
    <row r="1524" spans="22:23">
      <c r="V1524" s="4" t="s">
        <v>718</v>
      </c>
      <c r="W1524" s="4" t="s">
        <v>2269</v>
      </c>
    </row>
    <row r="1525" spans="22:23">
      <c r="V1525" s="4" t="s">
        <v>718</v>
      </c>
      <c r="W1525" s="4" t="s">
        <v>2270</v>
      </c>
    </row>
    <row r="1526" spans="22:23">
      <c r="V1526" s="4" t="s">
        <v>718</v>
      </c>
      <c r="W1526" s="4" t="s">
        <v>2271</v>
      </c>
    </row>
    <row r="1527" spans="22:23">
      <c r="V1527" s="4" t="s">
        <v>718</v>
      </c>
      <c r="W1527" s="4" t="s">
        <v>1253</v>
      </c>
    </row>
    <row r="1528" spans="22:23">
      <c r="V1528" s="4" t="s">
        <v>718</v>
      </c>
      <c r="W1528" s="4" t="s">
        <v>2272</v>
      </c>
    </row>
    <row r="1529" spans="22:23">
      <c r="V1529" s="4" t="s">
        <v>718</v>
      </c>
      <c r="W1529" s="4" t="s">
        <v>2273</v>
      </c>
    </row>
    <row r="1530" spans="22:23">
      <c r="V1530" s="4" t="s">
        <v>718</v>
      </c>
      <c r="W1530" s="4" t="s">
        <v>2274</v>
      </c>
    </row>
    <row r="1531" spans="22:23">
      <c r="V1531" s="4" t="s">
        <v>718</v>
      </c>
      <c r="W1531" s="4" t="s">
        <v>2275</v>
      </c>
    </row>
    <row r="1532" spans="22:23">
      <c r="V1532" s="4" t="s">
        <v>718</v>
      </c>
      <c r="W1532" s="4" t="s">
        <v>2276</v>
      </c>
    </row>
    <row r="1533" spans="22:23">
      <c r="V1533" s="4" t="s">
        <v>718</v>
      </c>
      <c r="W1533" s="4" t="s">
        <v>2277</v>
      </c>
    </row>
    <row r="1534" spans="22:23">
      <c r="V1534" s="4" t="s">
        <v>718</v>
      </c>
      <c r="W1534" s="4" t="s">
        <v>2278</v>
      </c>
    </row>
    <row r="1535" spans="22:23">
      <c r="V1535" s="4" t="s">
        <v>718</v>
      </c>
      <c r="W1535" s="4" t="s">
        <v>2279</v>
      </c>
    </row>
    <row r="1536" spans="22:23">
      <c r="V1536" s="4" t="s">
        <v>725</v>
      </c>
      <c r="W1536" s="4" t="s">
        <v>2280</v>
      </c>
    </row>
    <row r="1537" spans="22:23">
      <c r="V1537" s="4" t="s">
        <v>725</v>
      </c>
      <c r="W1537" s="4" t="s">
        <v>2281</v>
      </c>
    </row>
    <row r="1538" spans="22:23">
      <c r="V1538" s="4" t="s">
        <v>725</v>
      </c>
      <c r="W1538" s="4" t="s">
        <v>2282</v>
      </c>
    </row>
    <row r="1539" spans="22:23">
      <c r="V1539" s="4" t="s">
        <v>725</v>
      </c>
      <c r="W1539" s="4" t="s">
        <v>2283</v>
      </c>
    </row>
    <row r="1540" spans="22:23">
      <c r="V1540" s="4" t="s">
        <v>725</v>
      </c>
      <c r="W1540" s="4" t="s">
        <v>2284</v>
      </c>
    </row>
    <row r="1541" spans="22:23">
      <c r="V1541" s="4" t="s">
        <v>725</v>
      </c>
      <c r="W1541" s="4" t="s">
        <v>2285</v>
      </c>
    </row>
    <row r="1542" spans="22:23">
      <c r="V1542" s="4" t="s">
        <v>725</v>
      </c>
      <c r="W1542" s="4" t="s">
        <v>2286</v>
      </c>
    </row>
    <row r="1543" spans="22:23">
      <c r="V1543" s="4" t="s">
        <v>725</v>
      </c>
      <c r="W1543" s="4" t="s">
        <v>2287</v>
      </c>
    </row>
    <row r="1544" spans="22:23">
      <c r="V1544" s="4" t="s">
        <v>725</v>
      </c>
      <c r="W1544" s="4" t="s">
        <v>2288</v>
      </c>
    </row>
    <row r="1545" spans="22:23">
      <c r="V1545" s="4" t="s">
        <v>725</v>
      </c>
      <c r="W1545" s="4" t="s">
        <v>2289</v>
      </c>
    </row>
    <row r="1546" spans="22:23">
      <c r="V1546" s="4" t="s">
        <v>725</v>
      </c>
      <c r="W1546" s="4" t="s">
        <v>2290</v>
      </c>
    </row>
    <row r="1547" spans="22:23">
      <c r="V1547" s="4" t="s">
        <v>725</v>
      </c>
      <c r="W1547" s="4" t="s">
        <v>2291</v>
      </c>
    </row>
    <row r="1548" spans="22:23">
      <c r="V1548" s="4" t="s">
        <v>725</v>
      </c>
      <c r="W1548" s="4" t="s">
        <v>2292</v>
      </c>
    </row>
    <row r="1549" spans="22:23">
      <c r="V1549" s="4" t="s">
        <v>725</v>
      </c>
      <c r="W1549" s="4" t="s">
        <v>2293</v>
      </c>
    </row>
    <row r="1550" spans="22:23">
      <c r="V1550" s="4" t="s">
        <v>725</v>
      </c>
      <c r="W1550" s="4" t="s">
        <v>2294</v>
      </c>
    </row>
    <row r="1551" spans="22:23">
      <c r="V1551" s="4" t="s">
        <v>725</v>
      </c>
      <c r="W1551" s="4" t="s">
        <v>2295</v>
      </c>
    </row>
    <row r="1552" spans="22:23">
      <c r="V1552" s="4" t="s">
        <v>725</v>
      </c>
      <c r="W1552" s="4" t="s">
        <v>2296</v>
      </c>
    </row>
    <row r="1553" spans="22:23">
      <c r="V1553" s="4" t="s">
        <v>725</v>
      </c>
      <c r="W1553" s="4" t="s">
        <v>2297</v>
      </c>
    </row>
    <row r="1554" spans="22:23">
      <c r="V1554" s="4" t="s">
        <v>725</v>
      </c>
      <c r="W1554" s="4" t="s">
        <v>2298</v>
      </c>
    </row>
    <row r="1555" spans="22:23">
      <c r="V1555" s="4" t="s">
        <v>725</v>
      </c>
      <c r="W1555" s="4" t="s">
        <v>2299</v>
      </c>
    </row>
    <row r="1556" spans="22:23">
      <c r="V1556" s="4" t="s">
        <v>732</v>
      </c>
      <c r="W1556" s="4" t="s">
        <v>1575</v>
      </c>
    </row>
    <row r="1557" spans="22:23">
      <c r="V1557" s="4" t="s">
        <v>732</v>
      </c>
      <c r="W1557" s="4" t="s">
        <v>2300</v>
      </c>
    </row>
    <row r="1558" spans="22:23">
      <c r="V1558" s="4" t="s">
        <v>732</v>
      </c>
      <c r="W1558" s="4" t="s">
        <v>2301</v>
      </c>
    </row>
    <row r="1559" spans="22:23">
      <c r="V1559" s="4" t="s">
        <v>732</v>
      </c>
      <c r="W1559" s="4" t="s">
        <v>2302</v>
      </c>
    </row>
    <row r="1560" spans="22:23">
      <c r="V1560" s="4" t="s">
        <v>732</v>
      </c>
      <c r="W1560" s="4" t="s">
        <v>2303</v>
      </c>
    </row>
    <row r="1561" spans="22:23">
      <c r="V1561" s="4" t="s">
        <v>732</v>
      </c>
      <c r="W1561" s="4" t="s">
        <v>2304</v>
      </c>
    </row>
    <row r="1562" spans="22:23">
      <c r="V1562" s="4" t="s">
        <v>732</v>
      </c>
      <c r="W1562" s="4" t="s">
        <v>2305</v>
      </c>
    </row>
    <row r="1563" spans="22:23">
      <c r="V1563" s="4" t="s">
        <v>732</v>
      </c>
      <c r="W1563" s="4" t="s">
        <v>2306</v>
      </c>
    </row>
    <row r="1564" spans="22:23">
      <c r="V1564" s="4" t="s">
        <v>732</v>
      </c>
      <c r="W1564" s="4" t="s">
        <v>2307</v>
      </c>
    </row>
    <row r="1565" spans="22:23">
      <c r="V1565" s="4" t="s">
        <v>732</v>
      </c>
      <c r="W1565" s="4" t="s">
        <v>2308</v>
      </c>
    </row>
    <row r="1566" spans="22:23">
      <c r="V1566" s="4" t="s">
        <v>732</v>
      </c>
      <c r="W1566" s="4" t="s">
        <v>2309</v>
      </c>
    </row>
    <row r="1567" spans="22:23">
      <c r="V1567" s="4" t="s">
        <v>732</v>
      </c>
      <c r="W1567" s="4" t="s">
        <v>2310</v>
      </c>
    </row>
    <row r="1568" spans="22:23">
      <c r="V1568" s="4" t="s">
        <v>732</v>
      </c>
      <c r="W1568" s="4" t="s">
        <v>2311</v>
      </c>
    </row>
    <row r="1569" spans="22:23">
      <c r="V1569" s="4" t="s">
        <v>732</v>
      </c>
      <c r="W1569" s="4" t="s">
        <v>2312</v>
      </c>
    </row>
    <row r="1570" spans="22:23">
      <c r="V1570" s="4" t="s">
        <v>732</v>
      </c>
      <c r="W1570" s="4" t="s">
        <v>2313</v>
      </c>
    </row>
    <row r="1571" spans="22:23">
      <c r="V1571" s="4" t="s">
        <v>732</v>
      </c>
      <c r="W1571" s="4" t="s">
        <v>2314</v>
      </c>
    </row>
    <row r="1572" spans="22:23">
      <c r="V1572" s="4" t="s">
        <v>732</v>
      </c>
      <c r="W1572" s="4" t="s">
        <v>2315</v>
      </c>
    </row>
    <row r="1573" spans="22:23">
      <c r="V1573" s="4" t="s">
        <v>732</v>
      </c>
      <c r="W1573" s="4" t="s">
        <v>2316</v>
      </c>
    </row>
    <row r="1574" spans="22:23">
      <c r="V1574" s="4" t="s">
        <v>732</v>
      </c>
      <c r="W1574" s="4" t="s">
        <v>2317</v>
      </c>
    </row>
    <row r="1575" spans="22:23">
      <c r="V1575" s="4" t="s">
        <v>732</v>
      </c>
      <c r="W1575" s="4" t="s">
        <v>2318</v>
      </c>
    </row>
    <row r="1576" spans="22:23">
      <c r="V1576" s="4" t="s">
        <v>732</v>
      </c>
      <c r="W1576" s="4" t="s">
        <v>2319</v>
      </c>
    </row>
    <row r="1577" spans="22:23">
      <c r="V1577" s="4" t="s">
        <v>742</v>
      </c>
      <c r="W1577" s="4" t="s">
        <v>2320</v>
      </c>
    </row>
    <row r="1578" spans="22:23">
      <c r="V1578" s="4" t="s">
        <v>742</v>
      </c>
      <c r="W1578" s="4" t="s">
        <v>2321</v>
      </c>
    </row>
    <row r="1579" spans="22:23">
      <c r="V1579" s="4" t="s">
        <v>742</v>
      </c>
      <c r="W1579" s="4" t="s">
        <v>2322</v>
      </c>
    </row>
    <row r="1580" spans="22:23">
      <c r="V1580" s="4" t="s">
        <v>742</v>
      </c>
      <c r="W1580" s="4" t="s">
        <v>2323</v>
      </c>
    </row>
    <row r="1581" spans="22:23">
      <c r="V1581" s="4" t="s">
        <v>742</v>
      </c>
      <c r="W1581" s="4" t="s">
        <v>2324</v>
      </c>
    </row>
    <row r="1582" spans="22:23">
      <c r="V1582" s="4" t="s">
        <v>742</v>
      </c>
      <c r="W1582" s="4" t="s">
        <v>2325</v>
      </c>
    </row>
    <row r="1583" spans="22:23">
      <c r="V1583" s="4" t="s">
        <v>742</v>
      </c>
      <c r="W1583" s="4" t="s">
        <v>2326</v>
      </c>
    </row>
    <row r="1584" spans="22:23">
      <c r="V1584" s="4" t="s">
        <v>742</v>
      </c>
      <c r="W1584" s="4" t="s">
        <v>2327</v>
      </c>
    </row>
    <row r="1585" spans="22:23">
      <c r="V1585" s="4" t="s">
        <v>742</v>
      </c>
      <c r="W1585" s="4" t="s">
        <v>2328</v>
      </c>
    </row>
    <row r="1586" spans="22:23">
      <c r="V1586" s="4" t="s">
        <v>742</v>
      </c>
      <c r="W1586" s="4" t="s">
        <v>2329</v>
      </c>
    </row>
    <row r="1587" spans="22:23">
      <c r="V1587" s="4" t="s">
        <v>742</v>
      </c>
      <c r="W1587" s="4" t="s">
        <v>2330</v>
      </c>
    </row>
    <row r="1588" spans="22:23">
      <c r="V1588" s="4" t="s">
        <v>742</v>
      </c>
      <c r="W1588" s="4" t="s">
        <v>2331</v>
      </c>
    </row>
    <row r="1589" spans="22:23">
      <c r="V1589" s="4" t="s">
        <v>742</v>
      </c>
      <c r="W1589" s="4" t="s">
        <v>2332</v>
      </c>
    </row>
    <row r="1590" spans="22:23">
      <c r="V1590" s="4" t="s">
        <v>742</v>
      </c>
      <c r="W1590" s="4" t="s">
        <v>2333</v>
      </c>
    </row>
    <row r="1591" spans="22:23">
      <c r="V1591" s="4" t="s">
        <v>742</v>
      </c>
      <c r="W1591" s="4" t="s">
        <v>1280</v>
      </c>
    </row>
    <row r="1592" spans="22:23">
      <c r="V1592" s="4" t="s">
        <v>742</v>
      </c>
      <c r="W1592" s="4" t="s">
        <v>2334</v>
      </c>
    </row>
    <row r="1593" spans="22:23">
      <c r="V1593" s="4" t="s">
        <v>742</v>
      </c>
      <c r="W1593" s="4" t="s">
        <v>2335</v>
      </c>
    </row>
    <row r="1594" spans="22:23">
      <c r="V1594" s="4" t="s">
        <v>742</v>
      </c>
      <c r="W1594" s="4" t="s">
        <v>2336</v>
      </c>
    </row>
    <row r="1595" spans="22:23">
      <c r="V1595" s="4" t="s">
        <v>742</v>
      </c>
      <c r="W1595" s="4" t="s">
        <v>2337</v>
      </c>
    </row>
    <row r="1596" spans="22:23">
      <c r="V1596" s="4" t="s">
        <v>742</v>
      </c>
      <c r="W1596" s="4" t="s">
        <v>2338</v>
      </c>
    </row>
    <row r="1597" spans="22:23">
      <c r="V1597" s="4" t="s">
        <v>742</v>
      </c>
      <c r="W1597" s="4" t="s">
        <v>2339</v>
      </c>
    </row>
    <row r="1598" spans="22:23">
      <c r="V1598" s="4" t="s">
        <v>742</v>
      </c>
      <c r="W1598" s="4" t="s">
        <v>2340</v>
      </c>
    </row>
    <row r="1599" spans="22:23">
      <c r="V1599" s="4" t="s">
        <v>742</v>
      </c>
      <c r="W1599" s="4" t="s">
        <v>1394</v>
      </c>
    </row>
    <row r="1600" spans="22:23">
      <c r="V1600" s="4" t="s">
        <v>742</v>
      </c>
      <c r="W1600" s="4" t="s">
        <v>2341</v>
      </c>
    </row>
    <row r="1601" spans="22:23">
      <c r="V1601" s="4" t="s">
        <v>742</v>
      </c>
      <c r="W1601" s="4" t="s">
        <v>1846</v>
      </c>
    </row>
    <row r="1602" spans="22:23">
      <c r="V1602" s="4" t="s">
        <v>742</v>
      </c>
      <c r="W1602" s="4" t="s">
        <v>2342</v>
      </c>
    </row>
    <row r="1603" spans="22:23">
      <c r="V1603" s="4" t="s">
        <v>742</v>
      </c>
      <c r="W1603" s="4" t="s">
        <v>2343</v>
      </c>
    </row>
    <row r="1604" spans="22:23">
      <c r="V1604" s="4" t="s">
        <v>742</v>
      </c>
      <c r="W1604" s="4" t="s">
        <v>2344</v>
      </c>
    </row>
    <row r="1605" spans="22:23">
      <c r="V1605" s="4" t="s">
        <v>742</v>
      </c>
      <c r="W1605" s="4" t="s">
        <v>2345</v>
      </c>
    </row>
    <row r="1606" spans="22:23">
      <c r="V1606" s="4" t="s">
        <v>742</v>
      </c>
      <c r="W1606" s="4" t="s">
        <v>2346</v>
      </c>
    </row>
    <row r="1607" spans="22:23">
      <c r="V1607" s="4" t="s">
        <v>742</v>
      </c>
      <c r="W1607" s="4" t="s">
        <v>2347</v>
      </c>
    </row>
    <row r="1608" spans="22:23">
      <c r="V1608" s="4" t="s">
        <v>742</v>
      </c>
      <c r="W1608" s="4" t="s">
        <v>2348</v>
      </c>
    </row>
    <row r="1609" spans="22:23">
      <c r="V1609" s="4" t="s">
        <v>742</v>
      </c>
      <c r="W1609" s="4" t="s">
        <v>2349</v>
      </c>
    </row>
    <row r="1610" spans="22:23">
      <c r="V1610" s="4" t="s">
        <v>742</v>
      </c>
      <c r="W1610" s="4" t="s">
        <v>2350</v>
      </c>
    </row>
    <row r="1611" spans="22:23">
      <c r="V1611" s="4" t="s">
        <v>742</v>
      </c>
      <c r="W1611" s="4" t="s">
        <v>2351</v>
      </c>
    </row>
    <row r="1612" spans="22:23">
      <c r="V1612" s="4" t="s">
        <v>742</v>
      </c>
      <c r="W1612" s="4" t="s">
        <v>2352</v>
      </c>
    </row>
    <row r="1613" spans="22:23">
      <c r="V1613" s="4" t="s">
        <v>742</v>
      </c>
      <c r="W1613" s="4" t="s">
        <v>2353</v>
      </c>
    </row>
    <row r="1614" spans="22:23">
      <c r="V1614" s="4" t="s">
        <v>742</v>
      </c>
      <c r="W1614" s="4" t="s">
        <v>2354</v>
      </c>
    </row>
    <row r="1615" spans="22:23">
      <c r="V1615" s="4" t="s">
        <v>742</v>
      </c>
      <c r="W1615" s="4" t="s">
        <v>2355</v>
      </c>
    </row>
    <row r="1616" spans="22:23">
      <c r="V1616" s="4" t="s">
        <v>742</v>
      </c>
      <c r="W1616" s="4" t="s">
        <v>2356</v>
      </c>
    </row>
    <row r="1617" spans="22:23">
      <c r="V1617" s="4" t="s">
        <v>742</v>
      </c>
      <c r="W1617" s="4" t="s">
        <v>2357</v>
      </c>
    </row>
    <row r="1618" spans="22:23">
      <c r="V1618" s="4" t="s">
        <v>742</v>
      </c>
      <c r="W1618" s="4" t="s">
        <v>2358</v>
      </c>
    </row>
    <row r="1619" spans="22:23">
      <c r="V1619" s="4" t="s">
        <v>742</v>
      </c>
      <c r="W1619" s="4" t="s">
        <v>2359</v>
      </c>
    </row>
    <row r="1620" spans="22:23">
      <c r="V1620" s="4" t="s">
        <v>742</v>
      </c>
      <c r="W1620" s="4" t="s">
        <v>2360</v>
      </c>
    </row>
    <row r="1621" spans="22:23">
      <c r="V1621" s="4" t="s">
        <v>742</v>
      </c>
      <c r="W1621" s="4" t="s">
        <v>2361</v>
      </c>
    </row>
    <row r="1622" spans="22:23">
      <c r="V1622" s="4" t="s">
        <v>749</v>
      </c>
      <c r="W1622" s="4" t="s">
        <v>2362</v>
      </c>
    </row>
    <row r="1623" spans="22:23">
      <c r="V1623" s="4" t="s">
        <v>749</v>
      </c>
      <c r="W1623" s="4" t="s">
        <v>2363</v>
      </c>
    </row>
    <row r="1624" spans="22:23">
      <c r="V1624" s="4" t="s">
        <v>749</v>
      </c>
      <c r="W1624" s="4" t="s">
        <v>2364</v>
      </c>
    </row>
    <row r="1625" spans="22:23">
      <c r="V1625" s="4" t="s">
        <v>749</v>
      </c>
      <c r="W1625" s="4" t="s">
        <v>2365</v>
      </c>
    </row>
    <row r="1626" spans="22:23">
      <c r="V1626" s="4" t="s">
        <v>749</v>
      </c>
      <c r="W1626" s="4" t="s">
        <v>2366</v>
      </c>
    </row>
    <row r="1627" spans="22:23">
      <c r="V1627" s="4" t="s">
        <v>749</v>
      </c>
      <c r="W1627" s="4" t="s">
        <v>2367</v>
      </c>
    </row>
    <row r="1628" spans="22:23">
      <c r="V1628" s="4" t="s">
        <v>749</v>
      </c>
      <c r="W1628" s="4" t="s">
        <v>2368</v>
      </c>
    </row>
    <row r="1629" spans="22:23">
      <c r="V1629" s="4" t="s">
        <v>749</v>
      </c>
      <c r="W1629" s="4" t="s">
        <v>2369</v>
      </c>
    </row>
    <row r="1630" spans="22:23">
      <c r="V1630" s="4" t="s">
        <v>749</v>
      </c>
      <c r="W1630" s="4" t="s">
        <v>2370</v>
      </c>
    </row>
    <row r="1631" spans="22:23">
      <c r="V1631" s="4" t="s">
        <v>749</v>
      </c>
      <c r="W1631" s="4" t="s">
        <v>2371</v>
      </c>
    </row>
    <row r="1632" spans="22:23">
      <c r="V1632" s="4" t="s">
        <v>749</v>
      </c>
      <c r="W1632" s="4" t="s">
        <v>2372</v>
      </c>
    </row>
    <row r="1633" spans="22:23">
      <c r="V1633" s="4" t="s">
        <v>749</v>
      </c>
      <c r="W1633" s="4" t="s">
        <v>2373</v>
      </c>
    </row>
    <row r="1634" spans="22:23">
      <c r="V1634" s="4" t="s">
        <v>749</v>
      </c>
      <c r="W1634" s="4" t="s">
        <v>2374</v>
      </c>
    </row>
    <row r="1635" spans="22:23">
      <c r="V1635" s="4" t="s">
        <v>749</v>
      </c>
      <c r="W1635" s="4" t="s">
        <v>2375</v>
      </c>
    </row>
    <row r="1636" spans="22:23">
      <c r="V1636" s="4" t="s">
        <v>749</v>
      </c>
      <c r="W1636" s="4" t="s">
        <v>2376</v>
      </c>
    </row>
    <row r="1637" spans="22:23">
      <c r="V1637" s="4" t="s">
        <v>749</v>
      </c>
      <c r="W1637" s="4" t="s">
        <v>2377</v>
      </c>
    </row>
    <row r="1638" spans="22:23">
      <c r="V1638" s="4" t="s">
        <v>749</v>
      </c>
      <c r="W1638" s="4" t="s">
        <v>2378</v>
      </c>
    </row>
    <row r="1639" spans="22:23">
      <c r="V1639" s="4" t="s">
        <v>749</v>
      </c>
      <c r="W1639" s="4" t="s">
        <v>2379</v>
      </c>
    </row>
    <row r="1640" spans="22:23">
      <c r="V1640" s="4" t="s">
        <v>757</v>
      </c>
      <c r="W1640" s="4" t="s">
        <v>2380</v>
      </c>
    </row>
    <row r="1641" spans="22:23">
      <c r="V1641" s="4" t="s">
        <v>757</v>
      </c>
      <c r="W1641" s="4" t="s">
        <v>2381</v>
      </c>
    </row>
    <row r="1642" spans="22:23">
      <c r="V1642" s="4" t="s">
        <v>757</v>
      </c>
      <c r="W1642" s="4" t="s">
        <v>2382</v>
      </c>
    </row>
    <row r="1643" spans="22:23">
      <c r="V1643" s="4" t="s">
        <v>757</v>
      </c>
      <c r="W1643" s="4" t="s">
        <v>2383</v>
      </c>
    </row>
    <row r="1644" spans="22:23">
      <c r="V1644" s="4" t="s">
        <v>757</v>
      </c>
      <c r="W1644" s="4" t="s">
        <v>2384</v>
      </c>
    </row>
    <row r="1645" spans="22:23">
      <c r="V1645" s="4" t="s">
        <v>757</v>
      </c>
      <c r="W1645" s="4" t="s">
        <v>2385</v>
      </c>
    </row>
    <row r="1646" spans="22:23">
      <c r="V1646" s="4" t="s">
        <v>757</v>
      </c>
      <c r="W1646" s="4" t="s">
        <v>2386</v>
      </c>
    </row>
    <row r="1647" spans="22:23">
      <c r="V1647" s="4" t="s">
        <v>757</v>
      </c>
      <c r="W1647" s="4" t="s">
        <v>2387</v>
      </c>
    </row>
    <row r="1648" spans="22:23">
      <c r="V1648" s="4" t="s">
        <v>757</v>
      </c>
      <c r="W1648" s="4" t="s">
        <v>2388</v>
      </c>
    </row>
    <row r="1649" spans="22:23">
      <c r="V1649" s="4" t="s">
        <v>757</v>
      </c>
      <c r="W1649" s="4" t="s">
        <v>2389</v>
      </c>
    </row>
    <row r="1650" spans="22:23">
      <c r="V1650" s="4" t="s">
        <v>757</v>
      </c>
      <c r="W1650" s="4" t="s">
        <v>2390</v>
      </c>
    </row>
    <row r="1651" spans="22:23">
      <c r="V1651" s="4" t="s">
        <v>757</v>
      </c>
      <c r="W1651" s="4" t="s">
        <v>2391</v>
      </c>
    </row>
    <row r="1652" spans="22:23">
      <c r="V1652" s="4" t="s">
        <v>757</v>
      </c>
      <c r="W1652" s="4" t="s">
        <v>2392</v>
      </c>
    </row>
    <row r="1653" spans="22:23">
      <c r="V1653" s="4" t="s">
        <v>757</v>
      </c>
      <c r="W1653" s="4" t="s">
        <v>2393</v>
      </c>
    </row>
    <row r="1654" spans="22:23">
      <c r="V1654" s="4" t="s">
        <v>757</v>
      </c>
      <c r="W1654" s="4" t="s">
        <v>2394</v>
      </c>
    </row>
    <row r="1655" spans="22:23">
      <c r="V1655" s="4" t="s">
        <v>757</v>
      </c>
      <c r="W1655" s="4" t="s">
        <v>2395</v>
      </c>
    </row>
    <row r="1656" spans="22:23">
      <c r="V1656" s="4" t="s">
        <v>757</v>
      </c>
      <c r="W1656" s="4" t="s">
        <v>2396</v>
      </c>
    </row>
    <row r="1657" spans="22:23">
      <c r="V1657" s="4" t="s">
        <v>757</v>
      </c>
      <c r="W1657" s="4" t="s">
        <v>2397</v>
      </c>
    </row>
    <row r="1658" spans="22:23">
      <c r="V1658" s="4" t="s">
        <v>757</v>
      </c>
      <c r="W1658" s="4" t="s">
        <v>2398</v>
      </c>
    </row>
    <row r="1659" spans="22:23">
      <c r="V1659" s="4" t="s">
        <v>757</v>
      </c>
      <c r="W1659" s="4" t="s">
        <v>2399</v>
      </c>
    </row>
    <row r="1660" spans="22:23">
      <c r="V1660" s="4" t="s">
        <v>757</v>
      </c>
      <c r="W1660" s="4" t="s">
        <v>2400</v>
      </c>
    </row>
    <row r="1661" spans="22:23">
      <c r="V1661" s="4" t="s">
        <v>757</v>
      </c>
      <c r="W1661" s="4" t="s">
        <v>2401</v>
      </c>
    </row>
    <row r="1662" spans="22:23">
      <c r="V1662" s="4" t="s">
        <v>757</v>
      </c>
      <c r="W1662" s="4" t="s">
        <v>1330</v>
      </c>
    </row>
    <row r="1663" spans="22:23">
      <c r="V1663" s="4" t="s">
        <v>757</v>
      </c>
      <c r="W1663" s="4" t="s">
        <v>2402</v>
      </c>
    </row>
    <row r="1664" spans="22:23">
      <c r="V1664" s="4" t="s">
        <v>757</v>
      </c>
      <c r="W1664" s="4" t="s">
        <v>2403</v>
      </c>
    </row>
    <row r="1665" spans="22:23">
      <c r="V1665" s="4" t="s">
        <v>757</v>
      </c>
      <c r="W1665" s="4" t="s">
        <v>2404</v>
      </c>
    </row>
    <row r="1666" spans="22:23">
      <c r="V1666" s="4" t="s">
        <v>763</v>
      </c>
      <c r="W1666" s="4" t="s">
        <v>2405</v>
      </c>
    </row>
    <row r="1667" spans="22:23">
      <c r="V1667" s="4" t="s">
        <v>763</v>
      </c>
      <c r="W1667" s="4" t="s">
        <v>2406</v>
      </c>
    </row>
    <row r="1668" spans="22:23">
      <c r="V1668" s="4" t="s">
        <v>763</v>
      </c>
      <c r="W1668" s="4" t="s">
        <v>2407</v>
      </c>
    </row>
    <row r="1669" spans="22:23">
      <c r="V1669" s="4" t="s">
        <v>763</v>
      </c>
      <c r="W1669" s="4" t="s">
        <v>2408</v>
      </c>
    </row>
    <row r="1670" spans="22:23">
      <c r="V1670" s="4" t="s">
        <v>763</v>
      </c>
      <c r="W1670" s="4" t="s">
        <v>2409</v>
      </c>
    </row>
    <row r="1671" spans="22:23">
      <c r="V1671" s="4" t="s">
        <v>763</v>
      </c>
      <c r="W1671" s="4" t="s">
        <v>2410</v>
      </c>
    </row>
    <row r="1672" spans="22:23">
      <c r="V1672" s="4" t="s">
        <v>763</v>
      </c>
      <c r="W1672" s="4" t="s">
        <v>2411</v>
      </c>
    </row>
    <row r="1673" spans="22:23">
      <c r="V1673" s="4" t="s">
        <v>763</v>
      </c>
      <c r="W1673" s="4" t="s">
        <v>2412</v>
      </c>
    </row>
    <row r="1674" spans="22:23">
      <c r="V1674" s="4" t="s">
        <v>763</v>
      </c>
      <c r="W1674" s="4" t="s">
        <v>2413</v>
      </c>
    </row>
    <row r="1675" spans="22:23">
      <c r="V1675" s="4" t="s">
        <v>763</v>
      </c>
      <c r="W1675" s="4" t="s">
        <v>2414</v>
      </c>
    </row>
    <row r="1676" spans="22:23">
      <c r="V1676" s="4" t="s">
        <v>763</v>
      </c>
      <c r="W1676" s="4" t="s">
        <v>2415</v>
      </c>
    </row>
    <row r="1677" spans="22:23">
      <c r="V1677" s="4" t="s">
        <v>763</v>
      </c>
      <c r="W1677" s="4" t="s">
        <v>2416</v>
      </c>
    </row>
    <row r="1678" spans="22:23">
      <c r="V1678" s="4" t="s">
        <v>763</v>
      </c>
      <c r="W1678" s="4" t="s">
        <v>2417</v>
      </c>
    </row>
    <row r="1679" spans="22:23">
      <c r="V1679" s="4" t="s">
        <v>763</v>
      </c>
      <c r="W1679" s="4" t="s">
        <v>2418</v>
      </c>
    </row>
    <row r="1680" spans="22:23">
      <c r="V1680" s="4" t="s">
        <v>763</v>
      </c>
      <c r="W1680" s="4" t="s">
        <v>2419</v>
      </c>
    </row>
    <row r="1681" spans="22:23">
      <c r="V1681" s="4" t="s">
        <v>763</v>
      </c>
      <c r="W1681" s="4" t="s">
        <v>2420</v>
      </c>
    </row>
    <row r="1682" spans="22:23">
      <c r="V1682" s="4" t="s">
        <v>763</v>
      </c>
      <c r="W1682" s="4" t="s">
        <v>2421</v>
      </c>
    </row>
    <row r="1683" spans="22:23">
      <c r="V1683" s="4" t="s">
        <v>763</v>
      </c>
      <c r="W1683" s="4" t="s">
        <v>2422</v>
      </c>
    </row>
    <row r="1684" spans="22:23">
      <c r="V1684" s="4" t="s">
        <v>763</v>
      </c>
      <c r="W1684" s="4" t="s">
        <v>2423</v>
      </c>
    </row>
    <row r="1685" spans="22:23">
      <c r="V1685" s="4" t="s">
        <v>763</v>
      </c>
      <c r="W1685" s="4" t="s">
        <v>2424</v>
      </c>
    </row>
    <row r="1686" spans="22:23">
      <c r="V1686" s="4" t="s">
        <v>763</v>
      </c>
      <c r="W1686" s="4" t="s">
        <v>2425</v>
      </c>
    </row>
    <row r="1687" spans="22:23">
      <c r="V1687" s="4" t="s">
        <v>763</v>
      </c>
      <c r="W1687" s="4" t="s">
        <v>2426</v>
      </c>
    </row>
    <row r="1688" spans="22:23">
      <c r="V1688" s="4" t="s">
        <v>763</v>
      </c>
      <c r="W1688" s="4" t="s">
        <v>2427</v>
      </c>
    </row>
    <row r="1689" spans="22:23">
      <c r="V1689" s="4" t="s">
        <v>763</v>
      </c>
      <c r="W1689" s="4" t="s">
        <v>2428</v>
      </c>
    </row>
    <row r="1690" spans="22:23">
      <c r="V1690" s="4" t="s">
        <v>763</v>
      </c>
      <c r="W1690" s="4" t="s">
        <v>2429</v>
      </c>
    </row>
    <row r="1691" spans="22:23">
      <c r="V1691" s="4" t="s">
        <v>763</v>
      </c>
      <c r="W1691" s="4" t="s">
        <v>2430</v>
      </c>
    </row>
    <row r="1692" spans="22:23">
      <c r="V1692" s="4" t="s">
        <v>763</v>
      </c>
      <c r="W1692" s="4" t="s">
        <v>2431</v>
      </c>
    </row>
    <row r="1693" spans="22:23">
      <c r="V1693" s="4" t="s">
        <v>763</v>
      </c>
      <c r="W1693" s="4" t="s">
        <v>2432</v>
      </c>
    </row>
    <row r="1694" spans="22:23">
      <c r="V1694" s="4" t="s">
        <v>763</v>
      </c>
      <c r="W1694" s="4" t="s">
        <v>2433</v>
      </c>
    </row>
    <row r="1695" spans="22:23">
      <c r="V1695" s="4" t="s">
        <v>763</v>
      </c>
      <c r="W1695" s="4" t="s">
        <v>2434</v>
      </c>
    </row>
    <row r="1696" spans="22:23">
      <c r="V1696" s="4" t="s">
        <v>763</v>
      </c>
      <c r="W1696" s="4" t="s">
        <v>2435</v>
      </c>
    </row>
    <row r="1697" spans="22:23">
      <c r="V1697" s="4" t="s">
        <v>763</v>
      </c>
      <c r="W1697" s="4" t="s">
        <v>2436</v>
      </c>
    </row>
    <row r="1698" spans="22:23">
      <c r="V1698" s="4" t="s">
        <v>763</v>
      </c>
      <c r="W1698" s="4" t="s">
        <v>2437</v>
      </c>
    </row>
    <row r="1699" spans="22:23">
      <c r="V1699" s="4" t="s">
        <v>763</v>
      </c>
      <c r="W1699" s="4" t="s">
        <v>2438</v>
      </c>
    </row>
    <row r="1700" spans="22:23">
      <c r="V1700" s="4" t="s">
        <v>763</v>
      </c>
      <c r="W1700" s="4" t="s">
        <v>2439</v>
      </c>
    </row>
    <row r="1701" spans="22:23">
      <c r="V1701" s="4" t="s">
        <v>763</v>
      </c>
      <c r="W1701" s="4" t="s">
        <v>2440</v>
      </c>
    </row>
    <row r="1702" spans="22:23">
      <c r="V1702" s="4" t="s">
        <v>763</v>
      </c>
      <c r="W1702" s="4" t="s">
        <v>2441</v>
      </c>
    </row>
    <row r="1703" spans="22:23">
      <c r="V1703" s="4" t="s">
        <v>763</v>
      </c>
      <c r="W1703" s="4" t="s">
        <v>2442</v>
      </c>
    </row>
    <row r="1704" spans="22:23">
      <c r="V1704" s="4" t="s">
        <v>763</v>
      </c>
      <c r="W1704" s="4" t="s">
        <v>2443</v>
      </c>
    </row>
    <row r="1705" spans="22:23">
      <c r="V1705" s="4" t="s">
        <v>763</v>
      </c>
      <c r="W1705" s="4" t="s">
        <v>2444</v>
      </c>
    </row>
    <row r="1706" spans="22:23">
      <c r="V1706" s="4" t="s">
        <v>763</v>
      </c>
      <c r="W1706" s="4" t="s">
        <v>2445</v>
      </c>
    </row>
    <row r="1707" spans="22:23">
      <c r="V1707" s="4" t="s">
        <v>763</v>
      </c>
      <c r="W1707" s="4" t="s">
        <v>2446</v>
      </c>
    </row>
    <row r="1708" spans="22:23">
      <c r="V1708" s="4" t="s">
        <v>763</v>
      </c>
      <c r="W1708" s="4" t="s">
        <v>2447</v>
      </c>
    </row>
    <row r="1709" spans="22:23">
      <c r="V1709" s="4" t="s">
        <v>769</v>
      </c>
      <c r="W1709" s="4" t="s">
        <v>2448</v>
      </c>
    </row>
    <row r="1710" spans="22:23">
      <c r="V1710" s="4" t="s">
        <v>769</v>
      </c>
      <c r="W1710" s="4" t="s">
        <v>2449</v>
      </c>
    </row>
    <row r="1711" spans="22:23">
      <c r="V1711" s="4" t="s">
        <v>769</v>
      </c>
      <c r="W1711" s="4" t="s">
        <v>2450</v>
      </c>
    </row>
    <row r="1712" spans="22:23">
      <c r="V1712" s="4" t="s">
        <v>769</v>
      </c>
      <c r="W1712" s="4" t="s">
        <v>2451</v>
      </c>
    </row>
    <row r="1713" spans="22:23">
      <c r="V1713" s="4" t="s">
        <v>769</v>
      </c>
      <c r="W1713" s="4" t="s">
        <v>2452</v>
      </c>
    </row>
    <row r="1714" spans="22:23">
      <c r="V1714" s="4" t="s">
        <v>769</v>
      </c>
      <c r="W1714" s="4" t="s">
        <v>2453</v>
      </c>
    </row>
    <row r="1715" spans="22:23">
      <c r="V1715" s="4" t="s">
        <v>769</v>
      </c>
      <c r="W1715" s="4" t="s">
        <v>2454</v>
      </c>
    </row>
    <row r="1716" spans="22:23">
      <c r="V1716" s="4" t="s">
        <v>769</v>
      </c>
      <c r="W1716" s="4" t="s">
        <v>2455</v>
      </c>
    </row>
    <row r="1717" spans="22:23">
      <c r="V1717" s="4" t="s">
        <v>769</v>
      </c>
      <c r="W1717" s="4" t="s">
        <v>2456</v>
      </c>
    </row>
    <row r="1718" spans="22:23">
      <c r="V1718" s="4" t="s">
        <v>769</v>
      </c>
      <c r="W1718" s="4" t="s">
        <v>2457</v>
      </c>
    </row>
    <row r="1719" spans="22:23">
      <c r="V1719" s="4" t="s">
        <v>769</v>
      </c>
      <c r="W1719" s="4" t="s">
        <v>2458</v>
      </c>
    </row>
    <row r="1720" spans="22:23">
      <c r="V1720" s="4" t="s">
        <v>769</v>
      </c>
      <c r="W1720" s="4" t="s">
        <v>2459</v>
      </c>
    </row>
    <row r="1721" spans="22:23">
      <c r="V1721" s="4" t="s">
        <v>769</v>
      </c>
      <c r="W1721" s="4" t="s">
        <v>2460</v>
      </c>
    </row>
    <row r="1722" spans="22:23">
      <c r="V1722" s="4" t="s">
        <v>769</v>
      </c>
      <c r="W1722" s="4" t="s">
        <v>2461</v>
      </c>
    </row>
    <row r="1723" spans="22:23">
      <c r="V1723" s="4" t="s">
        <v>769</v>
      </c>
      <c r="W1723" s="4" t="s">
        <v>2462</v>
      </c>
    </row>
    <row r="1724" spans="22:23">
      <c r="V1724" s="4" t="s">
        <v>769</v>
      </c>
      <c r="W1724" s="4" t="s">
        <v>2463</v>
      </c>
    </row>
    <row r="1725" spans="22:23">
      <c r="V1725" s="4" t="s">
        <v>769</v>
      </c>
      <c r="W1725" s="4" t="s">
        <v>2464</v>
      </c>
    </row>
    <row r="1726" spans="22:23">
      <c r="V1726" s="4" t="s">
        <v>769</v>
      </c>
      <c r="W1726" s="4" t="s">
        <v>2465</v>
      </c>
    </row>
    <row r="1727" spans="22:23">
      <c r="V1727" s="4" t="s">
        <v>769</v>
      </c>
      <c r="W1727" s="4" t="s">
        <v>2466</v>
      </c>
    </row>
    <row r="1728" spans="22:23">
      <c r="V1728" s="4" t="s">
        <v>769</v>
      </c>
      <c r="W1728" s="4" t="s">
        <v>2467</v>
      </c>
    </row>
    <row r="1729" spans="22:23">
      <c r="V1729" s="4" t="s">
        <v>769</v>
      </c>
      <c r="W1729" s="4" t="s">
        <v>2468</v>
      </c>
    </row>
    <row r="1730" spans="22:23">
      <c r="V1730" s="4" t="s">
        <v>769</v>
      </c>
      <c r="W1730" s="4" t="s">
        <v>2469</v>
      </c>
    </row>
    <row r="1731" spans="22:23">
      <c r="V1731" s="4" t="s">
        <v>769</v>
      </c>
      <c r="W1731" s="4" t="s">
        <v>2470</v>
      </c>
    </row>
    <row r="1732" spans="22:23">
      <c r="V1732" s="4" t="s">
        <v>769</v>
      </c>
      <c r="W1732" s="4" t="s">
        <v>2471</v>
      </c>
    </row>
    <row r="1733" spans="22:23">
      <c r="V1733" s="4" t="s">
        <v>769</v>
      </c>
      <c r="W1733" s="4" t="s">
        <v>2472</v>
      </c>
    </row>
    <row r="1734" spans="22:23">
      <c r="V1734" s="4" t="s">
        <v>769</v>
      </c>
      <c r="W1734" s="4" t="s">
        <v>2473</v>
      </c>
    </row>
    <row r="1735" spans="22:23">
      <c r="V1735" s="4" t="s">
        <v>769</v>
      </c>
      <c r="W1735" s="4" t="s">
        <v>2474</v>
      </c>
    </row>
    <row r="1736" spans="22:23">
      <c r="V1736" s="4" t="s">
        <v>769</v>
      </c>
      <c r="W1736" s="4" t="s">
        <v>2475</v>
      </c>
    </row>
    <row r="1737" spans="22:23">
      <c r="V1737" s="4" t="s">
        <v>769</v>
      </c>
      <c r="W1737" s="4" t="s">
        <v>2476</v>
      </c>
    </row>
    <row r="1738" spans="22:23">
      <c r="V1738" s="4" t="s">
        <v>769</v>
      </c>
      <c r="W1738" s="4" t="s">
        <v>2477</v>
      </c>
    </row>
    <row r="1739" spans="22:23">
      <c r="V1739" s="4" t="s">
        <v>769</v>
      </c>
      <c r="W1739" s="4" t="s">
        <v>2478</v>
      </c>
    </row>
    <row r="1740" spans="22:23">
      <c r="V1740" s="4" t="s">
        <v>769</v>
      </c>
      <c r="W1740" s="4" t="s">
        <v>2479</v>
      </c>
    </row>
    <row r="1741" spans="22:23">
      <c r="V1741" s="4" t="s">
        <v>769</v>
      </c>
      <c r="W1741" s="4" t="s">
        <v>2480</v>
      </c>
    </row>
    <row r="1742" spans="22:23">
      <c r="V1742" s="4" t="s">
        <v>769</v>
      </c>
      <c r="W1742" s="4" t="s">
        <v>2481</v>
      </c>
    </row>
    <row r="1743" spans="22:23">
      <c r="V1743" s="4" t="s">
        <v>769</v>
      </c>
      <c r="W1743" s="4" t="s">
        <v>2482</v>
      </c>
    </row>
    <row r="1744" spans="22:23">
      <c r="V1744" s="4" t="s">
        <v>769</v>
      </c>
      <c r="W1744" s="4" t="s">
        <v>2483</v>
      </c>
    </row>
    <row r="1745" spans="22:23">
      <c r="V1745" s="4" t="s">
        <v>769</v>
      </c>
      <c r="W1745" s="4" t="s">
        <v>2484</v>
      </c>
    </row>
    <row r="1746" spans="22:23">
      <c r="V1746" s="4" t="s">
        <v>769</v>
      </c>
      <c r="W1746" s="4" t="s">
        <v>2485</v>
      </c>
    </row>
    <row r="1747" spans="22:23">
      <c r="V1747" s="4" t="s">
        <v>769</v>
      </c>
      <c r="W1747" s="4" t="s">
        <v>2486</v>
      </c>
    </row>
    <row r="1748" spans="22:23">
      <c r="V1748" s="4" t="s">
        <v>769</v>
      </c>
      <c r="W1748" s="4" t="s">
        <v>2487</v>
      </c>
    </row>
    <row r="1749" spans="22:23" ht="14.25" thickBot="1">
      <c r="V1749" s="5" t="s">
        <v>769</v>
      </c>
      <c r="W1749" s="5" t="s">
        <v>2488</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C1AEB3-A35C-4A75-8164-6D9BBC350CCC}"/>
</file>

<file path=customXml/itemProps2.xml><?xml version="1.0" encoding="utf-8"?>
<ds:datastoreItem xmlns:ds="http://schemas.openxmlformats.org/officeDocument/2006/customXml" ds:itemID="{BA5713DF-67F2-421A-B467-23CE57B6BF52}"/>
</file>

<file path=customXml/itemProps3.xml><?xml version="1.0" encoding="utf-8"?>
<ds:datastoreItem xmlns:ds="http://schemas.openxmlformats.org/officeDocument/2006/customXml" ds:itemID="{B293E00C-19D3-4183-B17F-8D16ECF45F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2026-03-25T01:31:40Z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