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905" activeTab="1"/>
  </bookViews>
  <sheets>
    <sheet name="全日制課程" sheetId="1" r:id="rId1"/>
    <sheet name="定時・通信制課程" sheetId="2" r:id="rId2"/>
  </sheets>
  <definedNames>
    <definedName name="_xlnm.Print_Area" localSheetId="0">'全日制課程'!$A$1:$R$150</definedName>
    <definedName name="_xlnm.Print_Area" localSheetId="1">'定時・通信制課程'!$A$1:$Q$54</definedName>
    <definedName name="_xlnm.Print_Titles" localSheetId="0">'全日制課程'!$3:$5</definedName>
  </definedNames>
  <calcPr fullCalcOnLoad="1"/>
</workbook>
</file>

<file path=xl/sharedStrings.xml><?xml version="1.0" encoding="utf-8"?>
<sst xmlns="http://schemas.openxmlformats.org/spreadsheetml/2006/main" count="311" uniqueCount="155">
  <si>
    <t>前年度</t>
  </si>
  <si>
    <t xml:space="preserve">    教  員  数</t>
  </si>
  <si>
    <t xml:space="preserve"> 職員数</t>
  </si>
  <si>
    <t>学  校  名</t>
  </si>
  <si>
    <t>本    務</t>
  </si>
  <si>
    <t>生徒数</t>
  </si>
  <si>
    <t xml:space="preserve"> 県  立  計</t>
  </si>
  <si>
    <t xml:space="preserve">  韮崎</t>
  </si>
  <si>
    <t>県</t>
  </si>
  <si>
    <t xml:space="preserve">    普通</t>
  </si>
  <si>
    <t>　　文理</t>
  </si>
  <si>
    <t xml:space="preserve">  韮崎工業</t>
  </si>
  <si>
    <t xml:space="preserve">    電子機械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</si>
  <si>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</si>
  <si>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</si>
  <si>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</si>
  <si>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</si>
  <si>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</si>
  <si>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</si>
  <si>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</si>
  <si>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</si>
  <si>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</si>
  <si>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</si>
  <si>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</si>
  <si>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</si>
  <si>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</si>
  <si>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</si>
  <si>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>　甲府城西</t>
  </si>
  <si>
    <t>　　総合</t>
  </si>
  <si>
    <t xml:space="preserve">  甲府昭和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</si>
  <si>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</si>
  <si>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</si>
  <si>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</si>
  <si>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</si>
  <si>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</si>
  <si>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</si>
  <si>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</si>
  <si>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</si>
  <si>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</si>
  <si>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  商業</t>
  </si>
  <si>
    <t xml:space="preserve">    情報処理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</si>
  <si>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</si>
  <si>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</si>
  <si>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</si>
  <si>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</si>
  <si>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</si>
  <si>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>　　理数</t>
  </si>
  <si>
    <t xml:space="preserve">  石和</t>
  </si>
  <si>
    <t>　　国際教養</t>
  </si>
  <si>
    <t xml:space="preserve">  山梨園芸</t>
  </si>
  <si>
    <t xml:space="preserve">    農業土木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</si>
  <si>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</si>
  <si>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</si>
  <si>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</si>
  <si>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</si>
  <si>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  国際経済</t>
  </si>
  <si>
    <t xml:space="preserve">  都留</t>
  </si>
  <si>
    <t xml:space="preserve">  上野原</t>
  </si>
  <si>
    <t xml:space="preserve">  谷村工業</t>
  </si>
  <si>
    <t xml:space="preserve">  桂</t>
  </si>
  <si>
    <t xml:space="preserve">  吉田</t>
  </si>
  <si>
    <t>市・組合立計</t>
  </si>
  <si>
    <t xml:space="preserve">  甲府商業</t>
  </si>
  <si>
    <t>市</t>
  </si>
  <si>
    <t xml:space="preserve">  大月短大附</t>
  </si>
  <si>
    <t xml:space="preserve">  甲陵</t>
  </si>
  <si>
    <t xml:space="preserve"> 私  立  計</t>
  </si>
  <si>
    <t xml:space="preserve">  山梨英和</t>
  </si>
  <si>
    <t>私</t>
  </si>
  <si>
    <t xml:space="preserve">  身延山</t>
  </si>
  <si>
    <t xml:space="preserve">  甲府湯田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</si>
  <si>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</si>
  <si>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</si>
  <si>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</si>
  <si>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</si>
  <si>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</si>
  <si>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　英語</t>
  </si>
  <si>
    <t>　東海大学甲府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</si>
  <si>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</si>
  <si>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</si>
  <si>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</si>
  <si>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</si>
  <si>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</si>
  <si>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</si>
  <si>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総      計</t>
  </si>
  <si>
    <t>　　情報経理</t>
  </si>
  <si>
    <t>　　普　　通</t>
  </si>
  <si>
    <t>　　衛生看護</t>
  </si>
  <si>
    <t>　　科目履修</t>
  </si>
  <si>
    <t>　　併　　修</t>
  </si>
  <si>
    <t>　北杜</t>
  </si>
  <si>
    <t>県</t>
  </si>
  <si>
    <t>　　普通</t>
  </si>
  <si>
    <t>　　理数</t>
  </si>
  <si>
    <t>　　総合</t>
  </si>
  <si>
    <r>
      <t>工業</t>
    </r>
    <r>
      <rPr>
        <sz val="9"/>
        <rFont val="ＭＳ 明朝"/>
        <family val="1"/>
      </rPr>
      <t>（全学科共通）</t>
    </r>
  </si>
  <si>
    <t>　　環境化学</t>
  </si>
  <si>
    <t>　　ｼｽﾃﾑ工学</t>
  </si>
  <si>
    <t>　　土木</t>
  </si>
  <si>
    <t xml:space="preserve">    園芸</t>
  </si>
  <si>
    <t xml:space="preserve">    食品化学</t>
  </si>
  <si>
    <t>　　文理</t>
  </si>
  <si>
    <t xml:space="preserve">  富士北稜</t>
  </si>
  <si>
    <t xml:space="preserve">    総合学科</t>
  </si>
  <si>
    <t xml:space="preserve">  富士河口湖</t>
  </si>
  <si>
    <t xml:space="preserve">    普通</t>
  </si>
  <si>
    <t>　　国際</t>
  </si>
  <si>
    <t>　　情報ﾒﾃﾞｨｱ</t>
  </si>
  <si>
    <t>　　介護福祉</t>
  </si>
  <si>
    <t>　自然学園</t>
  </si>
  <si>
    <t>県　立　計</t>
  </si>
  <si>
    <t>（総　　 計）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</si>
  <si>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</si>
  <si>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　中央</t>
  </si>
  <si>
    <t>　ひばりが丘</t>
  </si>
  <si>
    <t>（ ）は専攻科の学級数・生徒数で外数</t>
  </si>
  <si>
    <t xml:space="preserve"> 中央（県立）</t>
  </si>
  <si>
    <t>私　立　計</t>
  </si>
  <si>
    <t xml:space="preserve"> 日本航空</t>
  </si>
  <si>
    <t>　　航空工学</t>
  </si>
  <si>
    <t>駿台甲府</t>
  </si>
  <si>
    <t>自然学園</t>
  </si>
  <si>
    <t xml:space="preserve">    介護福祉</t>
  </si>
  <si>
    <t>　総　　　計</t>
  </si>
  <si>
    <t>&lt;　&gt;は科目履修生数、{　}は併修生数で外数</t>
  </si>
  <si>
    <t xml:space="preserve">             学    級    数    お    よ    び    生    徒    数</t>
  </si>
  <si>
    <t>学級数</t>
  </si>
  <si>
    <t>生徒数</t>
  </si>
  <si>
    <t xml:space="preserve">     総      数</t>
  </si>
  <si>
    <t xml:space="preserve"> ３    年</t>
  </si>
  <si>
    <t>１    年</t>
  </si>
  <si>
    <t xml:space="preserve"> ２    年</t>
  </si>
  <si>
    <t>教員数</t>
  </si>
  <si>
    <t>兼　　　務</t>
  </si>
  <si>
    <t>]</t>
  </si>
  <si>
    <t>総      数</t>
  </si>
  <si>
    <t>２    年</t>
  </si>
  <si>
    <t>３    年</t>
  </si>
  <si>
    <t>４    年</t>
  </si>
  <si>
    <t>兼    務</t>
  </si>
  <si>
    <t>（学科分けは１年下期から）</t>
  </si>
  <si>
    <t>高等学校別生徒数</t>
  </si>
  <si>
    <t>１　全日制課程</t>
  </si>
  <si>
    <t>２　定時制課程</t>
  </si>
  <si>
    <t>３　通信制（県・私立）</t>
  </si>
  <si>
    <t>＊公立学校の職員数は、県費負担による職員のみの人数を示す。</t>
  </si>
  <si>
    <t xml:space="preserve">    化学・ﾃﾞｻﾞｲﾝ</t>
  </si>
  <si>
    <t xml:space="preserve">    機械ｼｽﾃﾑ</t>
  </si>
  <si>
    <t xml:space="preserve">    建設</t>
  </si>
  <si>
    <t xml:space="preserve">    電子情報</t>
  </si>
  <si>
    <t xml:space="preserve">  笛吹</t>
  </si>
  <si>
    <t xml:space="preserve"> 公  立  計</t>
  </si>
  <si>
    <t xml:space="preserve">    果樹園芸</t>
  </si>
  <si>
    <t>　  総合学科</t>
  </si>
  <si>
    <t>前年度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</si>
</sst>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\(##0\)"/>
    <numFmt numFmtId="182" formatCode="\(#,##0\)"/>
    <numFmt numFmtId="183" formatCode="\(General\)"/>
    <numFmt numFmtId="184" formatCode="0.000"/>
    <numFmt numFmtId="185" formatCode="0.0"/>
    <numFmt numFmtId="186" formatCode="[&lt;=999]000;000\-00"/>
    <numFmt numFmtId="187" formatCode="0_);\(0\)"/>
    <numFmt numFmtId="188" formatCode="#,##0_);\(#,##0\)"/>
    <numFmt numFmtId="189" formatCode="0_);[Red]\(0\)"/>
    <numFmt numFmtId="190" formatCode="#,##0_);[Red]\(#,##0\)"/>
    <numFmt numFmtId="191" formatCode="\{#,##0\}"/>
    <numFmt numFmtId="192" formatCode="\&lt;#,##0\&gt;"/>
    <numFmt numFmtId="193" formatCode="\&lt;#,###\&gt;"/>
    <numFmt numFmtId="194" formatCode="\&lt;#,##0\)"/>
    <numFmt numFmtId="195" formatCode="#,##0.0"/>
    <numFmt numFmtId="196" formatCode="yy/m/d"/>
    <numFmt numFmtId="197" formatCode="yy/m"/>
    <numFmt numFmtId="198" formatCode="m/d"/>
    <numFmt numFmtId="199" formatCode="#,##0.000"/>
    <numFmt numFmtId="200" formatCode="#,##0.0000"/>
    <numFmt numFmtId="201" formatCode="0.00_);[Red]\(0.00\)"/>
    <numFmt numFmtId="202" formatCode="#,##0.00_ "/>
    <numFmt numFmtId="203" formatCode="#,##0.000_ "/>
    <numFmt numFmtId="204" formatCode="#,##0.00000"/>
    <numFmt numFmtId="205" formatCode="#,##0.000000"/>
    <numFmt numFmtId="206" formatCode="#,##0.0;[Red]\-#,##0.0"/>
    <numFmt numFmtId="207" formatCode="#,##0.0_ "/>
    <numFmt numFmtId="208" formatCode="0.0_ "/>
    <numFmt numFmtId="209" formatCode="0.0;[Red]0.0"/>
    <numFmt numFmtId="210" formatCode="0.0;&quot;△ &quot;0.0"/>
    <numFmt numFmtId="211" formatCode="0.0E+00"/>
    <numFmt numFmtId="212" formatCode="#,##0.0_);[Red]\(#,##0.0\)"/>
    <numFmt numFmtId="213" formatCode="#,##0.000;[Red]\-#,##0.000"/>
    <numFmt numFmtId="214" formatCode="#,##0_ ;[Red]\-#,##0\ "/>
    <numFmt numFmtId="215" formatCode="#,##0.000_);[Red]\(#,##0.000\)"/>
    <numFmt numFmtId="216" formatCode="0.00_ "/>
    <numFmt numFmtId="217" formatCode="0.0_);[Red]\(0.0\)"/>
    <numFmt numFmtId="218" formatCode="#,##0_ "/>
    <numFmt numFmtId="219" formatCode="#,##0_ ;[Red]\-#,##0\ \ "/>
    <numFmt numFmtId="220" formatCode="0.0000"/>
    <numFmt numFmtId="221" formatCode="0.000_);[Red]\(0.00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6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 applyFont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38" fontId="4" fillId="0" borderId="0" xfId="17" applyFont="1" applyFill="1" applyAlignment="1">
      <alignment/>
    </xf>
    <xf numFmtId="38" fontId="4" fillId="0" borderId="1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2" xfId="17" applyFont="1" applyFill="1" applyBorder="1" applyAlignment="1">
      <alignment/>
    </xf>
    <xf numFmtId="38" fontId="4" fillId="0" borderId="3" xfId="17" applyFont="1" applyFill="1" applyBorder="1" applyAlignment="1" applyProtection="1">
      <alignment horizontal="left"/>
      <protection/>
    </xf>
    <xf numFmtId="38" fontId="4" fillId="0" borderId="4" xfId="17" applyFont="1" applyFill="1" applyBorder="1" applyAlignment="1" applyProtection="1">
      <alignment horizontal="left"/>
      <protection/>
    </xf>
    <xf numFmtId="38" fontId="4" fillId="0" borderId="5" xfId="17" applyFont="1" applyFill="1" applyBorder="1" applyAlignment="1">
      <alignment/>
    </xf>
    <xf numFmtId="38" fontId="4" fillId="0" borderId="0" xfId="17" applyFont="1" applyFill="1" applyAlignment="1" applyProtection="1">
      <alignment horizontal="left"/>
      <protection/>
    </xf>
    <xf numFmtId="38" fontId="4" fillId="0" borderId="6" xfId="17" applyFont="1" applyFill="1" applyBorder="1" applyAlignment="1">
      <alignment/>
    </xf>
    <xf numFmtId="38" fontId="4" fillId="0" borderId="7" xfId="17" applyFont="1" applyFill="1" applyBorder="1" applyAlignment="1" applyProtection="1">
      <alignment horizontal="left"/>
      <protection/>
    </xf>
    <xf numFmtId="38" fontId="4" fillId="0" borderId="1" xfId="17" applyFont="1" applyFill="1" applyBorder="1" applyAlignment="1" applyProtection="1">
      <alignment horizontal="left"/>
      <protection/>
    </xf>
    <xf numFmtId="38" fontId="5" fillId="0" borderId="0" xfId="17" applyFont="1" applyFill="1" applyAlignment="1">
      <alignment/>
    </xf>
    <xf numFmtId="38" fontId="4" fillId="0" borderId="0" xfId="17" applyFont="1" applyFill="1" applyBorder="1" applyAlignment="1" applyProtection="1">
      <alignment horizontal="left"/>
      <protection/>
    </xf>
    <xf numFmtId="38" fontId="4" fillId="0" borderId="0" xfId="17" applyFont="1" applyFill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3" xfId="17" applyFont="1" applyFill="1" applyBorder="1" applyAlignment="1" applyProtection="1">
      <alignment horizontal="right"/>
      <protection/>
    </xf>
    <xf numFmtId="38" fontId="4" fillId="0" borderId="6" xfId="17" applyFont="1" applyFill="1" applyBorder="1" applyAlignment="1">
      <alignment horizontal="right"/>
    </xf>
    <xf numFmtId="38" fontId="4" fillId="0" borderId="7" xfId="17" applyFont="1" applyFill="1" applyBorder="1" applyAlignment="1" applyProtection="1">
      <alignment horizontal="right"/>
      <protection/>
    </xf>
    <xf numFmtId="38" fontId="4" fillId="0" borderId="0" xfId="17" applyFont="1" applyFill="1" applyBorder="1" applyAlignment="1">
      <alignment horizontal="right"/>
    </xf>
    <xf numFmtId="38" fontId="5" fillId="0" borderId="8" xfId="17" applyFont="1" applyFill="1" applyBorder="1" applyAlignment="1">
      <alignment/>
    </xf>
    <xf numFmtId="38" fontId="5" fillId="2" borderId="1" xfId="17" applyFont="1" applyFill="1" applyBorder="1" applyAlignment="1" applyProtection="1">
      <alignment horizontal="left"/>
      <protection/>
    </xf>
    <xf numFmtId="38" fontId="4" fillId="2" borderId="0" xfId="17" applyFont="1" applyFill="1" applyBorder="1" applyAlignment="1" applyProtection="1">
      <alignment horizontal="left"/>
      <protection/>
    </xf>
    <xf numFmtId="38" fontId="4" fillId="2" borderId="0" xfId="17" applyFont="1" applyFill="1" applyBorder="1" applyAlignment="1">
      <alignment/>
    </xf>
    <xf numFmtId="38" fontId="4" fillId="2" borderId="0" xfId="17" applyFont="1" applyFill="1" applyAlignment="1">
      <alignment/>
    </xf>
    <xf numFmtId="38" fontId="4" fillId="2" borderId="1" xfId="17" applyFont="1" applyFill="1" applyBorder="1" applyAlignment="1" applyProtection="1">
      <alignment horizontal="left"/>
      <protection/>
    </xf>
    <xf numFmtId="38" fontId="4" fillId="2" borderId="1" xfId="17" applyFont="1" applyFill="1" applyBorder="1" applyAlignment="1">
      <alignment/>
    </xf>
    <xf numFmtId="38" fontId="4" fillId="2" borderId="0" xfId="17" applyFont="1" applyFill="1" applyAlignment="1" applyProtection="1">
      <alignment horizontal="left"/>
      <protection/>
    </xf>
    <xf numFmtId="38" fontId="4" fillId="2" borderId="9" xfId="17" applyFont="1" applyFill="1" applyBorder="1" applyAlignment="1">
      <alignment/>
    </xf>
    <xf numFmtId="38" fontId="5" fillId="3" borderId="10" xfId="17" applyFont="1" applyFill="1" applyBorder="1" applyAlignment="1">
      <alignment/>
    </xf>
    <xf numFmtId="38" fontId="5" fillId="3" borderId="11" xfId="17" applyFont="1" applyFill="1" applyBorder="1" applyAlignment="1">
      <alignment/>
    </xf>
    <xf numFmtId="38" fontId="4" fillId="3" borderId="0" xfId="17" applyFont="1" applyFill="1" applyAlignment="1">
      <alignment/>
    </xf>
    <xf numFmtId="38" fontId="4" fillId="3" borderId="1" xfId="17" applyFont="1" applyFill="1" applyBorder="1" applyAlignment="1">
      <alignment/>
    </xf>
    <xf numFmtId="38" fontId="4" fillId="3" borderId="0" xfId="17" applyFont="1" applyFill="1" applyBorder="1" applyAlignment="1">
      <alignment/>
    </xf>
    <xf numFmtId="38" fontId="5" fillId="3" borderId="1" xfId="17" applyFont="1" applyFill="1" applyBorder="1" applyAlignment="1">
      <alignment/>
    </xf>
    <xf numFmtId="38" fontId="4" fillId="0" borderId="7" xfId="17" applyFont="1" applyFill="1" applyBorder="1" applyAlignment="1" applyProtection="1">
      <alignment horizontal="center"/>
      <protection/>
    </xf>
    <xf numFmtId="38" fontId="5" fillId="3" borderId="1" xfId="17" applyFont="1" applyFill="1" applyBorder="1" applyAlignment="1" applyProtection="1">
      <alignment horizontal="left"/>
      <protection/>
    </xf>
    <xf numFmtId="38" fontId="5" fillId="3" borderId="7" xfId="17" applyFont="1" applyFill="1" applyBorder="1" applyAlignment="1">
      <alignment/>
    </xf>
    <xf numFmtId="38" fontId="5" fillId="3" borderId="12" xfId="17" applyFont="1" applyFill="1" applyBorder="1" applyAlignment="1">
      <alignment/>
    </xf>
    <xf numFmtId="38" fontId="5" fillId="3" borderId="0" xfId="17" applyFont="1" applyFill="1" applyBorder="1" applyAlignment="1">
      <alignment/>
    </xf>
    <xf numFmtId="38" fontId="5" fillId="3" borderId="6" xfId="17" applyFont="1" applyFill="1" applyBorder="1" applyAlignment="1">
      <alignment/>
    </xf>
    <xf numFmtId="38" fontId="4" fillId="3" borderId="6" xfId="17" applyFont="1" applyFill="1" applyBorder="1" applyAlignment="1">
      <alignment/>
    </xf>
    <xf numFmtId="38" fontId="4" fillId="3" borderId="7" xfId="17" applyFont="1" applyFill="1" applyBorder="1" applyAlignment="1">
      <alignment/>
    </xf>
    <xf numFmtId="38" fontId="5" fillId="3" borderId="13" xfId="17" applyFont="1" applyFill="1" applyBorder="1" applyAlignment="1">
      <alignment/>
    </xf>
    <xf numFmtId="38" fontId="4" fillId="3" borderId="0" xfId="17" applyFont="1" applyFill="1" applyAlignment="1" applyProtection="1">
      <alignment horizontal="left"/>
      <protection/>
    </xf>
    <xf numFmtId="38" fontId="4" fillId="3" borderId="1" xfId="17" applyFont="1" applyFill="1" applyBorder="1" applyAlignment="1" applyProtection="1">
      <alignment horizontal="left"/>
      <protection/>
    </xf>
    <xf numFmtId="38" fontId="4" fillId="3" borderId="0" xfId="17" applyFont="1" applyFill="1" applyBorder="1" applyAlignment="1" applyProtection="1">
      <alignment horizontal="left"/>
      <protection/>
    </xf>
    <xf numFmtId="38" fontId="4" fillId="3" borderId="14" xfId="17" applyFont="1" applyFill="1" applyBorder="1" applyAlignment="1">
      <alignment/>
    </xf>
    <xf numFmtId="38" fontId="5" fillId="3" borderId="15" xfId="17" applyFont="1" applyFill="1" applyBorder="1" applyAlignment="1">
      <alignment/>
    </xf>
    <xf numFmtId="38" fontId="4" fillId="3" borderId="16" xfId="17" applyFont="1" applyFill="1" applyBorder="1" applyAlignment="1">
      <alignment/>
    </xf>
    <xf numFmtId="38" fontId="5" fillId="3" borderId="17" xfId="17" applyFont="1" applyFill="1" applyBorder="1" applyAlignment="1">
      <alignment/>
    </xf>
    <xf numFmtId="38" fontId="4" fillId="3" borderId="17" xfId="17" applyFont="1" applyFill="1" applyBorder="1" applyAlignment="1">
      <alignment/>
    </xf>
    <xf numFmtId="38" fontId="4" fillId="3" borderId="8" xfId="17" applyFont="1" applyFill="1" applyBorder="1" applyAlignment="1" applyProtection="1">
      <alignment horizontal="left"/>
      <protection/>
    </xf>
    <xf numFmtId="38" fontId="5" fillId="3" borderId="18" xfId="17" applyFont="1" applyFill="1" applyBorder="1" applyAlignment="1">
      <alignment/>
    </xf>
    <xf numFmtId="38" fontId="5" fillId="4" borderId="0" xfId="17" applyFont="1" applyFill="1" applyAlignment="1">
      <alignment/>
    </xf>
    <xf numFmtId="38" fontId="4" fillId="4" borderId="0" xfId="17" applyFont="1" applyFill="1" applyBorder="1" applyAlignment="1">
      <alignment/>
    </xf>
    <xf numFmtId="38" fontId="5" fillId="4" borderId="0" xfId="17" applyFont="1" applyFill="1" applyBorder="1" applyAlignment="1">
      <alignment/>
    </xf>
    <xf numFmtId="38" fontId="4" fillId="4" borderId="0" xfId="17" applyFont="1" applyFill="1" applyAlignment="1">
      <alignment/>
    </xf>
    <xf numFmtId="38" fontId="4" fillId="4" borderId="1" xfId="17" applyFont="1" applyFill="1" applyBorder="1" applyAlignment="1">
      <alignment/>
    </xf>
    <xf numFmtId="38" fontId="4" fillId="4" borderId="0" xfId="17" applyFont="1" applyFill="1" applyBorder="1" applyAlignment="1" quotePrefix="1">
      <alignment/>
    </xf>
    <xf numFmtId="38" fontId="4" fillId="4" borderId="0" xfId="17" applyFont="1" applyFill="1" applyAlignment="1" quotePrefix="1">
      <alignment/>
    </xf>
    <xf numFmtId="38" fontId="5" fillId="4" borderId="7" xfId="17" applyFont="1" applyFill="1" applyBorder="1" applyAlignment="1">
      <alignment/>
    </xf>
    <xf numFmtId="38" fontId="5" fillId="4" borderId="1" xfId="17" applyFont="1" applyFill="1" applyBorder="1" applyAlignment="1">
      <alignment/>
    </xf>
    <xf numFmtId="38" fontId="5" fillId="4" borderId="9" xfId="17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8" fontId="9" fillId="3" borderId="6" xfId="17" applyFont="1" applyFill="1" applyBorder="1" applyAlignment="1">
      <alignment/>
    </xf>
    <xf numFmtId="38" fontId="5" fillId="3" borderId="0" xfId="17" applyFont="1" applyFill="1" applyAlignment="1">
      <alignment/>
    </xf>
    <xf numFmtId="38" fontId="4" fillId="3" borderId="19" xfId="17" applyFont="1" applyFill="1" applyBorder="1" applyAlignment="1">
      <alignment/>
    </xf>
    <xf numFmtId="38" fontId="5" fillId="3" borderId="9" xfId="17" applyFont="1" applyFill="1" applyBorder="1" applyAlignment="1">
      <alignment/>
    </xf>
    <xf numFmtId="38" fontId="5" fillId="3" borderId="20" xfId="17" applyFont="1" applyFill="1" applyBorder="1" applyAlignment="1">
      <alignment/>
    </xf>
    <xf numFmtId="38" fontId="5" fillId="3" borderId="21" xfId="17" applyFont="1" applyFill="1" applyBorder="1" applyAlignment="1">
      <alignment/>
    </xf>
    <xf numFmtId="38" fontId="4" fillId="3" borderId="21" xfId="17" applyFont="1" applyFill="1" applyBorder="1" applyAlignment="1">
      <alignment/>
    </xf>
    <xf numFmtId="0" fontId="4" fillId="3" borderId="1" xfId="17" applyNumberFormat="1" applyFont="1" applyFill="1" applyBorder="1" applyAlignment="1">
      <alignment/>
    </xf>
    <xf numFmtId="0" fontId="4" fillId="3" borderId="0" xfId="17" applyNumberFormat="1" applyFont="1" applyFill="1" applyBorder="1" applyAlignment="1">
      <alignment/>
    </xf>
    <xf numFmtId="38" fontId="4" fillId="3" borderId="1" xfId="17" applyFont="1" applyFill="1" applyBorder="1" applyAlignment="1" applyProtection="1" quotePrefix="1">
      <alignment horizontal="left"/>
      <protection/>
    </xf>
    <xf numFmtId="38" fontId="4" fillId="3" borderId="9" xfId="17" applyFont="1" applyFill="1" applyBorder="1" applyAlignment="1">
      <alignment/>
    </xf>
    <xf numFmtId="38" fontId="5" fillId="3" borderId="13" xfId="17" applyFont="1" applyFill="1" applyBorder="1" applyAlignment="1" applyProtection="1">
      <alignment horizontal="right"/>
      <protection/>
    </xf>
    <xf numFmtId="38" fontId="5" fillId="3" borderId="6" xfId="17" applyFont="1" applyFill="1" applyBorder="1" applyAlignment="1" applyProtection="1">
      <alignment horizontal="right"/>
      <protection/>
    </xf>
    <xf numFmtId="38" fontId="5" fillId="3" borderId="7" xfId="17" applyFont="1" applyFill="1" applyBorder="1" applyAlignment="1" applyProtection="1">
      <alignment horizontal="right"/>
      <protection/>
    </xf>
    <xf numFmtId="38" fontId="4" fillId="3" borderId="22" xfId="17" applyFont="1" applyFill="1" applyBorder="1" applyAlignment="1">
      <alignment/>
    </xf>
    <xf numFmtId="38" fontId="5" fillId="3" borderId="20" xfId="17" applyFont="1" applyFill="1" applyBorder="1" applyAlignment="1" applyProtection="1">
      <alignment horizontal="right"/>
      <protection/>
    </xf>
    <xf numFmtId="38" fontId="5" fillId="3" borderId="21" xfId="17" applyFont="1" applyFill="1" applyBorder="1" applyAlignment="1" applyProtection="1">
      <alignment horizontal="right"/>
      <protection/>
    </xf>
    <xf numFmtId="38" fontId="5" fillId="3" borderId="19" xfId="17" applyFont="1" applyFill="1" applyBorder="1" applyAlignment="1" applyProtection="1">
      <alignment horizontal="right"/>
      <protection/>
    </xf>
    <xf numFmtId="38" fontId="4" fillId="3" borderId="23" xfId="17" applyFont="1" applyFill="1" applyBorder="1" applyAlignment="1">
      <alignment/>
    </xf>
    <xf numFmtId="192" fontId="4" fillId="3" borderId="17" xfId="17" applyNumberFormat="1" applyFont="1" applyFill="1" applyBorder="1" applyAlignment="1">
      <alignment/>
    </xf>
    <xf numFmtId="191" fontId="4" fillId="3" borderId="16" xfId="17" applyNumberFormat="1" applyFont="1" applyFill="1" applyBorder="1" applyAlignment="1">
      <alignment/>
    </xf>
    <xf numFmtId="38" fontId="5" fillId="3" borderId="16" xfId="17" applyFont="1" applyFill="1" applyBorder="1" applyAlignment="1">
      <alignment/>
    </xf>
    <xf numFmtId="38" fontId="4" fillId="3" borderId="24" xfId="17" applyFont="1" applyFill="1" applyBorder="1" applyAlignment="1">
      <alignment/>
    </xf>
    <xf numFmtId="192" fontId="5" fillId="3" borderId="17" xfId="17" applyNumberFormat="1" applyFont="1" applyFill="1" applyBorder="1" applyAlignment="1">
      <alignment/>
    </xf>
    <xf numFmtId="191" fontId="5" fillId="3" borderId="17" xfId="17" applyNumberFormat="1" applyFont="1" applyFill="1" applyBorder="1" applyAlignment="1">
      <alignment horizontal="right"/>
    </xf>
    <xf numFmtId="38" fontId="5" fillId="3" borderId="25" xfId="17" applyFont="1" applyFill="1" applyBorder="1" applyAlignment="1">
      <alignment/>
    </xf>
    <xf numFmtId="38" fontId="4" fillId="3" borderId="26" xfId="17" applyFont="1" applyFill="1" applyBorder="1" applyAlignment="1">
      <alignment/>
    </xf>
    <xf numFmtId="38" fontId="4" fillId="3" borderId="27" xfId="17" applyFont="1" applyFill="1" applyBorder="1" applyAlignment="1">
      <alignment/>
    </xf>
    <xf numFmtId="38" fontId="5" fillId="3" borderId="11" xfId="17" applyFont="1" applyFill="1" applyBorder="1" applyAlignment="1">
      <alignment horizontal="left"/>
    </xf>
    <xf numFmtId="38" fontId="5" fillId="3" borderId="19" xfId="17" applyFont="1" applyFill="1" applyBorder="1" applyAlignment="1">
      <alignment/>
    </xf>
    <xf numFmtId="38" fontId="4" fillId="3" borderId="0" xfId="17" applyFont="1" applyFill="1" applyBorder="1" applyAlignment="1">
      <alignment horizontal="left"/>
    </xf>
    <xf numFmtId="38" fontId="4" fillId="3" borderId="0" xfId="17" applyFont="1" applyFill="1" applyAlignment="1" quotePrefix="1">
      <alignment horizontal="left"/>
    </xf>
    <xf numFmtId="38" fontId="4" fillId="3" borderId="1" xfId="17" applyFont="1" applyFill="1" applyBorder="1" applyAlignment="1" quotePrefix="1">
      <alignment horizontal="left"/>
    </xf>
    <xf numFmtId="38" fontId="4" fillId="3" borderId="0" xfId="17" applyFont="1" applyFill="1" applyBorder="1" applyAlignment="1" quotePrefix="1">
      <alignment horizontal="left"/>
    </xf>
    <xf numFmtId="38" fontId="4" fillId="3" borderId="14" xfId="17" applyFont="1" applyFill="1" applyBorder="1" applyAlignment="1">
      <alignment horizontal="left"/>
    </xf>
    <xf numFmtId="192" fontId="4" fillId="3" borderId="6" xfId="17" applyNumberFormat="1" applyFont="1" applyFill="1" applyBorder="1" applyAlignment="1">
      <alignment/>
    </xf>
    <xf numFmtId="192" fontId="4" fillId="3" borderId="21" xfId="17" applyNumberFormat="1" applyFont="1" applyFill="1" applyBorder="1" applyAlignment="1">
      <alignment/>
    </xf>
    <xf numFmtId="182" fontId="4" fillId="3" borderId="0" xfId="17" applyNumberFormat="1" applyFont="1" applyFill="1" applyBorder="1" applyAlignment="1">
      <alignment/>
    </xf>
    <xf numFmtId="192" fontId="4" fillId="3" borderId="0" xfId="17" applyNumberFormat="1" applyFont="1" applyFill="1" applyAlignment="1">
      <alignment/>
    </xf>
    <xf numFmtId="191" fontId="4" fillId="3" borderId="6" xfId="17" applyNumberFormat="1" applyFont="1" applyFill="1" applyBorder="1" applyAlignment="1">
      <alignment/>
    </xf>
    <xf numFmtId="191" fontId="4" fillId="3" borderId="19" xfId="17" applyNumberFormat="1" applyFont="1" applyFill="1" applyBorder="1" applyAlignment="1">
      <alignment/>
    </xf>
    <xf numFmtId="191" fontId="4" fillId="3" borderId="1" xfId="17" applyNumberFormat="1" applyFont="1" applyFill="1" applyBorder="1" applyAlignment="1">
      <alignment/>
    </xf>
    <xf numFmtId="191" fontId="4" fillId="3" borderId="1" xfId="17" applyNumberFormat="1" applyFont="1" applyFill="1" applyBorder="1" applyAlignment="1">
      <alignment horizontal="right"/>
    </xf>
    <xf numFmtId="38" fontId="4" fillId="3" borderId="0" xfId="17" applyFont="1" applyFill="1" applyAlignment="1">
      <alignment horizontal="left"/>
    </xf>
    <xf numFmtId="182" fontId="5" fillId="3" borderId="0" xfId="17" applyNumberFormat="1" applyFont="1" applyFill="1" applyBorder="1" applyAlignment="1">
      <alignment/>
    </xf>
    <xf numFmtId="192" fontId="5" fillId="3" borderId="21" xfId="17" applyNumberFormat="1" applyFont="1" applyFill="1" applyBorder="1" applyAlignment="1">
      <alignment/>
    </xf>
    <xf numFmtId="191" fontId="5" fillId="3" borderId="0" xfId="17" applyNumberFormat="1" applyFont="1" applyFill="1" applyBorder="1" applyAlignment="1">
      <alignment/>
    </xf>
    <xf numFmtId="191" fontId="5" fillId="3" borderId="21" xfId="17" applyNumberFormat="1" applyFont="1" applyFill="1" applyBorder="1" applyAlignment="1">
      <alignment horizontal="right"/>
    </xf>
    <xf numFmtId="38" fontId="5" fillId="3" borderId="8" xfId="17" applyFont="1" applyFill="1" applyBorder="1" applyAlignment="1">
      <alignment/>
    </xf>
    <xf numFmtId="38" fontId="5" fillId="3" borderId="22" xfId="17" applyFont="1" applyFill="1" applyBorder="1" applyAlignment="1">
      <alignment/>
    </xf>
    <xf numFmtId="38" fontId="5" fillId="3" borderId="23" xfId="17" applyFont="1" applyFill="1" applyBorder="1" applyAlignment="1">
      <alignment/>
    </xf>
    <xf numFmtId="191" fontId="5" fillId="3" borderId="18" xfId="17" applyNumberFormat="1" applyFont="1" applyFill="1" applyBorder="1" applyAlignment="1" applyProtection="1">
      <alignment horizontal="right"/>
      <protection/>
    </xf>
    <xf numFmtId="182" fontId="5" fillId="3" borderId="17" xfId="17" applyNumberFormat="1" applyFont="1" applyFill="1" applyBorder="1" applyAlignment="1" applyProtection="1">
      <alignment horizontal="right"/>
      <protection/>
    </xf>
    <xf numFmtId="38" fontId="5" fillId="3" borderId="16" xfId="17" applyFont="1" applyFill="1" applyBorder="1" applyAlignment="1" applyProtection="1">
      <alignment horizontal="right"/>
      <protection/>
    </xf>
    <xf numFmtId="182" fontId="4" fillId="3" borderId="16" xfId="17" applyNumberFormat="1" applyFont="1" applyFill="1" applyBorder="1" applyAlignment="1">
      <alignment/>
    </xf>
    <xf numFmtId="38" fontId="4" fillId="3" borderId="25" xfId="17" applyFont="1" applyFill="1" applyBorder="1" applyAlignment="1">
      <alignment/>
    </xf>
    <xf numFmtId="38" fontId="4" fillId="3" borderId="0" xfId="17" applyFont="1" applyFill="1" applyAlignment="1" applyProtection="1" quotePrefix="1">
      <alignment horizontal="left"/>
      <protection/>
    </xf>
    <xf numFmtId="182" fontId="4" fillId="3" borderId="7" xfId="17" applyNumberFormat="1" applyFont="1" applyFill="1" applyBorder="1" applyAlignment="1">
      <alignment/>
    </xf>
    <xf numFmtId="182" fontId="4" fillId="3" borderId="1" xfId="17" applyNumberFormat="1" applyFont="1" applyFill="1" applyBorder="1" applyAlignment="1">
      <alignment/>
    </xf>
    <xf numFmtId="182" fontId="4" fillId="3" borderId="19" xfId="17" applyNumberFormat="1" applyFont="1" applyFill="1" applyBorder="1" applyAlignment="1">
      <alignment/>
    </xf>
    <xf numFmtId="191" fontId="5" fillId="3" borderId="13" xfId="17" applyNumberFormat="1" applyFont="1" applyFill="1" applyBorder="1" applyAlignment="1" applyProtection="1">
      <alignment horizontal="right"/>
      <protection/>
    </xf>
    <xf numFmtId="191" fontId="5" fillId="3" borderId="20" xfId="17" applyNumberFormat="1" applyFont="1" applyFill="1" applyBorder="1" applyAlignment="1" applyProtection="1">
      <alignment horizontal="right"/>
      <protection/>
    </xf>
    <xf numFmtId="191" fontId="5" fillId="3" borderId="0" xfId="17" applyNumberFormat="1" applyFont="1" applyFill="1" applyBorder="1" applyAlignment="1" applyProtection="1">
      <alignment horizontal="right"/>
      <protection/>
    </xf>
    <xf numFmtId="182" fontId="5" fillId="3" borderId="6" xfId="17" applyNumberFormat="1" applyFont="1" applyFill="1" applyBorder="1" applyAlignment="1" applyProtection="1">
      <alignment horizontal="right"/>
      <protection/>
    </xf>
    <xf numFmtId="182" fontId="5" fillId="3" borderId="21" xfId="17" applyNumberFormat="1" applyFont="1" applyFill="1" applyBorder="1" applyAlignment="1" applyProtection="1">
      <alignment horizontal="right"/>
      <protection/>
    </xf>
    <xf numFmtId="182" fontId="5" fillId="3" borderId="0" xfId="17" applyNumberFormat="1" applyFont="1" applyFill="1" applyBorder="1" applyAlignment="1" applyProtection="1">
      <alignment horizontal="right"/>
      <protection/>
    </xf>
    <xf numFmtId="38" fontId="5" fillId="3" borderId="0" xfId="17" applyFont="1" applyFill="1" applyBorder="1" applyAlignment="1">
      <alignment horizontal="left"/>
    </xf>
    <xf numFmtId="38" fontId="5" fillId="3" borderId="0" xfId="17" applyFont="1" applyFill="1" applyBorder="1" applyAlignment="1" quotePrefix="1">
      <alignment horizontal="left"/>
    </xf>
    <xf numFmtId="0" fontId="8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38" fontId="4" fillId="0" borderId="4" xfId="17" applyFont="1" applyFill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38" fontId="4" fillId="0" borderId="13" xfId="17" applyFont="1" applyFill="1" applyBorder="1" applyAlignment="1" applyProtection="1">
      <alignment horizontal="left" vertical="center"/>
      <protection/>
    </xf>
    <xf numFmtId="38" fontId="4" fillId="0" borderId="7" xfId="17" applyFont="1" applyFill="1" applyBorder="1" applyAlignment="1" applyProtection="1">
      <alignment horizontal="left" vertical="center"/>
      <protection/>
    </xf>
    <xf numFmtId="38" fontId="4" fillId="0" borderId="12" xfId="17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38" fontId="4" fillId="0" borderId="13" xfId="17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38" fontId="4" fillId="0" borderId="18" xfId="17" applyFont="1" applyFill="1" applyBorder="1" applyAlignment="1" applyProtection="1">
      <alignment horizontal="left" vertical="center"/>
      <protection/>
    </xf>
    <xf numFmtId="38" fontId="4" fillId="0" borderId="16" xfId="17" applyFont="1" applyFill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8"/>
  <sheetViews>
    <sheetView showZeros="0" zoomScale="75" zoomScaleNormal="75" workbookViewId="0" topLeftCell="A1">
      <pane ySplit="5" topLeftCell="BM6" activePane="bottomLeft" state="frozen"/>
      <selection pane="topLeft" activeCell="A1" sqref="A1"/>
      <selection pane="bottomLeft" activeCell="E147" sqref="E147"/>
    </sheetView>
  </sheetViews>
  <sheetFormatPr defaultColWidth="9.00390625" defaultRowHeight="13.5"/>
  <cols>
    <col min="1" max="1" width="16.25390625" style="1" customWidth="1"/>
    <col min="2" max="2" width="5.125" style="1" hidden="1" customWidth="1"/>
    <col min="3" max="3" width="10.875" style="1" hidden="1" customWidth="1"/>
    <col min="4" max="4" width="10.50390625" style="1" customWidth="1"/>
    <col min="5" max="12" width="9.875" style="1" customWidth="1"/>
    <col min="13" max="14" width="9.875" style="1" hidden="1" customWidth="1"/>
    <col min="15" max="15" width="0.12890625" style="1" customWidth="1"/>
    <col min="16" max="18" width="9.875" style="1" customWidth="1"/>
    <col min="19" max="19" width="9.00390625" style="1" customWidth="1"/>
    <col min="20" max="55" width="9.25390625" style="33" customWidth="1"/>
    <col min="56" max="60" width="9.00390625" style="33" customWidth="1"/>
    <col min="61" max="16384" width="9.00390625" style="1" customWidth="1"/>
  </cols>
  <sheetData>
    <row r="1" ht="16.5" customHeight="1">
      <c r="A1" s="1" t="s">
        <v>141</v>
      </c>
    </row>
    <row r="2" spans="1:18" ht="18" customHeight="1" thickBot="1">
      <c r="A2" s="1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4"/>
      <c r="B3" s="4"/>
      <c r="C3" s="4"/>
      <c r="D3" s="5" t="s">
        <v>0</v>
      </c>
      <c r="E3" s="6" t="s">
        <v>125</v>
      </c>
      <c r="F3" s="7"/>
      <c r="G3" s="7"/>
      <c r="H3" s="7"/>
      <c r="I3" s="7"/>
      <c r="J3" s="7"/>
      <c r="K3" s="7"/>
      <c r="L3" s="7"/>
      <c r="M3" s="7"/>
      <c r="N3" s="7"/>
      <c r="O3" s="7"/>
      <c r="P3" s="135" t="s">
        <v>132</v>
      </c>
      <c r="Q3" s="136"/>
      <c r="R3" s="6" t="s">
        <v>2</v>
      </c>
    </row>
    <row r="4" spans="1:18" ht="18" customHeight="1">
      <c r="A4" s="8" t="s">
        <v>3</v>
      </c>
      <c r="B4" s="8"/>
      <c r="C4" s="8"/>
      <c r="D4" s="9"/>
      <c r="E4" s="10" t="s">
        <v>128</v>
      </c>
      <c r="F4" s="2"/>
      <c r="G4" s="139" t="s">
        <v>130</v>
      </c>
      <c r="H4" s="140"/>
      <c r="I4" s="139" t="s">
        <v>131</v>
      </c>
      <c r="J4" s="141"/>
      <c r="K4" s="139" t="s">
        <v>129</v>
      </c>
      <c r="L4" s="142"/>
      <c r="M4" s="2"/>
      <c r="N4" s="2"/>
      <c r="O4" s="2"/>
      <c r="P4" s="143" t="s">
        <v>4</v>
      </c>
      <c r="Q4" s="133" t="s">
        <v>133</v>
      </c>
      <c r="R4" s="137" t="s">
        <v>4</v>
      </c>
    </row>
    <row r="5" spans="1:18" ht="18" customHeight="1">
      <c r="A5" s="2"/>
      <c r="B5" s="2"/>
      <c r="C5" s="2"/>
      <c r="D5" s="10" t="s">
        <v>5</v>
      </c>
      <c r="E5" s="35" t="s">
        <v>126</v>
      </c>
      <c r="F5" s="35" t="s">
        <v>127</v>
      </c>
      <c r="G5" s="35" t="s">
        <v>126</v>
      </c>
      <c r="H5" s="35" t="s">
        <v>127</v>
      </c>
      <c r="I5" s="35" t="s">
        <v>126</v>
      </c>
      <c r="J5" s="35" t="s">
        <v>127</v>
      </c>
      <c r="K5" s="35" t="s">
        <v>126</v>
      </c>
      <c r="L5" s="35" t="s">
        <v>127</v>
      </c>
      <c r="M5" s="11"/>
      <c r="N5" s="11"/>
      <c r="O5" s="10"/>
      <c r="P5" s="144"/>
      <c r="Q5" s="134"/>
      <c r="R5" s="138"/>
    </row>
    <row r="6" spans="1:60" s="12" customFormat="1" ht="18" customHeight="1">
      <c r="A6" s="36" t="s">
        <v>151</v>
      </c>
      <c r="B6" s="36"/>
      <c r="C6" s="36"/>
      <c r="D6" s="38">
        <v>20570</v>
      </c>
      <c r="E6" s="38">
        <f aca="true" t="shared" si="0" ref="E6:L6">+E7+E108</f>
        <v>563</v>
      </c>
      <c r="F6" s="30">
        <f t="shared" si="0"/>
        <v>20653</v>
      </c>
      <c r="G6" s="38">
        <f t="shared" si="0"/>
        <v>190</v>
      </c>
      <c r="H6" s="29">
        <f t="shared" si="0"/>
        <v>7154</v>
      </c>
      <c r="I6" s="38">
        <f t="shared" si="0"/>
        <v>186</v>
      </c>
      <c r="J6" s="29">
        <f t="shared" si="0"/>
        <v>6772</v>
      </c>
      <c r="K6" s="38">
        <f t="shared" si="0"/>
        <v>187</v>
      </c>
      <c r="L6" s="29">
        <f t="shared" si="0"/>
        <v>6727</v>
      </c>
      <c r="M6" s="34" t="e">
        <v>#REF!</v>
      </c>
      <c r="N6" s="37" t="e">
        <v>#REF!</v>
      </c>
      <c r="O6" s="37" t="e">
        <v>#REF!</v>
      </c>
      <c r="P6" s="38">
        <f>+P7+P108</f>
        <v>1587</v>
      </c>
      <c r="Q6" s="29">
        <f>+Q7+Q108</f>
        <v>369</v>
      </c>
      <c r="R6" s="38">
        <f>+R7+R108</f>
        <v>341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s="12" customFormat="1" ht="18" customHeight="1">
      <c r="A7" s="36" t="s">
        <v>6</v>
      </c>
      <c r="B7" s="21"/>
      <c r="C7" s="21"/>
      <c r="D7" s="38">
        <v>18966</v>
      </c>
      <c r="E7" s="38">
        <f>+E8+E12+E15+E23+E26+E28+E31+E33+E39+E41+E43+E49+E51+E53+E56+E59+E64+E67+E70+E79+E81+E83+E88+E90+E93+E98+E101+E104+E106+E74</f>
        <v>518</v>
      </c>
      <c r="F7" s="29">
        <f>+F8+F12+F15+F23+F26+F28+F31+F33+F39+F41+F43+F49+F51+F53+F56+F59+F64+F67+F70+F79+F81+F83+F88+F90+F93+F98+F101+F104+F106+F74</f>
        <v>19027</v>
      </c>
      <c r="G7" s="38">
        <f>+G8+G12+G15+G23+G26+G28+G31+G33+G39+G41+G43+G49+G51+G53+G56+G59+G64+G67+G70+G79+G81+G83+G88+G90+G93+G98+G101+G104+G106+G74</f>
        <v>175</v>
      </c>
      <c r="H7" s="29">
        <f>+H8+H12+H15+H23+H26+H28+H31+H33+H39+H41+H43+H49+H51+H53+H56+H59+H64+H67+H70+H79+H81+H83+H88+H90+H93+H98+H101+H104+H106+U65+H74</f>
        <v>6603</v>
      </c>
      <c r="I7" s="38">
        <f>+I8+I12+I15+I23+I26+I28+I31+I33+I39+I41+I43+I49+I51+I53+I56+I59+I64+I67+I70+I79+I81+I83+I88+I90+I93+I98+I101+I104+I106+I74</f>
        <v>171</v>
      </c>
      <c r="J7" s="29">
        <f>+J8+J12+J15+J23+J26+J28+J31+J33+J39+J41+J43+J49+J51+J53+J56+J59+J64+J67+J70+J79+J81+J83+J88+J90+J93+J98+J101+J104+J106+J74</f>
        <v>6229</v>
      </c>
      <c r="K7" s="38">
        <f>+K8+K12+K15+K23+K26+K28+K31+K33+K39+K41+K43+K49+K51+K53+K56+K59+K64+K67+K70+K79+K81+K83+K88+K90+K93+K98+K101+K104+K106+K74</f>
        <v>172</v>
      </c>
      <c r="L7" s="29">
        <f>+L8+L12+L15+L23+L26+L28+L31+L33+L39+L41+L43+L49+L51+L53+L56+L59+L64+L67+L70+L79+L81+L83+L88+L90+L93+L98+L101+L104+L106+L74</f>
        <v>6195</v>
      </c>
      <c r="M7" s="30">
        <v>0</v>
      </c>
      <c r="N7" s="30">
        <v>0</v>
      </c>
      <c r="O7" s="30">
        <v>0</v>
      </c>
      <c r="P7" s="38">
        <f>+P8+P12+P15+P23+P26+P28+P31+P33+P39+P41+P43+P49+P51+P53+P56+P59+P64+P67+P70+P79+P81+P83+P88+P90+P93+P98+P101+P104+P106+P74</f>
        <v>1458</v>
      </c>
      <c r="Q7" s="29">
        <f>+Q8+Q12+Q15+Q23+Q26+Q28+Q31+Q33+Q39+Q41+Q43+Q49+Q51+Q53+Q56+Q59+Q64+Q67+Q70+Q79+Q81+Q83+Q88+Q90+Q93+Q98+Q101+Q104+Q106+Q74</f>
        <v>340</v>
      </c>
      <c r="R7" s="38">
        <f>+R8+R12+R15+R23+R26+R28+R31+R33+R39+R41+R43+R49+R51+R53+R56+R59+R64+R67+R70+R79+R81+R83+R88+R90+R93+R98+R101+R104+R106+R74</f>
        <v>322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39"/>
      <c r="BE7" s="39"/>
      <c r="BF7" s="39"/>
      <c r="BG7" s="39"/>
      <c r="BH7" s="39"/>
    </row>
    <row r="8" spans="1:55" ht="18" customHeight="1">
      <c r="A8" s="46" t="s">
        <v>90</v>
      </c>
      <c r="B8" s="22"/>
      <c r="C8" s="22" t="s">
        <v>91</v>
      </c>
      <c r="D8" s="40">
        <v>837</v>
      </c>
      <c r="E8" s="40">
        <f>+G8+I8+K8</f>
        <v>24</v>
      </c>
      <c r="F8" s="69">
        <f aca="true" t="shared" si="1" ref="F8:L8">+F9+F10+F11</f>
        <v>845</v>
      </c>
      <c r="G8" s="40">
        <f t="shared" si="1"/>
        <v>8</v>
      </c>
      <c r="H8" s="66">
        <f t="shared" si="1"/>
        <v>289</v>
      </c>
      <c r="I8" s="40">
        <f t="shared" si="1"/>
        <v>8</v>
      </c>
      <c r="J8" s="66">
        <f t="shared" si="1"/>
        <v>280</v>
      </c>
      <c r="K8" s="40">
        <f t="shared" si="1"/>
        <v>8</v>
      </c>
      <c r="L8" s="66">
        <f t="shared" si="1"/>
        <v>276</v>
      </c>
      <c r="M8" s="55"/>
      <c r="N8" s="55"/>
      <c r="O8" s="55"/>
      <c r="P8" s="40">
        <v>70</v>
      </c>
      <c r="Q8" s="39">
        <v>18</v>
      </c>
      <c r="R8" s="40">
        <v>14</v>
      </c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</row>
    <row r="9" spans="1:55" ht="18" customHeight="1">
      <c r="A9" s="46" t="s">
        <v>92</v>
      </c>
      <c r="B9" s="22"/>
      <c r="C9" s="22"/>
      <c r="D9" s="41">
        <v>359</v>
      </c>
      <c r="E9" s="41">
        <v>9</v>
      </c>
      <c r="F9" s="31">
        <f>+H9+J9+L9</f>
        <v>357</v>
      </c>
      <c r="G9" s="41">
        <v>3</v>
      </c>
      <c r="H9" s="33">
        <v>121</v>
      </c>
      <c r="I9" s="41">
        <v>3</v>
      </c>
      <c r="J9" s="33">
        <v>120</v>
      </c>
      <c r="K9" s="41">
        <v>3</v>
      </c>
      <c r="L9" s="33">
        <v>116</v>
      </c>
      <c r="M9" s="55"/>
      <c r="N9" s="55"/>
      <c r="O9" s="55"/>
      <c r="P9" s="41"/>
      <c r="Q9" s="33"/>
      <c r="R9" s="41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</row>
    <row r="10" spans="1:55" ht="18" customHeight="1">
      <c r="A10" s="46" t="s">
        <v>93</v>
      </c>
      <c r="B10" s="22"/>
      <c r="C10" s="22"/>
      <c r="D10" s="41">
        <v>66</v>
      </c>
      <c r="E10" s="41">
        <v>3</v>
      </c>
      <c r="F10" s="31">
        <f>+H10+J10+L10</f>
        <v>70</v>
      </c>
      <c r="G10" s="41">
        <v>1</v>
      </c>
      <c r="H10" s="33">
        <v>28</v>
      </c>
      <c r="I10" s="41">
        <v>1</v>
      </c>
      <c r="J10" s="33">
        <v>22</v>
      </c>
      <c r="K10" s="41">
        <v>1</v>
      </c>
      <c r="L10" s="33">
        <v>20</v>
      </c>
      <c r="M10" s="55"/>
      <c r="N10" s="55"/>
      <c r="O10" s="55"/>
      <c r="P10" s="41"/>
      <c r="Q10" s="33"/>
      <c r="R10" s="41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</row>
    <row r="11" spans="1:55" ht="18" customHeight="1">
      <c r="A11" s="45" t="s">
        <v>94</v>
      </c>
      <c r="B11" s="25"/>
      <c r="C11" s="25"/>
      <c r="D11" s="42">
        <v>412</v>
      </c>
      <c r="E11" s="42">
        <v>12</v>
      </c>
      <c r="F11" s="31">
        <f>+H11+J11+L11</f>
        <v>418</v>
      </c>
      <c r="G11" s="42">
        <v>4</v>
      </c>
      <c r="H11" s="32">
        <v>140</v>
      </c>
      <c r="I11" s="42">
        <v>4</v>
      </c>
      <c r="J11" s="32">
        <v>138</v>
      </c>
      <c r="K11" s="42">
        <v>4</v>
      </c>
      <c r="L11" s="32">
        <v>140</v>
      </c>
      <c r="M11" s="58"/>
      <c r="N11" s="58"/>
      <c r="O11" s="58"/>
      <c r="P11" s="42"/>
      <c r="Q11" s="32"/>
      <c r="R11" s="42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</row>
    <row r="12" spans="1:60" s="12" customFormat="1" ht="18" customHeight="1">
      <c r="A12" s="44" t="s">
        <v>7</v>
      </c>
      <c r="B12" s="27"/>
      <c r="C12" s="27" t="s">
        <v>8</v>
      </c>
      <c r="D12" s="40">
        <v>826</v>
      </c>
      <c r="E12" s="40">
        <f aca="true" t="shared" si="2" ref="E12:L12">+E13+E14</f>
        <v>21</v>
      </c>
      <c r="F12" s="69">
        <f t="shared" si="2"/>
        <v>821</v>
      </c>
      <c r="G12" s="40">
        <f t="shared" si="2"/>
        <v>7</v>
      </c>
      <c r="H12" s="66">
        <f t="shared" si="2"/>
        <v>278</v>
      </c>
      <c r="I12" s="40">
        <f t="shared" si="2"/>
        <v>7</v>
      </c>
      <c r="J12" s="66">
        <f t="shared" si="2"/>
        <v>266</v>
      </c>
      <c r="K12" s="40">
        <f t="shared" si="2"/>
        <v>7</v>
      </c>
      <c r="L12" s="66">
        <f t="shared" si="2"/>
        <v>277</v>
      </c>
      <c r="M12" s="56"/>
      <c r="N12" s="56"/>
      <c r="O12" s="54"/>
      <c r="P12" s="40">
        <v>56</v>
      </c>
      <c r="Q12" s="39">
        <v>10</v>
      </c>
      <c r="R12" s="40">
        <v>7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39"/>
      <c r="BE12" s="39"/>
      <c r="BF12" s="39"/>
      <c r="BG12" s="39"/>
      <c r="BH12" s="39"/>
    </row>
    <row r="13" spans="1:60" s="3" customFormat="1" ht="18" customHeight="1">
      <c r="A13" s="46" t="s">
        <v>9</v>
      </c>
      <c r="B13" s="22"/>
      <c r="C13" s="22"/>
      <c r="D13" s="41">
        <v>719</v>
      </c>
      <c r="E13" s="41">
        <v>18</v>
      </c>
      <c r="F13" s="31">
        <f>+H13+J13+L13</f>
        <v>716</v>
      </c>
      <c r="G13" s="41">
        <v>6</v>
      </c>
      <c r="H13" s="33">
        <v>241</v>
      </c>
      <c r="I13" s="41">
        <v>6</v>
      </c>
      <c r="J13" s="33">
        <v>235</v>
      </c>
      <c r="K13" s="41">
        <v>6</v>
      </c>
      <c r="L13" s="33">
        <v>240</v>
      </c>
      <c r="M13" s="55"/>
      <c r="N13" s="55"/>
      <c r="O13" s="55"/>
      <c r="P13" s="41"/>
      <c r="Q13" s="33"/>
      <c r="R13" s="41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33"/>
      <c r="BE13" s="33"/>
      <c r="BF13" s="33"/>
      <c r="BG13" s="33"/>
      <c r="BH13" s="33"/>
    </row>
    <row r="14" spans="1:60" s="2" customFormat="1" ht="18" customHeight="1">
      <c r="A14" s="45" t="s">
        <v>10</v>
      </c>
      <c r="B14" s="25"/>
      <c r="C14" s="25"/>
      <c r="D14" s="42">
        <v>107</v>
      </c>
      <c r="E14" s="42">
        <v>3</v>
      </c>
      <c r="F14" s="31">
        <f>+H14+J14+L14</f>
        <v>105</v>
      </c>
      <c r="G14" s="42">
        <v>1</v>
      </c>
      <c r="H14" s="32">
        <v>37</v>
      </c>
      <c r="I14" s="42">
        <v>1</v>
      </c>
      <c r="J14" s="32">
        <v>31</v>
      </c>
      <c r="K14" s="42">
        <v>1</v>
      </c>
      <c r="L14" s="32">
        <v>37</v>
      </c>
      <c r="M14" s="58"/>
      <c r="N14" s="58"/>
      <c r="O14" s="58"/>
      <c r="P14" s="42"/>
      <c r="Q14" s="32"/>
      <c r="R14" s="42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33"/>
      <c r="BE14" s="33"/>
      <c r="BF14" s="33"/>
      <c r="BG14" s="33"/>
      <c r="BH14" s="33"/>
    </row>
    <row r="15" spans="1:60" s="12" customFormat="1" ht="18" customHeight="1">
      <c r="A15" s="44" t="s">
        <v>11</v>
      </c>
      <c r="B15" s="27"/>
      <c r="C15" s="27" t="s">
        <v>8</v>
      </c>
      <c r="D15" s="40">
        <v>526</v>
      </c>
      <c r="E15" s="40">
        <f aca="true" t="shared" si="3" ref="E15:L15">SUM(E16:E22)</f>
        <v>18</v>
      </c>
      <c r="F15" s="69">
        <f t="shared" si="3"/>
        <v>524</v>
      </c>
      <c r="G15" s="40">
        <f t="shared" si="3"/>
        <v>6</v>
      </c>
      <c r="H15" s="66">
        <f t="shared" si="3"/>
        <v>181</v>
      </c>
      <c r="I15" s="40">
        <f t="shared" si="3"/>
        <v>6</v>
      </c>
      <c r="J15" s="66">
        <f t="shared" si="3"/>
        <v>172</v>
      </c>
      <c r="K15" s="40">
        <f t="shared" si="3"/>
        <v>6</v>
      </c>
      <c r="L15" s="66">
        <f t="shared" si="3"/>
        <v>171</v>
      </c>
      <c r="M15" s="56"/>
      <c r="N15" s="56"/>
      <c r="O15" s="54"/>
      <c r="P15" s="40">
        <v>50</v>
      </c>
      <c r="Q15" s="39">
        <v>15</v>
      </c>
      <c r="R15" s="40">
        <v>20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39"/>
      <c r="BE15" s="39"/>
      <c r="BF15" s="39"/>
      <c r="BG15" s="39"/>
      <c r="BH15" s="39"/>
    </row>
    <row r="16" spans="1:60" s="12" customFormat="1" ht="18" customHeight="1">
      <c r="A16" s="44" t="s">
        <v>95</v>
      </c>
      <c r="B16" s="27"/>
      <c r="C16" s="27"/>
      <c r="D16" s="41">
        <v>180</v>
      </c>
      <c r="E16" s="41">
        <f>+G16+I16+K16</f>
        <v>6</v>
      </c>
      <c r="F16" s="31">
        <f>+H16+J16+L16</f>
        <v>181</v>
      </c>
      <c r="G16" s="41">
        <v>6</v>
      </c>
      <c r="H16" s="33">
        <v>181</v>
      </c>
      <c r="I16" s="41"/>
      <c r="J16" s="33"/>
      <c r="K16" s="41"/>
      <c r="L16" s="33">
        <v>0</v>
      </c>
      <c r="M16" s="56"/>
      <c r="N16" s="56"/>
      <c r="O16" s="54"/>
      <c r="P16" s="40"/>
      <c r="Q16" s="66"/>
      <c r="R16" s="40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39"/>
      <c r="BE16" s="39"/>
      <c r="BF16" s="39"/>
      <c r="BG16" s="39"/>
      <c r="BH16" s="39"/>
    </row>
    <row r="17" spans="1:55" ht="18" customHeight="1">
      <c r="A17" s="44" t="s">
        <v>12</v>
      </c>
      <c r="B17" s="27"/>
      <c r="C17" s="27"/>
      <c r="D17" s="41">
        <v>67</v>
      </c>
      <c r="E17" s="41">
        <f>+I17+K17</f>
        <v>2</v>
      </c>
      <c r="F17" s="31">
        <f aca="true" t="shared" si="4" ref="F17:F22">+H17+J17+L17</f>
        <v>65</v>
      </c>
      <c r="G17" s="65" t="s">
        <v>140</v>
      </c>
      <c r="H17" s="31"/>
      <c r="I17" s="41">
        <v>1</v>
      </c>
      <c r="J17" s="33">
        <v>32</v>
      </c>
      <c r="K17" s="41">
        <v>1</v>
      </c>
      <c r="L17" s="33">
        <v>33</v>
      </c>
      <c r="M17" s="55"/>
      <c r="N17" s="55"/>
      <c r="O17" s="57"/>
      <c r="P17" s="41"/>
      <c r="Q17" s="31"/>
      <c r="R17" s="41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</row>
    <row r="18" spans="1:55" ht="18" customHeight="1">
      <c r="A18" s="44" t="s">
        <v>13</v>
      </c>
      <c r="B18" s="27"/>
      <c r="C18" s="27"/>
      <c r="D18" s="41">
        <v>63</v>
      </c>
      <c r="E18" s="41">
        <f>+G18+I18+K18</f>
        <v>2</v>
      </c>
      <c r="F18" s="31">
        <f t="shared" si="4"/>
        <v>62</v>
      </c>
      <c r="G18" s="41"/>
      <c r="H18" s="31"/>
      <c r="I18" s="41">
        <v>1</v>
      </c>
      <c r="J18" s="33">
        <v>33</v>
      </c>
      <c r="K18" s="41">
        <v>1</v>
      </c>
      <c r="L18" s="33">
        <v>29</v>
      </c>
      <c r="M18" s="55"/>
      <c r="N18" s="55"/>
      <c r="O18" s="57"/>
      <c r="P18" s="41"/>
      <c r="Q18" s="31"/>
      <c r="R18" s="41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</row>
    <row r="19" spans="1:60" s="3" customFormat="1" ht="18" customHeight="1">
      <c r="A19" s="46" t="s">
        <v>14</v>
      </c>
      <c r="B19" s="22"/>
      <c r="C19" s="22"/>
      <c r="D19" s="41">
        <v>60</v>
      </c>
      <c r="E19" s="41">
        <f>+G19+I19+K19</f>
        <v>2</v>
      </c>
      <c r="F19" s="31">
        <f t="shared" si="4"/>
        <v>49</v>
      </c>
      <c r="G19" s="41"/>
      <c r="H19" s="33"/>
      <c r="I19" s="41">
        <v>1</v>
      </c>
      <c r="J19" s="33">
        <v>18</v>
      </c>
      <c r="K19" s="41">
        <v>1</v>
      </c>
      <c r="L19" s="33">
        <v>31</v>
      </c>
      <c r="M19" s="55"/>
      <c r="N19" s="55"/>
      <c r="O19" s="55"/>
      <c r="P19" s="41"/>
      <c r="Q19" s="33"/>
      <c r="R19" s="41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33"/>
      <c r="BE19" s="33"/>
      <c r="BF19" s="33"/>
      <c r="BG19" s="33"/>
      <c r="BH19" s="33"/>
    </row>
    <row r="20" spans="1:55" ht="18" customHeight="1">
      <c r="A20" s="46" t="s">
        <v>96</v>
      </c>
      <c r="B20" s="22"/>
      <c r="C20" s="22"/>
      <c r="D20" s="41">
        <v>50</v>
      </c>
      <c r="E20" s="41">
        <f>+G20+I20+K20</f>
        <v>2</v>
      </c>
      <c r="F20" s="31">
        <f t="shared" si="4"/>
        <v>59</v>
      </c>
      <c r="G20" s="41"/>
      <c r="H20" s="33"/>
      <c r="I20" s="41">
        <v>1</v>
      </c>
      <c r="J20" s="33">
        <v>34</v>
      </c>
      <c r="K20" s="41">
        <v>1</v>
      </c>
      <c r="L20" s="33">
        <v>25</v>
      </c>
      <c r="M20" s="55"/>
      <c r="N20" s="55"/>
      <c r="O20" s="55"/>
      <c r="P20" s="41"/>
      <c r="Q20" s="33"/>
      <c r="R20" s="41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</row>
    <row r="21" spans="1:55" ht="18" customHeight="1">
      <c r="A21" s="46" t="s">
        <v>15</v>
      </c>
      <c r="B21" s="22"/>
      <c r="C21" s="22"/>
      <c r="D21" s="41">
        <v>42</v>
      </c>
      <c r="E21" s="41">
        <f>+G21+I21+K21</f>
        <v>2</v>
      </c>
      <c r="F21" s="31">
        <f t="shared" si="4"/>
        <v>39</v>
      </c>
      <c r="G21" s="41"/>
      <c r="H21" s="33"/>
      <c r="I21" s="41">
        <v>1</v>
      </c>
      <c r="J21" s="33">
        <v>20</v>
      </c>
      <c r="K21" s="41">
        <v>1</v>
      </c>
      <c r="L21" s="33">
        <v>19</v>
      </c>
      <c r="M21" s="55"/>
      <c r="N21" s="55"/>
      <c r="O21" s="55"/>
      <c r="P21" s="41"/>
      <c r="Q21" s="33"/>
      <c r="R21" s="41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</row>
    <row r="22" spans="1:60" s="2" customFormat="1" ht="18" customHeight="1">
      <c r="A22" s="45" t="s">
        <v>97</v>
      </c>
      <c r="B22" s="25"/>
      <c r="C22" s="25"/>
      <c r="D22" s="42">
        <v>64</v>
      </c>
      <c r="E22" s="42">
        <f>+G22+I22+K22</f>
        <v>2</v>
      </c>
      <c r="F22" s="67">
        <f t="shared" si="4"/>
        <v>69</v>
      </c>
      <c r="G22" s="42"/>
      <c r="H22" s="32"/>
      <c r="I22" s="42">
        <v>1</v>
      </c>
      <c r="J22" s="32">
        <v>35</v>
      </c>
      <c r="K22" s="42">
        <v>1</v>
      </c>
      <c r="L22" s="32">
        <v>34</v>
      </c>
      <c r="M22" s="58"/>
      <c r="N22" s="58"/>
      <c r="O22" s="58"/>
      <c r="P22" s="42"/>
      <c r="Q22" s="32"/>
      <c r="R22" s="42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33"/>
      <c r="BE22" s="33"/>
      <c r="BF22" s="33"/>
      <c r="BG22" s="33"/>
      <c r="BH22" s="33"/>
    </row>
    <row r="23" spans="1:60" s="12" customFormat="1" ht="18" customHeight="1">
      <c r="A23" s="44" t="s">
        <v>16</v>
      </c>
      <c r="B23" s="44"/>
      <c r="C23" s="44" t="s">
        <v>8</v>
      </c>
      <c r="D23" s="40">
        <v>839</v>
      </c>
      <c r="E23" s="40">
        <f aca="true" t="shared" si="5" ref="E23:L23">+E24+E25</f>
        <v>21</v>
      </c>
      <c r="F23" s="66">
        <f t="shared" si="5"/>
        <v>838</v>
      </c>
      <c r="G23" s="40">
        <f t="shared" si="5"/>
        <v>7</v>
      </c>
      <c r="H23" s="66">
        <f t="shared" si="5"/>
        <v>282</v>
      </c>
      <c r="I23" s="40">
        <f t="shared" si="5"/>
        <v>7</v>
      </c>
      <c r="J23" s="66">
        <f t="shared" si="5"/>
        <v>281</v>
      </c>
      <c r="K23" s="40">
        <f t="shared" si="5"/>
        <v>7</v>
      </c>
      <c r="L23" s="66">
        <f t="shared" si="5"/>
        <v>275</v>
      </c>
      <c r="M23" s="56"/>
      <c r="N23" s="56"/>
      <c r="O23" s="54"/>
      <c r="P23" s="40">
        <v>57</v>
      </c>
      <c r="Q23" s="39">
        <v>8</v>
      </c>
      <c r="R23" s="40">
        <v>10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39"/>
      <c r="BE23" s="39"/>
      <c r="BF23" s="39"/>
      <c r="BG23" s="39"/>
      <c r="BH23" s="39"/>
    </row>
    <row r="24" spans="1:55" ht="18" customHeight="1">
      <c r="A24" s="44" t="s">
        <v>9</v>
      </c>
      <c r="B24" s="44"/>
      <c r="C24" s="44"/>
      <c r="D24" s="41">
        <v>719</v>
      </c>
      <c r="E24" s="41">
        <v>18</v>
      </c>
      <c r="F24" s="31">
        <f>+H24+J24+L24</f>
        <v>719</v>
      </c>
      <c r="G24" s="41">
        <v>6</v>
      </c>
      <c r="H24" s="33">
        <v>241</v>
      </c>
      <c r="I24" s="41">
        <v>6</v>
      </c>
      <c r="J24" s="33">
        <v>241</v>
      </c>
      <c r="K24" s="41">
        <v>6</v>
      </c>
      <c r="L24" s="33">
        <v>237</v>
      </c>
      <c r="M24" s="55"/>
      <c r="N24" s="55"/>
      <c r="O24" s="57"/>
      <c r="P24" s="41"/>
      <c r="Q24" s="31"/>
      <c r="R24" s="41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</row>
    <row r="25" spans="1:55" ht="18" customHeight="1">
      <c r="A25" s="45" t="s">
        <v>17</v>
      </c>
      <c r="B25" s="45"/>
      <c r="C25" s="45"/>
      <c r="D25" s="42">
        <v>120</v>
      </c>
      <c r="E25" s="42">
        <v>3</v>
      </c>
      <c r="F25" s="67">
        <f>+H25+J25+L25</f>
        <v>119</v>
      </c>
      <c r="G25" s="42">
        <v>1</v>
      </c>
      <c r="H25" s="32">
        <v>41</v>
      </c>
      <c r="I25" s="42">
        <v>1</v>
      </c>
      <c r="J25" s="32">
        <v>40</v>
      </c>
      <c r="K25" s="42">
        <v>1</v>
      </c>
      <c r="L25" s="32">
        <v>38</v>
      </c>
      <c r="M25" s="58"/>
      <c r="N25" s="58"/>
      <c r="O25" s="58"/>
      <c r="P25" s="42"/>
      <c r="Q25" s="32"/>
      <c r="R25" s="42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</row>
    <row r="26" spans="1:60" s="12" customFormat="1" ht="18" customHeight="1">
      <c r="A26" s="44" t="s">
        <v>18</v>
      </c>
      <c r="B26" s="44"/>
      <c r="C26" s="44" t="s">
        <v>8</v>
      </c>
      <c r="D26" s="40">
        <v>827</v>
      </c>
      <c r="E26" s="40">
        <f aca="true" t="shared" si="6" ref="E26:L26">+E27</f>
        <v>21</v>
      </c>
      <c r="F26" s="39">
        <f t="shared" si="6"/>
        <v>839</v>
      </c>
      <c r="G26" s="40">
        <f t="shared" si="6"/>
        <v>7</v>
      </c>
      <c r="H26" s="39">
        <f t="shared" si="6"/>
        <v>281</v>
      </c>
      <c r="I26" s="40">
        <f t="shared" si="6"/>
        <v>7</v>
      </c>
      <c r="J26" s="39">
        <f t="shared" si="6"/>
        <v>282</v>
      </c>
      <c r="K26" s="40">
        <f t="shared" si="6"/>
        <v>7</v>
      </c>
      <c r="L26" s="39">
        <f t="shared" si="6"/>
        <v>276</v>
      </c>
      <c r="M26" s="56"/>
      <c r="N26" s="56"/>
      <c r="O26" s="54"/>
      <c r="P26" s="40">
        <v>61</v>
      </c>
      <c r="Q26" s="39">
        <v>14</v>
      </c>
      <c r="R26" s="40">
        <v>8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39"/>
      <c r="BE26" s="39"/>
      <c r="BF26" s="39"/>
      <c r="BG26" s="39"/>
      <c r="BH26" s="39"/>
    </row>
    <row r="27" spans="1:55" ht="18" customHeight="1">
      <c r="A27" s="45" t="s">
        <v>9</v>
      </c>
      <c r="B27" s="45"/>
      <c r="C27" s="45"/>
      <c r="D27" s="42">
        <v>827</v>
      </c>
      <c r="E27" s="42">
        <v>21</v>
      </c>
      <c r="F27" s="32">
        <f>+H27+J27+L27</f>
        <v>839</v>
      </c>
      <c r="G27" s="42">
        <v>7</v>
      </c>
      <c r="H27" s="32">
        <v>281</v>
      </c>
      <c r="I27" s="42">
        <v>7</v>
      </c>
      <c r="J27" s="32">
        <v>282</v>
      </c>
      <c r="K27" s="42">
        <v>7</v>
      </c>
      <c r="L27" s="32">
        <v>276</v>
      </c>
      <c r="M27" s="58"/>
      <c r="N27" s="58"/>
      <c r="O27" s="58"/>
      <c r="P27" s="42"/>
      <c r="Q27" s="32"/>
      <c r="R27" s="42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</row>
    <row r="28" spans="1:60" s="12" customFormat="1" ht="18" customHeight="1">
      <c r="A28" s="44" t="s">
        <v>19</v>
      </c>
      <c r="B28" s="44"/>
      <c r="C28" s="44" t="s">
        <v>8</v>
      </c>
      <c r="D28" s="40">
        <v>836</v>
      </c>
      <c r="E28" s="40">
        <f aca="true" t="shared" si="7" ref="E28:L28">+E29+E30</f>
        <v>21</v>
      </c>
      <c r="F28" s="66">
        <f t="shared" si="7"/>
        <v>836</v>
      </c>
      <c r="G28" s="40">
        <f t="shared" si="7"/>
        <v>7</v>
      </c>
      <c r="H28" s="66">
        <f t="shared" si="7"/>
        <v>281</v>
      </c>
      <c r="I28" s="40">
        <f t="shared" si="7"/>
        <v>7</v>
      </c>
      <c r="J28" s="66">
        <f t="shared" si="7"/>
        <v>277</v>
      </c>
      <c r="K28" s="40">
        <f t="shared" si="7"/>
        <v>7</v>
      </c>
      <c r="L28" s="66">
        <f t="shared" si="7"/>
        <v>278</v>
      </c>
      <c r="M28" s="56"/>
      <c r="N28" s="56"/>
      <c r="O28" s="54"/>
      <c r="P28" s="40">
        <v>54</v>
      </c>
      <c r="Q28" s="39">
        <v>10</v>
      </c>
      <c r="R28" s="40">
        <v>8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39"/>
      <c r="BE28" s="39"/>
      <c r="BF28" s="39"/>
      <c r="BG28" s="39"/>
      <c r="BH28" s="39"/>
    </row>
    <row r="29" spans="1:55" ht="18" customHeight="1">
      <c r="A29" s="44" t="s">
        <v>9</v>
      </c>
      <c r="B29" s="44"/>
      <c r="C29" s="44"/>
      <c r="D29" s="41">
        <v>717</v>
      </c>
      <c r="E29" s="41">
        <v>18</v>
      </c>
      <c r="F29" s="31">
        <f>+H29+J29+L29</f>
        <v>716</v>
      </c>
      <c r="G29" s="41">
        <v>6</v>
      </c>
      <c r="H29" s="33">
        <v>241</v>
      </c>
      <c r="I29" s="41">
        <v>6</v>
      </c>
      <c r="J29" s="33">
        <v>237</v>
      </c>
      <c r="K29" s="41">
        <v>6</v>
      </c>
      <c r="L29" s="33">
        <v>238</v>
      </c>
      <c r="M29" s="55"/>
      <c r="N29" s="55"/>
      <c r="O29" s="57"/>
      <c r="P29" s="41"/>
      <c r="Q29" s="31"/>
      <c r="R29" s="41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</row>
    <row r="30" spans="1:55" ht="18" customHeight="1">
      <c r="A30" s="45" t="s">
        <v>20</v>
      </c>
      <c r="B30" s="45"/>
      <c r="C30" s="45"/>
      <c r="D30" s="42">
        <v>119</v>
      </c>
      <c r="E30" s="42">
        <v>3</v>
      </c>
      <c r="F30" s="67">
        <f>+H30+J30+L30</f>
        <v>120</v>
      </c>
      <c r="G30" s="42">
        <v>1</v>
      </c>
      <c r="H30" s="32">
        <v>40</v>
      </c>
      <c r="I30" s="42">
        <v>1</v>
      </c>
      <c r="J30" s="32">
        <v>40</v>
      </c>
      <c r="K30" s="42">
        <v>1</v>
      </c>
      <c r="L30" s="32">
        <v>40</v>
      </c>
      <c r="M30" s="58"/>
      <c r="N30" s="58"/>
      <c r="O30" s="58"/>
      <c r="P30" s="42"/>
      <c r="Q30" s="32"/>
      <c r="R30" s="42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</row>
    <row r="31" spans="1:60" s="12" customFormat="1" ht="18" customHeight="1">
      <c r="A31" s="44" t="s">
        <v>21</v>
      </c>
      <c r="B31" s="27"/>
      <c r="C31" s="27" t="s">
        <v>8</v>
      </c>
      <c r="D31" s="40">
        <v>754</v>
      </c>
      <c r="E31" s="40">
        <f aca="true" t="shared" si="8" ref="E31:L31">+E32</f>
        <v>19</v>
      </c>
      <c r="F31" s="66">
        <f t="shared" si="8"/>
        <v>753</v>
      </c>
      <c r="G31" s="40">
        <f t="shared" si="8"/>
        <v>7</v>
      </c>
      <c r="H31" s="66">
        <f t="shared" si="8"/>
        <v>282</v>
      </c>
      <c r="I31" s="40">
        <f t="shared" si="8"/>
        <v>6</v>
      </c>
      <c r="J31" s="66">
        <f t="shared" si="8"/>
        <v>238</v>
      </c>
      <c r="K31" s="40">
        <f t="shared" si="8"/>
        <v>6</v>
      </c>
      <c r="L31" s="66">
        <f t="shared" si="8"/>
        <v>233</v>
      </c>
      <c r="M31" s="56"/>
      <c r="N31" s="56"/>
      <c r="O31" s="54"/>
      <c r="P31" s="40">
        <v>51</v>
      </c>
      <c r="Q31" s="39">
        <v>10</v>
      </c>
      <c r="R31" s="40">
        <v>10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39"/>
      <c r="BE31" s="39"/>
      <c r="BF31" s="39"/>
      <c r="BG31" s="39"/>
      <c r="BH31" s="39"/>
    </row>
    <row r="32" spans="1:55" ht="18" customHeight="1">
      <c r="A32" s="45" t="s">
        <v>9</v>
      </c>
      <c r="B32" s="25"/>
      <c r="C32" s="25"/>
      <c r="D32" s="42">
        <v>754</v>
      </c>
      <c r="E32" s="42">
        <v>19</v>
      </c>
      <c r="F32" s="67">
        <f>+H32+J32+L32</f>
        <v>753</v>
      </c>
      <c r="G32" s="42">
        <v>7</v>
      </c>
      <c r="H32" s="32">
        <v>282</v>
      </c>
      <c r="I32" s="42">
        <v>6</v>
      </c>
      <c r="J32" s="32">
        <v>238</v>
      </c>
      <c r="K32" s="42">
        <v>6</v>
      </c>
      <c r="L32" s="32">
        <v>233</v>
      </c>
      <c r="M32" s="58"/>
      <c r="N32" s="58"/>
      <c r="O32" s="58"/>
      <c r="P32" s="42"/>
      <c r="Q32" s="32"/>
      <c r="R32" s="42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</row>
    <row r="33" spans="1:60" s="12" customFormat="1" ht="18" customHeight="1">
      <c r="A33" s="44" t="s">
        <v>22</v>
      </c>
      <c r="B33" s="27"/>
      <c r="C33" s="27" t="s">
        <v>8</v>
      </c>
      <c r="D33" s="40">
        <v>819</v>
      </c>
      <c r="E33" s="40">
        <f aca="true" t="shared" si="9" ref="E33:L33">SUM(E34:E38)</f>
        <v>21</v>
      </c>
      <c r="F33" s="66">
        <f t="shared" si="9"/>
        <v>822</v>
      </c>
      <c r="G33" s="40">
        <f t="shared" si="9"/>
        <v>7</v>
      </c>
      <c r="H33" s="66">
        <f t="shared" si="9"/>
        <v>275</v>
      </c>
      <c r="I33" s="40">
        <f t="shared" si="9"/>
        <v>7</v>
      </c>
      <c r="J33" s="66">
        <f t="shared" si="9"/>
        <v>275</v>
      </c>
      <c r="K33" s="40">
        <f t="shared" si="9"/>
        <v>7</v>
      </c>
      <c r="L33" s="66">
        <f t="shared" si="9"/>
        <v>272</v>
      </c>
      <c r="M33" s="56"/>
      <c r="N33" s="56"/>
      <c r="O33" s="54"/>
      <c r="P33" s="40">
        <v>63</v>
      </c>
      <c r="Q33" s="39">
        <v>25</v>
      </c>
      <c r="R33" s="40">
        <v>22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39"/>
      <c r="BE33" s="39"/>
      <c r="BF33" s="39"/>
      <c r="BG33" s="39"/>
      <c r="BH33" s="39"/>
    </row>
    <row r="34" spans="1:55" ht="18" customHeight="1">
      <c r="A34" s="44" t="s">
        <v>23</v>
      </c>
      <c r="B34" s="27"/>
      <c r="C34" s="27"/>
      <c r="D34" s="41">
        <v>233</v>
      </c>
      <c r="E34" s="41">
        <f aca="true" t="shared" si="10" ref="E34:F38">+G34+I34+K34</f>
        <v>6</v>
      </c>
      <c r="F34" s="31">
        <f t="shared" si="10"/>
        <v>235</v>
      </c>
      <c r="G34" s="41">
        <v>2</v>
      </c>
      <c r="H34" s="33">
        <v>79</v>
      </c>
      <c r="I34" s="41">
        <v>2</v>
      </c>
      <c r="J34" s="33">
        <v>79</v>
      </c>
      <c r="K34" s="41">
        <v>2</v>
      </c>
      <c r="L34" s="33">
        <v>77</v>
      </c>
      <c r="M34" s="55"/>
      <c r="N34" s="55"/>
      <c r="O34" s="57"/>
      <c r="P34" s="41"/>
      <c r="Q34" s="31"/>
      <c r="R34" s="41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</row>
    <row r="35" spans="1:55" ht="18" customHeight="1">
      <c r="A35" s="44" t="s">
        <v>13</v>
      </c>
      <c r="B35" s="27"/>
      <c r="C35" s="27"/>
      <c r="D35" s="41">
        <v>236</v>
      </c>
      <c r="E35" s="41">
        <f t="shared" si="10"/>
        <v>6</v>
      </c>
      <c r="F35" s="71">
        <f t="shared" si="10"/>
        <v>237</v>
      </c>
      <c r="G35" s="41">
        <v>2</v>
      </c>
      <c r="H35" s="33">
        <v>80</v>
      </c>
      <c r="I35" s="41">
        <v>2</v>
      </c>
      <c r="J35" s="33">
        <v>78</v>
      </c>
      <c r="K35" s="41">
        <v>2</v>
      </c>
      <c r="L35" s="33">
        <v>79</v>
      </c>
      <c r="M35" s="55"/>
      <c r="N35" s="55"/>
      <c r="O35" s="57"/>
      <c r="P35" s="41"/>
      <c r="Q35" s="31"/>
      <c r="R35" s="41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</row>
    <row r="36" spans="1:55" ht="18" customHeight="1">
      <c r="A36" s="44" t="s">
        <v>24</v>
      </c>
      <c r="B36" s="27"/>
      <c r="C36" s="27"/>
      <c r="D36" s="41">
        <v>117</v>
      </c>
      <c r="E36" s="41">
        <f t="shared" si="10"/>
        <v>3</v>
      </c>
      <c r="F36" s="71">
        <f t="shared" si="10"/>
        <v>118</v>
      </c>
      <c r="G36" s="41">
        <v>1</v>
      </c>
      <c r="H36" s="33">
        <v>40</v>
      </c>
      <c r="I36" s="41">
        <v>1</v>
      </c>
      <c r="J36" s="33">
        <v>40</v>
      </c>
      <c r="K36" s="41">
        <v>1</v>
      </c>
      <c r="L36" s="33">
        <v>38</v>
      </c>
      <c r="M36" s="55"/>
      <c r="N36" s="55"/>
      <c r="O36" s="57"/>
      <c r="P36" s="41"/>
      <c r="Q36" s="31"/>
      <c r="R36" s="41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</row>
    <row r="37" spans="1:55" ht="18" customHeight="1">
      <c r="A37" s="121" t="s">
        <v>25</v>
      </c>
      <c r="B37" s="27"/>
      <c r="C37" s="27"/>
      <c r="D37" s="41">
        <v>117</v>
      </c>
      <c r="E37" s="41">
        <f t="shared" si="10"/>
        <v>3</v>
      </c>
      <c r="F37" s="31">
        <f t="shared" si="10"/>
        <v>116</v>
      </c>
      <c r="G37" s="41">
        <v>1</v>
      </c>
      <c r="H37" s="33">
        <v>36</v>
      </c>
      <c r="I37" s="41">
        <v>1</v>
      </c>
      <c r="J37" s="33">
        <v>40</v>
      </c>
      <c r="K37" s="41">
        <v>1</v>
      </c>
      <c r="L37" s="33">
        <v>40</v>
      </c>
      <c r="M37" s="59"/>
      <c r="N37" s="59"/>
      <c r="O37" s="60"/>
      <c r="P37" s="41"/>
      <c r="Q37" s="31"/>
      <c r="R37" s="41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</row>
    <row r="38" spans="1:55" ht="18" customHeight="1">
      <c r="A38" s="74" t="s">
        <v>26</v>
      </c>
      <c r="B38" s="25"/>
      <c r="C38" s="25"/>
      <c r="D38" s="42">
        <v>116</v>
      </c>
      <c r="E38" s="42">
        <f t="shared" si="10"/>
        <v>3</v>
      </c>
      <c r="F38" s="67">
        <f t="shared" si="10"/>
        <v>116</v>
      </c>
      <c r="G38" s="42">
        <v>1</v>
      </c>
      <c r="H38" s="32">
        <v>40</v>
      </c>
      <c r="I38" s="42">
        <v>1</v>
      </c>
      <c r="J38" s="32">
        <v>38</v>
      </c>
      <c r="K38" s="42">
        <v>1</v>
      </c>
      <c r="L38" s="32">
        <v>38</v>
      </c>
      <c r="M38" s="58"/>
      <c r="N38" s="58"/>
      <c r="O38" s="58"/>
      <c r="P38" s="42"/>
      <c r="Q38" s="32"/>
      <c r="R38" s="42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</row>
    <row r="39" spans="1:60" s="12" customFormat="1" ht="18" customHeight="1">
      <c r="A39" s="44" t="s">
        <v>27</v>
      </c>
      <c r="B39" s="27"/>
      <c r="C39" s="27" t="s">
        <v>8</v>
      </c>
      <c r="D39" s="40">
        <v>820</v>
      </c>
      <c r="E39" s="40">
        <f aca="true" t="shared" si="11" ref="E39:L39">+E40</f>
        <v>22</v>
      </c>
      <c r="F39" s="66">
        <f t="shared" si="11"/>
        <v>829</v>
      </c>
      <c r="G39" s="40">
        <f t="shared" si="11"/>
        <v>8</v>
      </c>
      <c r="H39" s="66">
        <f t="shared" si="11"/>
        <v>302</v>
      </c>
      <c r="I39" s="40">
        <f t="shared" si="11"/>
        <v>7</v>
      </c>
      <c r="J39" s="66">
        <f t="shared" si="11"/>
        <v>274</v>
      </c>
      <c r="K39" s="40">
        <f t="shared" si="11"/>
        <v>7</v>
      </c>
      <c r="L39" s="66">
        <f t="shared" si="11"/>
        <v>253</v>
      </c>
      <c r="M39" s="56"/>
      <c r="N39" s="56"/>
      <c r="O39" s="54"/>
      <c r="P39" s="40">
        <v>65</v>
      </c>
      <c r="Q39" s="39">
        <v>16</v>
      </c>
      <c r="R39" s="40">
        <v>11</v>
      </c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39"/>
      <c r="BE39" s="39"/>
      <c r="BF39" s="39"/>
      <c r="BG39" s="39"/>
      <c r="BH39" s="39"/>
    </row>
    <row r="40" spans="1:55" ht="18" customHeight="1">
      <c r="A40" s="45" t="s">
        <v>28</v>
      </c>
      <c r="B40" s="25"/>
      <c r="C40" s="25"/>
      <c r="D40" s="42">
        <v>820</v>
      </c>
      <c r="E40" s="42">
        <v>22</v>
      </c>
      <c r="F40" s="32">
        <f>+H40+J40+L40</f>
        <v>829</v>
      </c>
      <c r="G40" s="42">
        <v>8</v>
      </c>
      <c r="H40" s="32">
        <v>302</v>
      </c>
      <c r="I40" s="42">
        <v>7</v>
      </c>
      <c r="J40" s="32">
        <v>274</v>
      </c>
      <c r="K40" s="42">
        <v>7</v>
      </c>
      <c r="L40" s="32">
        <v>253</v>
      </c>
      <c r="M40" s="58"/>
      <c r="N40" s="58"/>
      <c r="O40" s="58"/>
      <c r="P40" s="42"/>
      <c r="Q40" s="32"/>
      <c r="R40" s="42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</row>
    <row r="41" spans="1:60" s="12" customFormat="1" ht="18" customHeight="1">
      <c r="A41" s="44" t="s">
        <v>29</v>
      </c>
      <c r="B41" s="27"/>
      <c r="C41" s="27" t="s">
        <v>8</v>
      </c>
      <c r="D41" s="40">
        <v>843</v>
      </c>
      <c r="E41" s="40">
        <f aca="true" t="shared" si="12" ref="E41:L41">+E42</f>
        <v>22</v>
      </c>
      <c r="F41" s="66">
        <f t="shared" si="12"/>
        <v>878</v>
      </c>
      <c r="G41" s="40">
        <f t="shared" si="12"/>
        <v>8</v>
      </c>
      <c r="H41" s="66">
        <f t="shared" si="12"/>
        <v>324</v>
      </c>
      <c r="I41" s="40">
        <f t="shared" si="12"/>
        <v>7</v>
      </c>
      <c r="J41" s="66">
        <f t="shared" si="12"/>
        <v>277</v>
      </c>
      <c r="K41" s="40">
        <f t="shared" si="12"/>
        <v>7</v>
      </c>
      <c r="L41" s="66">
        <f t="shared" si="12"/>
        <v>277</v>
      </c>
      <c r="M41" s="56"/>
      <c r="N41" s="56"/>
      <c r="O41" s="54"/>
      <c r="P41" s="40">
        <v>54</v>
      </c>
      <c r="Q41" s="39">
        <v>8</v>
      </c>
      <c r="R41" s="40">
        <v>8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39"/>
      <c r="BE41" s="39"/>
      <c r="BF41" s="39"/>
      <c r="BG41" s="39"/>
      <c r="BH41" s="39"/>
    </row>
    <row r="42" spans="1:55" ht="18" customHeight="1">
      <c r="A42" s="45" t="s">
        <v>9</v>
      </c>
      <c r="B42" s="25"/>
      <c r="C42" s="25"/>
      <c r="D42" s="42">
        <v>843</v>
      </c>
      <c r="E42" s="42">
        <v>22</v>
      </c>
      <c r="F42" s="32">
        <f>+H42+J42+L42</f>
        <v>878</v>
      </c>
      <c r="G42" s="42">
        <v>8</v>
      </c>
      <c r="H42" s="32">
        <v>324</v>
      </c>
      <c r="I42" s="42">
        <v>7</v>
      </c>
      <c r="J42" s="32">
        <v>277</v>
      </c>
      <c r="K42" s="42">
        <v>7</v>
      </c>
      <c r="L42" s="32">
        <v>277</v>
      </c>
      <c r="M42" s="58"/>
      <c r="N42" s="58"/>
      <c r="O42" s="58"/>
      <c r="P42" s="42"/>
      <c r="Q42" s="32"/>
      <c r="R42" s="42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</row>
    <row r="43" spans="1:60" s="12" customFormat="1" ht="18" customHeight="1">
      <c r="A43" s="44" t="s">
        <v>30</v>
      </c>
      <c r="B43" s="44"/>
      <c r="C43" s="44" t="s">
        <v>8</v>
      </c>
      <c r="D43" s="40">
        <v>421</v>
      </c>
      <c r="E43" s="40">
        <f aca="true" t="shared" si="13" ref="E43:L43">SUM(E44:E48)</f>
        <v>15</v>
      </c>
      <c r="F43" s="66">
        <f t="shared" si="13"/>
        <v>437</v>
      </c>
      <c r="G43" s="40">
        <f t="shared" si="13"/>
        <v>5</v>
      </c>
      <c r="H43" s="66">
        <f t="shared" si="13"/>
        <v>165</v>
      </c>
      <c r="I43" s="40">
        <f t="shared" si="13"/>
        <v>5</v>
      </c>
      <c r="J43" s="66">
        <f t="shared" si="13"/>
        <v>143</v>
      </c>
      <c r="K43" s="40">
        <f t="shared" si="13"/>
        <v>5</v>
      </c>
      <c r="L43" s="66">
        <f t="shared" si="13"/>
        <v>129</v>
      </c>
      <c r="M43" s="56"/>
      <c r="N43" s="56"/>
      <c r="O43" s="54"/>
      <c r="P43" s="40">
        <v>42</v>
      </c>
      <c r="Q43" s="39">
        <v>12</v>
      </c>
      <c r="R43" s="40">
        <v>20</v>
      </c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39"/>
      <c r="BE43" s="39"/>
      <c r="BF43" s="39"/>
      <c r="BG43" s="39"/>
      <c r="BH43" s="39"/>
    </row>
    <row r="44" spans="1:55" ht="18" customHeight="1">
      <c r="A44" s="44" t="s">
        <v>31</v>
      </c>
      <c r="B44" s="44"/>
      <c r="C44" s="44"/>
      <c r="D44" s="41">
        <v>87</v>
      </c>
      <c r="E44" s="41">
        <f aca="true" t="shared" si="14" ref="E44:F48">+G44+I44+K44</f>
        <v>3</v>
      </c>
      <c r="F44" s="31">
        <f t="shared" si="14"/>
        <v>91</v>
      </c>
      <c r="G44" s="41">
        <v>1</v>
      </c>
      <c r="H44" s="33">
        <v>35</v>
      </c>
      <c r="I44" s="41">
        <v>1</v>
      </c>
      <c r="J44" s="33">
        <v>27</v>
      </c>
      <c r="K44" s="41">
        <v>1</v>
      </c>
      <c r="L44" s="33">
        <v>29</v>
      </c>
      <c r="M44" s="55"/>
      <c r="N44" s="55"/>
      <c r="O44" s="57"/>
      <c r="P44" s="41"/>
      <c r="Q44" s="31"/>
      <c r="R44" s="41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</row>
    <row r="45" spans="1:55" ht="18" customHeight="1">
      <c r="A45" s="44" t="s">
        <v>32</v>
      </c>
      <c r="B45" s="44"/>
      <c r="C45" s="44"/>
      <c r="D45" s="41">
        <v>79</v>
      </c>
      <c r="E45" s="41">
        <f t="shared" si="14"/>
        <v>3</v>
      </c>
      <c r="F45" s="31">
        <f t="shared" si="14"/>
        <v>77</v>
      </c>
      <c r="G45" s="41">
        <v>1</v>
      </c>
      <c r="H45" s="33">
        <v>30</v>
      </c>
      <c r="I45" s="41">
        <v>1</v>
      </c>
      <c r="J45" s="33">
        <v>27</v>
      </c>
      <c r="K45" s="41">
        <v>1</v>
      </c>
      <c r="L45" s="33">
        <v>20</v>
      </c>
      <c r="M45" s="55"/>
      <c r="N45" s="55"/>
      <c r="O45" s="57"/>
      <c r="P45" s="41"/>
      <c r="Q45" s="31"/>
      <c r="R45" s="41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</row>
    <row r="46" spans="1:55" ht="18" customHeight="1">
      <c r="A46" s="44" t="s">
        <v>33</v>
      </c>
      <c r="B46" s="44"/>
      <c r="C46" s="44"/>
      <c r="D46" s="41">
        <v>84</v>
      </c>
      <c r="E46" s="41">
        <f t="shared" si="14"/>
        <v>3</v>
      </c>
      <c r="F46" s="31">
        <f t="shared" si="14"/>
        <v>84</v>
      </c>
      <c r="G46" s="41">
        <v>1</v>
      </c>
      <c r="H46" s="73">
        <v>30</v>
      </c>
      <c r="I46" s="41">
        <v>1</v>
      </c>
      <c r="J46" s="73">
        <v>27</v>
      </c>
      <c r="K46" s="41">
        <v>1</v>
      </c>
      <c r="L46" s="73">
        <v>27</v>
      </c>
      <c r="M46" s="55"/>
      <c r="N46" s="55"/>
      <c r="O46" s="57"/>
      <c r="P46" s="41"/>
      <c r="Q46" s="31"/>
      <c r="R46" s="41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</row>
    <row r="47" spans="1:55" ht="18" customHeight="1">
      <c r="A47" s="44" t="s">
        <v>34</v>
      </c>
      <c r="B47" s="44"/>
      <c r="C47" s="44"/>
      <c r="D47" s="41">
        <v>85</v>
      </c>
      <c r="E47" s="41">
        <f t="shared" si="14"/>
        <v>3</v>
      </c>
      <c r="F47" s="31">
        <f t="shared" si="14"/>
        <v>92</v>
      </c>
      <c r="G47" s="41">
        <v>1</v>
      </c>
      <c r="H47" s="33">
        <v>35</v>
      </c>
      <c r="I47" s="41">
        <v>1</v>
      </c>
      <c r="J47" s="33">
        <v>31</v>
      </c>
      <c r="K47" s="41">
        <v>1</v>
      </c>
      <c r="L47" s="33">
        <v>26</v>
      </c>
      <c r="M47" s="55"/>
      <c r="N47" s="55"/>
      <c r="O47" s="57"/>
      <c r="P47" s="41"/>
      <c r="Q47" s="31"/>
      <c r="R47" s="41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</row>
    <row r="48" spans="1:55" ht="18" customHeight="1">
      <c r="A48" s="45" t="s">
        <v>35</v>
      </c>
      <c r="B48" s="45"/>
      <c r="C48" s="45"/>
      <c r="D48" s="42">
        <v>86</v>
      </c>
      <c r="E48" s="42">
        <f t="shared" si="14"/>
        <v>3</v>
      </c>
      <c r="F48" s="67">
        <f t="shared" si="14"/>
        <v>93</v>
      </c>
      <c r="G48" s="42">
        <v>1</v>
      </c>
      <c r="H48" s="32">
        <v>35</v>
      </c>
      <c r="I48" s="42">
        <v>1</v>
      </c>
      <c r="J48" s="32">
        <v>31</v>
      </c>
      <c r="K48" s="42">
        <v>1</v>
      </c>
      <c r="L48" s="32">
        <v>27</v>
      </c>
      <c r="M48" s="58"/>
      <c r="N48" s="58"/>
      <c r="O48" s="58"/>
      <c r="P48" s="42"/>
      <c r="Q48" s="32"/>
      <c r="R48" s="42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</row>
    <row r="49" spans="1:60" s="12" customFormat="1" ht="18" customHeight="1">
      <c r="A49" s="44" t="s">
        <v>36</v>
      </c>
      <c r="B49" s="27"/>
      <c r="C49" s="27" t="s">
        <v>8</v>
      </c>
      <c r="D49" s="40">
        <v>710</v>
      </c>
      <c r="E49" s="40">
        <f aca="true" t="shared" si="15" ref="E49:L49">+E50</f>
        <v>18</v>
      </c>
      <c r="F49" s="66">
        <f t="shared" si="15"/>
        <v>713</v>
      </c>
      <c r="G49" s="40">
        <f t="shared" si="15"/>
        <v>6</v>
      </c>
      <c r="H49" s="66">
        <f t="shared" si="15"/>
        <v>240</v>
      </c>
      <c r="I49" s="40">
        <f t="shared" si="15"/>
        <v>6</v>
      </c>
      <c r="J49" s="66">
        <f t="shared" si="15"/>
        <v>238</v>
      </c>
      <c r="K49" s="40">
        <f t="shared" si="15"/>
        <v>6</v>
      </c>
      <c r="L49" s="66">
        <f t="shared" si="15"/>
        <v>235</v>
      </c>
      <c r="M49" s="56"/>
      <c r="N49" s="56"/>
      <c r="O49" s="54"/>
      <c r="P49" s="40">
        <v>48</v>
      </c>
      <c r="Q49" s="39">
        <v>12</v>
      </c>
      <c r="R49" s="40">
        <v>9</v>
      </c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39"/>
      <c r="BE49" s="39"/>
      <c r="BF49" s="39"/>
      <c r="BG49" s="39"/>
      <c r="BH49" s="39"/>
    </row>
    <row r="50" spans="1:55" ht="18" customHeight="1">
      <c r="A50" s="45" t="s">
        <v>9</v>
      </c>
      <c r="B50" s="25"/>
      <c r="C50" s="25"/>
      <c r="D50" s="42">
        <v>710</v>
      </c>
      <c r="E50" s="42">
        <v>18</v>
      </c>
      <c r="F50" s="32">
        <f>+H50+J50+L50</f>
        <v>713</v>
      </c>
      <c r="G50" s="42">
        <v>6</v>
      </c>
      <c r="H50" s="32">
        <v>240</v>
      </c>
      <c r="I50" s="42">
        <v>6</v>
      </c>
      <c r="J50" s="32">
        <v>238</v>
      </c>
      <c r="K50" s="42">
        <v>6</v>
      </c>
      <c r="L50" s="32">
        <v>235</v>
      </c>
      <c r="M50" s="58"/>
      <c r="N50" s="58"/>
      <c r="O50" s="58"/>
      <c r="P50" s="42"/>
      <c r="Q50" s="32"/>
      <c r="R50" s="42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</row>
    <row r="51" spans="1:60" s="12" customFormat="1" ht="18" customHeight="1">
      <c r="A51" s="44" t="s">
        <v>37</v>
      </c>
      <c r="B51" s="27"/>
      <c r="C51" s="27" t="s">
        <v>8</v>
      </c>
      <c r="D51" s="40">
        <v>626</v>
      </c>
      <c r="E51" s="40">
        <f aca="true" t="shared" si="16" ref="E51:L51">+E52</f>
        <v>16</v>
      </c>
      <c r="F51" s="66">
        <f t="shared" si="16"/>
        <v>617</v>
      </c>
      <c r="G51" s="40">
        <f t="shared" si="16"/>
        <v>6</v>
      </c>
      <c r="H51" s="66">
        <f t="shared" si="16"/>
        <v>230</v>
      </c>
      <c r="I51" s="40">
        <f t="shared" si="16"/>
        <v>5</v>
      </c>
      <c r="J51" s="66">
        <f t="shared" si="16"/>
        <v>195</v>
      </c>
      <c r="K51" s="40">
        <f t="shared" si="16"/>
        <v>5</v>
      </c>
      <c r="L51" s="66">
        <f t="shared" si="16"/>
        <v>192</v>
      </c>
      <c r="M51" s="56"/>
      <c r="N51" s="56"/>
      <c r="O51" s="54"/>
      <c r="P51" s="40">
        <v>44</v>
      </c>
      <c r="Q51" s="39">
        <v>8</v>
      </c>
      <c r="R51" s="40">
        <v>9</v>
      </c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39"/>
      <c r="BE51" s="39"/>
      <c r="BF51" s="39"/>
      <c r="BG51" s="39"/>
      <c r="BH51" s="39"/>
    </row>
    <row r="52" spans="1:55" ht="18" customHeight="1">
      <c r="A52" s="45" t="s">
        <v>9</v>
      </c>
      <c r="B52" s="25"/>
      <c r="C52" s="25"/>
      <c r="D52" s="42">
        <v>626</v>
      </c>
      <c r="E52" s="42">
        <v>16</v>
      </c>
      <c r="F52" s="32">
        <f>+H52+J52+L52</f>
        <v>617</v>
      </c>
      <c r="G52" s="42">
        <v>6</v>
      </c>
      <c r="H52" s="32">
        <v>230</v>
      </c>
      <c r="I52" s="42">
        <v>5</v>
      </c>
      <c r="J52" s="32">
        <v>195</v>
      </c>
      <c r="K52" s="42">
        <v>5</v>
      </c>
      <c r="L52" s="32">
        <v>192</v>
      </c>
      <c r="M52" s="58"/>
      <c r="N52" s="58"/>
      <c r="O52" s="58"/>
      <c r="P52" s="42"/>
      <c r="Q52" s="32"/>
      <c r="R52" s="42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</row>
    <row r="53" spans="1:60" s="12" customFormat="1" ht="18" customHeight="1">
      <c r="A53" s="44" t="s">
        <v>38</v>
      </c>
      <c r="B53" s="44"/>
      <c r="C53" s="44" t="s">
        <v>8</v>
      </c>
      <c r="D53" s="40">
        <v>370</v>
      </c>
      <c r="E53" s="40">
        <f aca="true" t="shared" si="17" ref="E53:L53">+E54+E55</f>
        <v>12</v>
      </c>
      <c r="F53" s="66">
        <f t="shared" si="17"/>
        <v>374</v>
      </c>
      <c r="G53" s="40">
        <f t="shared" si="17"/>
        <v>4</v>
      </c>
      <c r="H53" s="66">
        <f t="shared" si="17"/>
        <v>129</v>
      </c>
      <c r="I53" s="40">
        <f t="shared" si="17"/>
        <v>4</v>
      </c>
      <c r="J53" s="66">
        <f t="shared" si="17"/>
        <v>125</v>
      </c>
      <c r="K53" s="40">
        <f t="shared" si="17"/>
        <v>4</v>
      </c>
      <c r="L53" s="66">
        <f t="shared" si="17"/>
        <v>120</v>
      </c>
      <c r="M53" s="56"/>
      <c r="N53" s="56"/>
      <c r="O53" s="54"/>
      <c r="P53" s="40">
        <v>37</v>
      </c>
      <c r="Q53" s="39">
        <v>7</v>
      </c>
      <c r="R53" s="40">
        <v>9</v>
      </c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39"/>
      <c r="BE53" s="39"/>
      <c r="BF53" s="39"/>
      <c r="BG53" s="39"/>
      <c r="BH53" s="39"/>
    </row>
    <row r="54" spans="1:55" ht="18" customHeight="1">
      <c r="A54" s="44" t="s">
        <v>39</v>
      </c>
      <c r="B54" s="44"/>
      <c r="C54" s="44"/>
      <c r="D54" s="41">
        <v>171</v>
      </c>
      <c r="E54" s="41">
        <f>+G54+I54+K54</f>
        <v>6</v>
      </c>
      <c r="F54" s="31">
        <f>+H54+J54+L54</f>
        <v>174</v>
      </c>
      <c r="G54" s="41">
        <v>2</v>
      </c>
      <c r="H54" s="33">
        <v>59</v>
      </c>
      <c r="I54" s="41">
        <v>2</v>
      </c>
      <c r="J54" s="33">
        <v>58</v>
      </c>
      <c r="K54" s="41">
        <v>2</v>
      </c>
      <c r="L54" s="33">
        <v>57</v>
      </c>
      <c r="M54" s="55"/>
      <c r="N54" s="55"/>
      <c r="O54" s="57"/>
      <c r="P54" s="41"/>
      <c r="Q54" s="31"/>
      <c r="R54" s="41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</row>
    <row r="55" spans="1:55" ht="18" customHeight="1">
      <c r="A55" s="45" t="s">
        <v>40</v>
      </c>
      <c r="B55" s="45"/>
      <c r="C55" s="45"/>
      <c r="D55" s="42">
        <v>199</v>
      </c>
      <c r="E55" s="42">
        <f>+G55+I55+K55</f>
        <v>6</v>
      </c>
      <c r="F55" s="67">
        <f>+H55+J55+L55</f>
        <v>200</v>
      </c>
      <c r="G55" s="42">
        <v>2</v>
      </c>
      <c r="H55" s="32">
        <v>70</v>
      </c>
      <c r="I55" s="42">
        <v>2</v>
      </c>
      <c r="J55" s="32">
        <v>67</v>
      </c>
      <c r="K55" s="42">
        <v>2</v>
      </c>
      <c r="L55" s="32">
        <v>63</v>
      </c>
      <c r="M55" s="58"/>
      <c r="N55" s="58"/>
      <c r="O55" s="58"/>
      <c r="P55" s="42"/>
      <c r="Q55" s="32"/>
      <c r="R55" s="42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</row>
    <row r="56" spans="1:60" s="12" customFormat="1" ht="18" customHeight="1">
      <c r="A56" s="44" t="s">
        <v>41</v>
      </c>
      <c r="B56" s="27"/>
      <c r="C56" s="27" t="s">
        <v>8</v>
      </c>
      <c r="D56" s="40">
        <v>472</v>
      </c>
      <c r="E56" s="40">
        <f aca="true" t="shared" si="18" ref="E56:L56">+E57+E58</f>
        <v>12</v>
      </c>
      <c r="F56" s="66">
        <f>+F57+F58</f>
        <v>470</v>
      </c>
      <c r="G56" s="40">
        <f t="shared" si="18"/>
        <v>4</v>
      </c>
      <c r="H56" s="66">
        <f t="shared" si="18"/>
        <v>155</v>
      </c>
      <c r="I56" s="40">
        <f t="shared" si="18"/>
        <v>4</v>
      </c>
      <c r="J56" s="66">
        <f t="shared" si="18"/>
        <v>155</v>
      </c>
      <c r="K56" s="40">
        <f t="shared" si="18"/>
        <v>4</v>
      </c>
      <c r="L56" s="66">
        <f t="shared" si="18"/>
        <v>160</v>
      </c>
      <c r="M56" s="56"/>
      <c r="N56" s="56"/>
      <c r="O56" s="54"/>
      <c r="P56" s="40">
        <v>37</v>
      </c>
      <c r="Q56" s="39">
        <v>9</v>
      </c>
      <c r="R56" s="40">
        <v>10</v>
      </c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39"/>
      <c r="BE56" s="39"/>
      <c r="BF56" s="39"/>
      <c r="BG56" s="39"/>
      <c r="BH56" s="39"/>
    </row>
    <row r="57" spans="1:55" ht="18" customHeight="1">
      <c r="A57" s="44" t="s">
        <v>9</v>
      </c>
      <c r="B57" s="27"/>
      <c r="C57" s="27"/>
      <c r="D57" s="41">
        <v>360</v>
      </c>
      <c r="E57" s="41">
        <v>9</v>
      </c>
      <c r="F57" s="31">
        <f>+H57+J57+L57</f>
        <v>361</v>
      </c>
      <c r="G57" s="41">
        <v>3</v>
      </c>
      <c r="H57" s="33">
        <v>120</v>
      </c>
      <c r="I57" s="41">
        <v>3</v>
      </c>
      <c r="J57" s="33">
        <v>121</v>
      </c>
      <c r="K57" s="41">
        <v>3</v>
      </c>
      <c r="L57" s="33">
        <v>120</v>
      </c>
      <c r="M57" s="55"/>
      <c r="N57" s="55"/>
      <c r="O57" s="57"/>
      <c r="P57" s="41"/>
      <c r="Q57" s="31"/>
      <c r="R57" s="41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</row>
    <row r="58" spans="1:55" ht="18" customHeight="1">
      <c r="A58" s="45" t="s">
        <v>17</v>
      </c>
      <c r="B58" s="25"/>
      <c r="C58" s="25"/>
      <c r="D58" s="42">
        <v>112</v>
      </c>
      <c r="E58" s="42">
        <v>3</v>
      </c>
      <c r="F58" s="67">
        <f>+H58+J58+L58</f>
        <v>109</v>
      </c>
      <c r="G58" s="42">
        <v>1</v>
      </c>
      <c r="H58" s="32">
        <v>35</v>
      </c>
      <c r="I58" s="42">
        <v>1</v>
      </c>
      <c r="J58" s="32">
        <v>34</v>
      </c>
      <c r="K58" s="42">
        <v>1</v>
      </c>
      <c r="L58" s="32">
        <v>40</v>
      </c>
      <c r="M58" s="58"/>
      <c r="N58" s="58"/>
      <c r="O58" s="58"/>
      <c r="P58" s="42"/>
      <c r="Q58" s="32"/>
      <c r="R58" s="42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</row>
    <row r="59" spans="1:60" s="12" customFormat="1" ht="18" customHeight="1">
      <c r="A59" s="44" t="s">
        <v>42</v>
      </c>
      <c r="B59" s="44"/>
      <c r="C59" s="44" t="s">
        <v>8</v>
      </c>
      <c r="D59" s="40">
        <v>304</v>
      </c>
      <c r="E59" s="40">
        <f aca="true" t="shared" si="19" ref="E59:L59">SUM(E60:E63)</f>
        <v>12</v>
      </c>
      <c r="F59" s="66">
        <f t="shared" si="19"/>
        <v>297</v>
      </c>
      <c r="G59" s="40">
        <f t="shared" si="19"/>
        <v>4</v>
      </c>
      <c r="H59" s="66">
        <f t="shared" si="19"/>
        <v>115</v>
      </c>
      <c r="I59" s="40">
        <f t="shared" si="19"/>
        <v>4</v>
      </c>
      <c r="J59" s="66">
        <f t="shared" si="19"/>
        <v>97</v>
      </c>
      <c r="K59" s="40">
        <f t="shared" si="19"/>
        <v>4</v>
      </c>
      <c r="L59" s="66">
        <f t="shared" si="19"/>
        <v>85</v>
      </c>
      <c r="M59" s="56"/>
      <c r="N59" s="56"/>
      <c r="O59" s="54"/>
      <c r="P59" s="40">
        <v>39</v>
      </c>
      <c r="Q59" s="39">
        <v>15</v>
      </c>
      <c r="R59" s="40">
        <v>15</v>
      </c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39"/>
      <c r="BE59" s="39"/>
      <c r="BF59" s="39"/>
      <c r="BG59" s="39"/>
      <c r="BH59" s="39"/>
    </row>
    <row r="60" spans="1:55" ht="18" customHeight="1">
      <c r="A60" s="44" t="s">
        <v>12</v>
      </c>
      <c r="B60" s="44"/>
      <c r="C60" s="44"/>
      <c r="D60" s="41">
        <v>70</v>
      </c>
      <c r="E60" s="41">
        <f aca="true" t="shared" si="20" ref="E60:F63">+G60+I60+K60</f>
        <v>3</v>
      </c>
      <c r="F60" s="31">
        <f t="shared" si="20"/>
        <v>70</v>
      </c>
      <c r="G60" s="41">
        <v>1</v>
      </c>
      <c r="H60" s="33">
        <v>28</v>
      </c>
      <c r="I60" s="41">
        <v>1</v>
      </c>
      <c r="J60" s="33">
        <v>23</v>
      </c>
      <c r="K60" s="41">
        <v>1</v>
      </c>
      <c r="L60" s="33">
        <v>19</v>
      </c>
      <c r="M60" s="55"/>
      <c r="N60" s="55"/>
      <c r="O60" s="57"/>
      <c r="P60" s="41"/>
      <c r="Q60" s="31"/>
      <c r="R60" s="41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</row>
    <row r="61" spans="1:55" ht="18" customHeight="1">
      <c r="A61" s="121" t="s">
        <v>43</v>
      </c>
      <c r="B61" s="44"/>
      <c r="C61" s="44"/>
      <c r="D61" s="41">
        <v>74</v>
      </c>
      <c r="E61" s="41">
        <f t="shared" si="20"/>
        <v>3</v>
      </c>
      <c r="F61" s="31">
        <f t="shared" si="20"/>
        <v>78</v>
      </c>
      <c r="G61" s="41">
        <v>1</v>
      </c>
      <c r="H61" s="33">
        <v>30</v>
      </c>
      <c r="I61" s="41">
        <v>1</v>
      </c>
      <c r="J61" s="33">
        <v>27</v>
      </c>
      <c r="K61" s="41">
        <v>1</v>
      </c>
      <c r="L61" s="33">
        <v>21</v>
      </c>
      <c r="M61" s="55"/>
      <c r="N61" s="55"/>
      <c r="O61" s="57"/>
      <c r="P61" s="41"/>
      <c r="Q61" s="31"/>
      <c r="R61" s="41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</row>
    <row r="62" spans="1:55" ht="18" customHeight="1">
      <c r="A62" s="44" t="s">
        <v>98</v>
      </c>
      <c r="B62" s="44"/>
      <c r="C62" s="44"/>
      <c r="D62" s="41">
        <v>80</v>
      </c>
      <c r="E62" s="41">
        <f t="shared" si="20"/>
        <v>3</v>
      </c>
      <c r="F62" s="31">
        <f t="shared" si="20"/>
        <v>68</v>
      </c>
      <c r="G62" s="41">
        <v>1</v>
      </c>
      <c r="H62" s="33">
        <v>27</v>
      </c>
      <c r="I62" s="41">
        <v>1</v>
      </c>
      <c r="J62" s="33">
        <v>21</v>
      </c>
      <c r="K62" s="41">
        <v>1</v>
      </c>
      <c r="L62" s="33">
        <v>20</v>
      </c>
      <c r="M62" s="55"/>
      <c r="N62" s="55"/>
      <c r="O62" s="55"/>
      <c r="P62" s="41"/>
      <c r="Q62" s="33"/>
      <c r="R62" s="41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</row>
    <row r="63" spans="1:60" s="2" customFormat="1" ht="18" customHeight="1">
      <c r="A63" s="74" t="s">
        <v>44</v>
      </c>
      <c r="B63" s="45"/>
      <c r="C63" s="45"/>
      <c r="D63" s="42">
        <v>80</v>
      </c>
      <c r="E63" s="42">
        <f t="shared" si="20"/>
        <v>3</v>
      </c>
      <c r="F63" s="67">
        <f t="shared" si="20"/>
        <v>81</v>
      </c>
      <c r="G63" s="42">
        <v>1</v>
      </c>
      <c r="H63" s="32">
        <v>30</v>
      </c>
      <c r="I63" s="42">
        <v>1</v>
      </c>
      <c r="J63" s="32">
        <v>26</v>
      </c>
      <c r="K63" s="42">
        <v>1</v>
      </c>
      <c r="L63" s="32">
        <v>25</v>
      </c>
      <c r="M63" s="58"/>
      <c r="N63" s="58"/>
      <c r="O63" s="58"/>
      <c r="P63" s="42"/>
      <c r="Q63" s="32"/>
      <c r="R63" s="42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33"/>
      <c r="BE63" s="33"/>
      <c r="BF63" s="33"/>
      <c r="BG63" s="33"/>
      <c r="BH63" s="33"/>
    </row>
    <row r="64" spans="1:60" s="12" customFormat="1" ht="18" customHeight="1">
      <c r="A64" s="44" t="s">
        <v>45</v>
      </c>
      <c r="B64" s="27"/>
      <c r="C64" s="27" t="s">
        <v>8</v>
      </c>
      <c r="D64" s="40">
        <v>413</v>
      </c>
      <c r="E64" s="40">
        <f aca="true" t="shared" si="21" ref="E64:L64">+E65+E66</f>
        <v>11</v>
      </c>
      <c r="F64" s="66">
        <f t="shared" si="21"/>
        <v>371</v>
      </c>
      <c r="G64" s="40">
        <f t="shared" si="21"/>
        <v>3</v>
      </c>
      <c r="H64" s="66">
        <f t="shared" si="21"/>
        <v>106</v>
      </c>
      <c r="I64" s="40">
        <f t="shared" si="21"/>
        <v>4</v>
      </c>
      <c r="J64" s="66">
        <f t="shared" si="21"/>
        <v>132</v>
      </c>
      <c r="K64" s="40">
        <f t="shared" si="21"/>
        <v>4</v>
      </c>
      <c r="L64" s="66">
        <f t="shared" si="21"/>
        <v>133</v>
      </c>
      <c r="M64" s="56"/>
      <c r="N64" s="56"/>
      <c r="O64" s="54"/>
      <c r="P64" s="40">
        <v>37</v>
      </c>
      <c r="Q64" s="39">
        <v>9</v>
      </c>
      <c r="R64" s="40">
        <v>9</v>
      </c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39"/>
      <c r="BE64" s="39"/>
      <c r="BF64" s="39"/>
      <c r="BG64" s="39"/>
      <c r="BH64" s="39"/>
    </row>
    <row r="65" spans="1:55" ht="18" customHeight="1">
      <c r="A65" s="44" t="s">
        <v>9</v>
      </c>
      <c r="B65" s="27"/>
      <c r="C65" s="27"/>
      <c r="D65" s="41">
        <v>340</v>
      </c>
      <c r="E65" s="41">
        <v>8</v>
      </c>
      <c r="F65" s="31">
        <f>+H65+J65+L65</f>
        <v>301</v>
      </c>
      <c r="G65" s="41">
        <v>2</v>
      </c>
      <c r="H65" s="33">
        <v>79</v>
      </c>
      <c r="I65" s="41">
        <v>3</v>
      </c>
      <c r="J65" s="33">
        <v>114</v>
      </c>
      <c r="K65" s="41">
        <v>3</v>
      </c>
      <c r="L65" s="33">
        <v>108</v>
      </c>
      <c r="M65" s="55"/>
      <c r="N65" s="55"/>
      <c r="O65" s="57"/>
      <c r="P65" s="41"/>
      <c r="Q65" s="31"/>
      <c r="R65" s="41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</row>
    <row r="66" spans="1:55" ht="18" customHeight="1">
      <c r="A66" s="45" t="s">
        <v>46</v>
      </c>
      <c r="B66" s="25"/>
      <c r="C66" s="25"/>
      <c r="D66" s="42">
        <v>73</v>
      </c>
      <c r="E66" s="42">
        <v>3</v>
      </c>
      <c r="F66" s="67">
        <f>+H66+J66+L66</f>
        <v>70</v>
      </c>
      <c r="G66" s="42">
        <v>1</v>
      </c>
      <c r="H66" s="32">
        <v>27</v>
      </c>
      <c r="I66" s="42">
        <v>1</v>
      </c>
      <c r="J66" s="32">
        <v>18</v>
      </c>
      <c r="K66" s="42">
        <v>1</v>
      </c>
      <c r="L66" s="32">
        <v>25</v>
      </c>
      <c r="M66" s="58"/>
      <c r="N66" s="58"/>
      <c r="O66" s="58"/>
      <c r="P66" s="42"/>
      <c r="Q66" s="32"/>
      <c r="R66" s="42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</row>
    <row r="67" spans="1:60" s="12" customFormat="1" ht="18" customHeight="1">
      <c r="A67" s="44" t="s">
        <v>47</v>
      </c>
      <c r="B67" s="27"/>
      <c r="C67" s="27" t="s">
        <v>8</v>
      </c>
      <c r="D67" s="40">
        <v>446</v>
      </c>
      <c r="E67" s="40">
        <f aca="true" t="shared" si="22" ref="E67:L67">+E68+E69</f>
        <v>8</v>
      </c>
      <c r="F67" s="66">
        <f t="shared" si="22"/>
        <v>300</v>
      </c>
      <c r="G67" s="40">
        <f t="shared" si="22"/>
        <v>0</v>
      </c>
      <c r="H67" s="66">
        <f t="shared" si="22"/>
        <v>0</v>
      </c>
      <c r="I67" s="40">
        <f t="shared" si="22"/>
        <v>4</v>
      </c>
      <c r="J67" s="66">
        <f t="shared" si="22"/>
        <v>150</v>
      </c>
      <c r="K67" s="40">
        <f t="shared" si="22"/>
        <v>4</v>
      </c>
      <c r="L67" s="70">
        <f t="shared" si="22"/>
        <v>150</v>
      </c>
      <c r="M67" s="56">
        <v>0</v>
      </c>
      <c r="N67" s="56">
        <v>0</v>
      </c>
      <c r="O67" s="54">
        <v>0</v>
      </c>
      <c r="P67" s="40">
        <v>26</v>
      </c>
      <c r="Q67" s="39">
        <v>11</v>
      </c>
      <c r="R67" s="40">
        <v>2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39"/>
      <c r="BE67" s="39"/>
      <c r="BF67" s="39"/>
      <c r="BG67" s="39"/>
      <c r="BH67" s="39"/>
    </row>
    <row r="68" spans="1:60" s="3" customFormat="1" ht="18" customHeight="1">
      <c r="A68" s="46" t="s">
        <v>9</v>
      </c>
      <c r="B68" s="22"/>
      <c r="C68" s="22"/>
      <c r="D68" s="41">
        <v>351</v>
      </c>
      <c r="E68" s="41">
        <v>6</v>
      </c>
      <c r="F68" s="31">
        <f>+H68+J68+L68</f>
        <v>235</v>
      </c>
      <c r="G68" s="41"/>
      <c r="H68" s="33"/>
      <c r="I68" s="41">
        <v>3</v>
      </c>
      <c r="J68" s="33">
        <v>119</v>
      </c>
      <c r="K68" s="41">
        <v>3</v>
      </c>
      <c r="L68" s="33">
        <v>116</v>
      </c>
      <c r="M68" s="55"/>
      <c r="N68" s="55"/>
      <c r="O68" s="55"/>
      <c r="P68" s="41"/>
      <c r="Q68" s="33"/>
      <c r="R68" s="41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33"/>
      <c r="BE68" s="33"/>
      <c r="BF68" s="33"/>
      <c r="BG68" s="33"/>
      <c r="BH68" s="33"/>
    </row>
    <row r="69" spans="1:60" s="2" customFormat="1" ht="18" customHeight="1">
      <c r="A69" s="45" t="s">
        <v>48</v>
      </c>
      <c r="B69" s="25"/>
      <c r="C69" s="25"/>
      <c r="D69" s="42">
        <v>95</v>
      </c>
      <c r="E69" s="42">
        <v>2</v>
      </c>
      <c r="F69" s="67">
        <f>+H69+J69+L69</f>
        <v>65</v>
      </c>
      <c r="G69" s="42"/>
      <c r="H69" s="32"/>
      <c r="I69" s="42">
        <v>1</v>
      </c>
      <c r="J69" s="32">
        <v>31</v>
      </c>
      <c r="K69" s="42">
        <v>1</v>
      </c>
      <c r="L69" s="32">
        <v>34</v>
      </c>
      <c r="M69" s="58"/>
      <c r="N69" s="58"/>
      <c r="O69" s="58"/>
      <c r="P69" s="42"/>
      <c r="Q69" s="32"/>
      <c r="R69" s="42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33"/>
      <c r="BE69" s="33"/>
      <c r="BF69" s="33"/>
      <c r="BG69" s="33"/>
      <c r="BH69" s="33"/>
    </row>
    <row r="70" spans="1:60" s="12" customFormat="1" ht="18" customHeight="1">
      <c r="A70" s="44" t="s">
        <v>49</v>
      </c>
      <c r="B70" s="44"/>
      <c r="C70" s="44" t="s">
        <v>8</v>
      </c>
      <c r="D70" s="40">
        <v>335</v>
      </c>
      <c r="E70" s="40">
        <f aca="true" t="shared" si="23" ref="E70:L70">SUM(E71:E73)</f>
        <v>8</v>
      </c>
      <c r="F70" s="66">
        <f t="shared" si="23"/>
        <v>213</v>
      </c>
      <c r="G70" s="40">
        <f t="shared" si="23"/>
        <v>0</v>
      </c>
      <c r="H70" s="66">
        <f t="shared" si="23"/>
        <v>0</v>
      </c>
      <c r="I70" s="40">
        <f t="shared" si="23"/>
        <v>4</v>
      </c>
      <c r="J70" s="66">
        <f t="shared" si="23"/>
        <v>112</v>
      </c>
      <c r="K70" s="40">
        <f t="shared" si="23"/>
        <v>4</v>
      </c>
      <c r="L70" s="66">
        <f t="shared" si="23"/>
        <v>101</v>
      </c>
      <c r="M70" s="56"/>
      <c r="N70" s="56"/>
      <c r="O70" s="54"/>
      <c r="P70" s="40">
        <v>24</v>
      </c>
      <c r="Q70" s="39">
        <v>7</v>
      </c>
      <c r="R70" s="40">
        <v>11</v>
      </c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39"/>
      <c r="BE70" s="39"/>
      <c r="BF70" s="39"/>
      <c r="BG70" s="39"/>
      <c r="BH70" s="39"/>
    </row>
    <row r="71" spans="1:55" ht="18" customHeight="1">
      <c r="A71" s="121" t="s">
        <v>99</v>
      </c>
      <c r="B71" s="44"/>
      <c r="C71" s="44"/>
      <c r="D71" s="41">
        <v>170</v>
      </c>
      <c r="E71" s="41">
        <f aca="true" t="shared" si="24" ref="E71:F73">+G71+I71+K71</f>
        <v>4</v>
      </c>
      <c r="F71" s="31">
        <f t="shared" si="24"/>
        <v>109</v>
      </c>
      <c r="G71" s="41"/>
      <c r="H71" s="33"/>
      <c r="I71" s="41">
        <v>2</v>
      </c>
      <c r="J71" s="33">
        <v>58</v>
      </c>
      <c r="K71" s="41">
        <v>2</v>
      </c>
      <c r="L71" s="33">
        <v>51</v>
      </c>
      <c r="M71" s="55"/>
      <c r="N71" s="55"/>
      <c r="O71" s="57"/>
      <c r="P71" s="41"/>
      <c r="Q71" s="31"/>
      <c r="R71" s="41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</row>
    <row r="72" spans="1:55" ht="18" customHeight="1">
      <c r="A72" s="121" t="s">
        <v>50</v>
      </c>
      <c r="B72" s="44"/>
      <c r="C72" s="44"/>
      <c r="D72" s="41">
        <v>83</v>
      </c>
      <c r="E72" s="41">
        <f t="shared" si="24"/>
        <v>2</v>
      </c>
      <c r="F72" s="31">
        <f t="shared" si="24"/>
        <v>49</v>
      </c>
      <c r="G72" s="41"/>
      <c r="H72" s="33"/>
      <c r="I72" s="41">
        <v>1</v>
      </c>
      <c r="J72" s="33">
        <v>27</v>
      </c>
      <c r="K72" s="41">
        <v>1</v>
      </c>
      <c r="L72" s="33">
        <v>22</v>
      </c>
      <c r="M72" s="55"/>
      <c r="N72" s="55"/>
      <c r="O72" s="57"/>
      <c r="P72" s="41"/>
      <c r="Q72" s="31"/>
      <c r="R72" s="41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</row>
    <row r="73" spans="1:55" ht="18" customHeight="1">
      <c r="A73" s="74" t="s">
        <v>100</v>
      </c>
      <c r="B73" s="45"/>
      <c r="C73" s="45"/>
      <c r="D73" s="42">
        <v>82</v>
      </c>
      <c r="E73" s="42">
        <f t="shared" si="24"/>
        <v>2</v>
      </c>
      <c r="F73" s="67">
        <f t="shared" si="24"/>
        <v>55</v>
      </c>
      <c r="G73" s="42"/>
      <c r="H73" s="32"/>
      <c r="I73" s="42">
        <v>1</v>
      </c>
      <c r="J73" s="32">
        <v>27</v>
      </c>
      <c r="K73" s="42">
        <v>1</v>
      </c>
      <c r="L73" s="32">
        <v>28</v>
      </c>
      <c r="M73" s="58"/>
      <c r="N73" s="58"/>
      <c r="O73" s="58"/>
      <c r="P73" s="42"/>
      <c r="Q73" s="32"/>
      <c r="R73" s="42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</row>
    <row r="74" spans="1:60" s="12" customFormat="1" ht="18" customHeight="1">
      <c r="A74" s="46" t="s">
        <v>150</v>
      </c>
      <c r="B74" s="46"/>
      <c r="C74" s="46"/>
      <c r="D74" s="41"/>
      <c r="E74" s="40">
        <f>SUM(E75:E78)</f>
        <v>8</v>
      </c>
      <c r="F74" s="66">
        <f>SUM(F75:F78)</f>
        <v>301</v>
      </c>
      <c r="G74" s="40">
        <f>SUM(G75:G78)</f>
        <v>8</v>
      </c>
      <c r="H74" s="39">
        <f>SUM(H75:H78)</f>
        <v>301</v>
      </c>
      <c r="I74" s="40"/>
      <c r="J74" s="39"/>
      <c r="K74" s="40"/>
      <c r="L74" s="39"/>
      <c r="M74" s="55"/>
      <c r="N74" s="55"/>
      <c r="O74" s="55"/>
      <c r="P74" s="40">
        <v>23</v>
      </c>
      <c r="Q74" s="39">
        <v>8</v>
      </c>
      <c r="R74" s="40">
        <v>10</v>
      </c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39"/>
      <c r="BE74" s="39"/>
      <c r="BF74" s="39"/>
      <c r="BG74" s="39"/>
      <c r="BH74" s="39"/>
    </row>
    <row r="75" spans="1:60" s="12" customFormat="1" ht="18" customHeight="1">
      <c r="A75" s="46" t="s">
        <v>105</v>
      </c>
      <c r="B75" s="46"/>
      <c r="C75" s="46"/>
      <c r="D75" s="41"/>
      <c r="E75" s="41">
        <v>3</v>
      </c>
      <c r="F75" s="31">
        <v>121</v>
      </c>
      <c r="G75" s="41">
        <v>3</v>
      </c>
      <c r="H75" s="33">
        <v>121</v>
      </c>
      <c r="I75" s="41"/>
      <c r="J75" s="33"/>
      <c r="K75" s="41"/>
      <c r="L75" s="33"/>
      <c r="M75" s="55"/>
      <c r="N75" s="55"/>
      <c r="O75" s="55"/>
      <c r="P75" s="41"/>
      <c r="Q75" s="33"/>
      <c r="R75" s="41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39"/>
      <c r="BE75" s="39"/>
      <c r="BF75" s="39"/>
      <c r="BG75" s="39"/>
      <c r="BH75" s="39"/>
    </row>
    <row r="76" spans="1:60" s="12" customFormat="1" ht="18" customHeight="1">
      <c r="A76" s="46" t="s">
        <v>100</v>
      </c>
      <c r="B76" s="46"/>
      <c r="C76" s="46"/>
      <c r="D76" s="41"/>
      <c r="E76" s="41">
        <v>1</v>
      </c>
      <c r="F76" s="31">
        <f>+H76+J76+L76</f>
        <v>0</v>
      </c>
      <c r="G76" s="41">
        <v>1</v>
      </c>
      <c r="H76" s="33"/>
      <c r="I76" s="41"/>
      <c r="J76" s="33"/>
      <c r="K76" s="41"/>
      <c r="L76" s="33"/>
      <c r="M76" s="55"/>
      <c r="N76" s="55"/>
      <c r="O76" s="55"/>
      <c r="P76" s="41"/>
      <c r="Q76" s="33"/>
      <c r="R76" s="41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39"/>
      <c r="BE76" s="39"/>
      <c r="BF76" s="39"/>
      <c r="BG76" s="39"/>
      <c r="BH76" s="39"/>
    </row>
    <row r="77" spans="1:60" s="12" customFormat="1" ht="18" customHeight="1">
      <c r="A77" s="46" t="s">
        <v>152</v>
      </c>
      <c r="B77" s="46"/>
      <c r="C77" s="46"/>
      <c r="D77" s="41"/>
      <c r="E77" s="41">
        <v>1</v>
      </c>
      <c r="F77" s="31">
        <f>+H77+J77+L77</f>
        <v>80</v>
      </c>
      <c r="G77" s="41">
        <v>1</v>
      </c>
      <c r="H77" s="33">
        <v>80</v>
      </c>
      <c r="I77" s="41"/>
      <c r="J77" s="33"/>
      <c r="K77" s="41"/>
      <c r="L77" s="33"/>
      <c r="M77" s="55"/>
      <c r="N77" s="55"/>
      <c r="O77" s="55"/>
      <c r="P77" s="41"/>
      <c r="Q77" s="33"/>
      <c r="R77" s="41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39"/>
      <c r="BE77" s="39"/>
      <c r="BF77" s="39"/>
      <c r="BG77" s="39"/>
      <c r="BH77" s="39"/>
    </row>
    <row r="78" spans="1:55" ht="18" customHeight="1">
      <c r="A78" s="45" t="s">
        <v>153</v>
      </c>
      <c r="B78" s="45"/>
      <c r="C78" s="45"/>
      <c r="D78" s="42"/>
      <c r="E78" s="42">
        <v>3</v>
      </c>
      <c r="F78" s="67">
        <f>+H78+J78+L78</f>
        <v>100</v>
      </c>
      <c r="G78" s="42">
        <v>3</v>
      </c>
      <c r="H78" s="32">
        <v>100</v>
      </c>
      <c r="I78" s="42"/>
      <c r="J78" s="32"/>
      <c r="K78" s="42"/>
      <c r="L78" s="32"/>
      <c r="M78" s="58"/>
      <c r="N78" s="58"/>
      <c r="O78" s="58"/>
      <c r="P78" s="42"/>
      <c r="Q78" s="32"/>
      <c r="R78" s="42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</row>
    <row r="79" spans="1:60" s="12" customFormat="1" ht="18" customHeight="1">
      <c r="A79" s="44" t="s">
        <v>51</v>
      </c>
      <c r="B79" s="44"/>
      <c r="C79" s="44" t="s">
        <v>8</v>
      </c>
      <c r="D79" s="40">
        <v>830</v>
      </c>
      <c r="E79" s="40">
        <f aca="true" t="shared" si="25" ref="E79:L79">+E80</f>
        <v>21</v>
      </c>
      <c r="F79" s="66">
        <f t="shared" si="25"/>
        <v>831</v>
      </c>
      <c r="G79" s="40">
        <f t="shared" si="25"/>
        <v>7</v>
      </c>
      <c r="H79" s="66">
        <f t="shared" si="25"/>
        <v>282</v>
      </c>
      <c r="I79" s="40">
        <f t="shared" si="25"/>
        <v>7</v>
      </c>
      <c r="J79" s="66">
        <f t="shared" si="25"/>
        <v>273</v>
      </c>
      <c r="K79" s="40">
        <f t="shared" si="25"/>
        <v>7</v>
      </c>
      <c r="L79" s="66">
        <f t="shared" si="25"/>
        <v>276</v>
      </c>
      <c r="M79" s="56"/>
      <c r="N79" s="56"/>
      <c r="O79" s="54"/>
      <c r="P79" s="40">
        <v>59</v>
      </c>
      <c r="Q79" s="39">
        <v>11</v>
      </c>
      <c r="R79" s="40">
        <v>10</v>
      </c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39"/>
      <c r="BE79" s="39"/>
      <c r="BF79" s="39"/>
      <c r="BG79" s="39"/>
      <c r="BH79" s="39"/>
    </row>
    <row r="80" spans="1:55" ht="18" customHeight="1">
      <c r="A80" s="45" t="s">
        <v>9</v>
      </c>
      <c r="B80" s="45"/>
      <c r="C80" s="45"/>
      <c r="D80" s="42">
        <v>830</v>
      </c>
      <c r="E80" s="42">
        <v>21</v>
      </c>
      <c r="F80" s="67">
        <f>+H80+J80+L80</f>
        <v>831</v>
      </c>
      <c r="G80" s="42">
        <v>7</v>
      </c>
      <c r="H80" s="32">
        <v>282</v>
      </c>
      <c r="I80" s="42">
        <v>7</v>
      </c>
      <c r="J80" s="32">
        <v>273</v>
      </c>
      <c r="K80" s="42">
        <v>7</v>
      </c>
      <c r="L80" s="32">
        <v>276</v>
      </c>
      <c r="M80" s="58"/>
      <c r="N80" s="58"/>
      <c r="O80" s="58"/>
      <c r="P80" s="42"/>
      <c r="Q80" s="32"/>
      <c r="R80" s="42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</row>
    <row r="81" spans="1:60" s="12" customFormat="1" ht="18" customHeight="1">
      <c r="A81" s="44" t="s">
        <v>52</v>
      </c>
      <c r="B81" s="27"/>
      <c r="C81" s="27" t="s">
        <v>8</v>
      </c>
      <c r="D81" s="40">
        <v>555</v>
      </c>
      <c r="E81" s="40">
        <f aca="true" t="shared" si="26" ref="E81:L81">+E82</f>
        <v>16</v>
      </c>
      <c r="F81" s="66">
        <f t="shared" si="26"/>
        <v>591</v>
      </c>
      <c r="G81" s="40">
        <f t="shared" si="26"/>
        <v>6</v>
      </c>
      <c r="H81" s="66">
        <f t="shared" si="26"/>
        <v>231</v>
      </c>
      <c r="I81" s="40">
        <f t="shared" si="26"/>
        <v>5</v>
      </c>
      <c r="J81" s="66">
        <f t="shared" si="26"/>
        <v>177</v>
      </c>
      <c r="K81" s="40">
        <f t="shared" si="26"/>
        <v>5</v>
      </c>
      <c r="L81" s="66">
        <f t="shared" si="26"/>
        <v>183</v>
      </c>
      <c r="M81" s="56"/>
      <c r="N81" s="56"/>
      <c r="O81" s="54"/>
      <c r="P81" s="40">
        <v>44</v>
      </c>
      <c r="Q81" s="39">
        <v>9</v>
      </c>
      <c r="R81" s="40">
        <v>7</v>
      </c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39"/>
      <c r="BE81" s="39"/>
      <c r="BF81" s="39"/>
      <c r="BG81" s="39"/>
      <c r="BH81" s="39"/>
    </row>
    <row r="82" spans="1:55" ht="18" customHeight="1">
      <c r="A82" s="45" t="s">
        <v>9</v>
      </c>
      <c r="B82" s="25"/>
      <c r="C82" s="25"/>
      <c r="D82" s="42">
        <v>555</v>
      </c>
      <c r="E82" s="42">
        <v>16</v>
      </c>
      <c r="F82" s="67">
        <f>+H82+J82+L82</f>
        <v>591</v>
      </c>
      <c r="G82" s="42">
        <v>6</v>
      </c>
      <c r="H82" s="32">
        <v>231</v>
      </c>
      <c r="I82" s="42">
        <v>5</v>
      </c>
      <c r="J82" s="32">
        <v>177</v>
      </c>
      <c r="K82" s="42">
        <v>5</v>
      </c>
      <c r="L82" s="32">
        <v>183</v>
      </c>
      <c r="M82" s="58"/>
      <c r="N82" s="58"/>
      <c r="O82" s="58"/>
      <c r="P82" s="42"/>
      <c r="Q82" s="67"/>
      <c r="R82" s="42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</row>
    <row r="83" spans="1:55" ht="18" customHeight="1">
      <c r="A83" s="44" t="s">
        <v>53</v>
      </c>
      <c r="B83" s="44"/>
      <c r="C83" s="44" t="s">
        <v>8</v>
      </c>
      <c r="D83" s="40">
        <v>787</v>
      </c>
      <c r="E83" s="40">
        <f aca="true" t="shared" si="27" ref="E83:L83">SUM(E84:E87)</f>
        <v>24</v>
      </c>
      <c r="F83" s="66">
        <f t="shared" si="27"/>
        <v>791</v>
      </c>
      <c r="G83" s="40">
        <f t="shared" si="27"/>
        <v>8</v>
      </c>
      <c r="H83" s="66">
        <f t="shared" si="27"/>
        <v>281</v>
      </c>
      <c r="I83" s="40">
        <f t="shared" si="27"/>
        <v>8</v>
      </c>
      <c r="J83" s="66">
        <f t="shared" si="27"/>
        <v>252</v>
      </c>
      <c r="K83" s="40">
        <f t="shared" si="27"/>
        <v>8</v>
      </c>
      <c r="L83" s="66">
        <f t="shared" si="27"/>
        <v>258</v>
      </c>
      <c r="M83" s="56"/>
      <c r="N83" s="56"/>
      <c r="O83" s="54"/>
      <c r="P83" s="40">
        <v>61</v>
      </c>
      <c r="Q83" s="39">
        <v>10</v>
      </c>
      <c r="R83" s="40">
        <v>10</v>
      </c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</row>
    <row r="84" spans="1:55" ht="18" customHeight="1">
      <c r="A84" s="44" t="s">
        <v>9</v>
      </c>
      <c r="B84" s="44"/>
      <c r="C84" s="44"/>
      <c r="D84" s="41">
        <v>545</v>
      </c>
      <c r="E84" s="41">
        <f aca="true" t="shared" si="28" ref="E84:F87">+G84+I84+K84</f>
        <v>15</v>
      </c>
      <c r="F84" s="31">
        <f t="shared" si="28"/>
        <v>548</v>
      </c>
      <c r="G84" s="41">
        <v>5</v>
      </c>
      <c r="H84" s="33">
        <v>190</v>
      </c>
      <c r="I84" s="41">
        <v>5</v>
      </c>
      <c r="J84" s="33">
        <v>170</v>
      </c>
      <c r="K84" s="41">
        <v>5</v>
      </c>
      <c r="L84" s="33">
        <v>188</v>
      </c>
      <c r="M84" s="55"/>
      <c r="N84" s="55"/>
      <c r="O84" s="57"/>
      <c r="P84" s="41"/>
      <c r="Q84" s="31"/>
      <c r="R84" s="41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</row>
    <row r="85" spans="1:55" ht="18" customHeight="1">
      <c r="A85" s="44" t="s">
        <v>39</v>
      </c>
      <c r="B85" s="44"/>
      <c r="C85" s="44"/>
      <c r="D85" s="41">
        <v>83</v>
      </c>
      <c r="E85" s="41">
        <f t="shared" si="28"/>
        <v>3</v>
      </c>
      <c r="F85" s="31">
        <f t="shared" si="28"/>
        <v>142</v>
      </c>
      <c r="G85" s="41">
        <v>1</v>
      </c>
      <c r="H85" s="33">
        <v>91</v>
      </c>
      <c r="I85" s="41">
        <v>1</v>
      </c>
      <c r="J85" s="33">
        <v>28</v>
      </c>
      <c r="K85" s="41">
        <v>1</v>
      </c>
      <c r="L85" s="33">
        <v>23</v>
      </c>
      <c r="M85" s="55"/>
      <c r="N85" s="55"/>
      <c r="O85" s="57"/>
      <c r="P85" s="41"/>
      <c r="Q85" s="31"/>
      <c r="R85" s="41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</row>
    <row r="86" spans="1:60" s="12" customFormat="1" ht="18" customHeight="1">
      <c r="A86" s="44" t="s">
        <v>54</v>
      </c>
      <c r="B86" s="44"/>
      <c r="C86" s="44"/>
      <c r="D86" s="41">
        <v>85</v>
      </c>
      <c r="E86" s="41">
        <f t="shared" si="28"/>
        <v>3</v>
      </c>
      <c r="F86" s="31">
        <f t="shared" si="28"/>
        <v>53</v>
      </c>
      <c r="G86" s="41">
        <v>1</v>
      </c>
      <c r="H86" s="33"/>
      <c r="I86" s="41">
        <v>1</v>
      </c>
      <c r="J86" s="33">
        <v>28</v>
      </c>
      <c r="K86" s="41">
        <v>1</v>
      </c>
      <c r="L86" s="33">
        <v>25</v>
      </c>
      <c r="M86" s="55"/>
      <c r="N86" s="55"/>
      <c r="O86" s="57">
        <v>1</v>
      </c>
      <c r="P86" s="41"/>
      <c r="Q86" s="31"/>
      <c r="R86" s="41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39"/>
      <c r="BE86" s="39"/>
      <c r="BF86" s="39"/>
      <c r="BG86" s="39"/>
      <c r="BH86" s="39"/>
    </row>
    <row r="87" spans="1:55" ht="18" customHeight="1">
      <c r="A87" s="45" t="s">
        <v>55</v>
      </c>
      <c r="B87" s="45"/>
      <c r="C87" s="45"/>
      <c r="D87" s="42">
        <v>74</v>
      </c>
      <c r="E87" s="42">
        <f t="shared" si="28"/>
        <v>3</v>
      </c>
      <c r="F87" s="67">
        <f t="shared" si="28"/>
        <v>48</v>
      </c>
      <c r="G87" s="42">
        <v>1</v>
      </c>
      <c r="H87" s="32"/>
      <c r="I87" s="42">
        <v>1</v>
      </c>
      <c r="J87" s="32">
        <v>26</v>
      </c>
      <c r="K87" s="42">
        <v>1</v>
      </c>
      <c r="L87" s="32">
        <v>22</v>
      </c>
      <c r="M87" s="58"/>
      <c r="N87" s="58"/>
      <c r="O87" s="58"/>
      <c r="P87" s="42"/>
      <c r="Q87" s="32"/>
      <c r="R87" s="42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</row>
    <row r="88" spans="1:60" s="12" customFormat="1" ht="18" customHeight="1">
      <c r="A88" s="44" t="s">
        <v>56</v>
      </c>
      <c r="B88" s="27"/>
      <c r="C88" s="27" t="s">
        <v>8</v>
      </c>
      <c r="D88" s="40">
        <v>809</v>
      </c>
      <c r="E88" s="40">
        <f aca="true" t="shared" si="29" ref="E88:L88">+E89</f>
        <v>21</v>
      </c>
      <c r="F88" s="66">
        <f t="shared" si="29"/>
        <v>797</v>
      </c>
      <c r="G88" s="40">
        <f t="shared" si="29"/>
        <v>7</v>
      </c>
      <c r="H88" s="66">
        <f t="shared" si="29"/>
        <v>266</v>
      </c>
      <c r="I88" s="40">
        <f t="shared" si="29"/>
        <v>7</v>
      </c>
      <c r="J88" s="66">
        <f t="shared" si="29"/>
        <v>255</v>
      </c>
      <c r="K88" s="40">
        <f t="shared" si="29"/>
        <v>7</v>
      </c>
      <c r="L88" s="66">
        <f t="shared" si="29"/>
        <v>276</v>
      </c>
      <c r="M88" s="56"/>
      <c r="N88" s="56"/>
      <c r="O88" s="54"/>
      <c r="P88" s="40">
        <v>61</v>
      </c>
      <c r="Q88" s="39">
        <v>11</v>
      </c>
      <c r="R88" s="40">
        <v>9</v>
      </c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39"/>
      <c r="BE88" s="39"/>
      <c r="BF88" s="39"/>
      <c r="BG88" s="39"/>
      <c r="BH88" s="39"/>
    </row>
    <row r="89" spans="1:60" s="3" customFormat="1" ht="18" customHeight="1">
      <c r="A89" s="45" t="s">
        <v>9</v>
      </c>
      <c r="B89" s="25"/>
      <c r="C89" s="25"/>
      <c r="D89" s="42">
        <v>809</v>
      </c>
      <c r="E89" s="42">
        <v>21</v>
      </c>
      <c r="F89" s="67">
        <f>+H89+J89+L89</f>
        <v>797</v>
      </c>
      <c r="G89" s="42">
        <v>7</v>
      </c>
      <c r="H89" s="32">
        <v>266</v>
      </c>
      <c r="I89" s="42">
        <v>7</v>
      </c>
      <c r="J89" s="32">
        <v>255</v>
      </c>
      <c r="K89" s="42">
        <v>7</v>
      </c>
      <c r="L89" s="32">
        <v>276</v>
      </c>
      <c r="M89" s="58"/>
      <c r="N89" s="58"/>
      <c r="O89" s="58"/>
      <c r="P89" s="42"/>
      <c r="Q89" s="32"/>
      <c r="R89" s="42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33"/>
      <c r="BE89" s="33"/>
      <c r="BF89" s="33"/>
      <c r="BG89" s="33"/>
      <c r="BH89" s="33"/>
    </row>
    <row r="90" spans="1:60" s="2" customFormat="1" ht="18" customHeight="1">
      <c r="A90" s="44" t="s">
        <v>57</v>
      </c>
      <c r="B90" s="27"/>
      <c r="C90" s="27" t="s">
        <v>8</v>
      </c>
      <c r="D90" s="53">
        <v>477</v>
      </c>
      <c r="E90" s="39">
        <f aca="true" t="shared" si="30" ref="E90:L90">+E91+E92</f>
        <v>13</v>
      </c>
      <c r="F90" s="66">
        <f t="shared" si="30"/>
        <v>443</v>
      </c>
      <c r="G90" s="40">
        <f t="shared" si="30"/>
        <v>4</v>
      </c>
      <c r="H90" s="39">
        <f t="shared" si="30"/>
        <v>142</v>
      </c>
      <c r="I90" s="43">
        <f t="shared" si="30"/>
        <v>4</v>
      </c>
      <c r="J90" s="66">
        <f t="shared" si="30"/>
        <v>143</v>
      </c>
      <c r="K90" s="40">
        <f t="shared" si="30"/>
        <v>5</v>
      </c>
      <c r="L90" s="70">
        <f t="shared" si="30"/>
        <v>158</v>
      </c>
      <c r="M90" s="56">
        <v>0</v>
      </c>
      <c r="N90" s="56">
        <v>0</v>
      </c>
      <c r="O90" s="54">
        <v>0</v>
      </c>
      <c r="P90" s="40">
        <v>38</v>
      </c>
      <c r="Q90" s="39">
        <v>8</v>
      </c>
      <c r="R90" s="40">
        <v>8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33"/>
      <c r="BE90" s="33"/>
      <c r="BF90" s="33"/>
      <c r="BG90" s="33"/>
      <c r="BH90" s="33"/>
    </row>
    <row r="91" spans="1:60" s="12" customFormat="1" ht="18" customHeight="1">
      <c r="A91" s="46" t="s">
        <v>9</v>
      </c>
      <c r="B91" s="22"/>
      <c r="C91" s="22"/>
      <c r="D91" s="51">
        <v>412</v>
      </c>
      <c r="E91" s="33">
        <v>10</v>
      </c>
      <c r="F91" s="31">
        <f>+H91+J91+L91</f>
        <v>372</v>
      </c>
      <c r="G91" s="41">
        <v>3</v>
      </c>
      <c r="H91" s="33">
        <v>115</v>
      </c>
      <c r="I91" s="41">
        <v>3</v>
      </c>
      <c r="J91" s="33">
        <v>116</v>
      </c>
      <c r="K91" s="41">
        <v>4</v>
      </c>
      <c r="L91" s="33">
        <v>141</v>
      </c>
      <c r="M91" s="55"/>
      <c r="N91" s="55"/>
      <c r="O91" s="55"/>
      <c r="P91" s="41"/>
      <c r="Q91" s="71"/>
      <c r="R91" s="33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39"/>
      <c r="BE91" s="39"/>
      <c r="BF91" s="39"/>
      <c r="BG91" s="39"/>
      <c r="BH91" s="39"/>
    </row>
    <row r="92" spans="1:55" ht="18" customHeight="1">
      <c r="A92" s="45" t="s">
        <v>93</v>
      </c>
      <c r="B92" s="25"/>
      <c r="C92" s="25"/>
      <c r="D92" s="49">
        <v>65</v>
      </c>
      <c r="E92" s="42">
        <v>3</v>
      </c>
      <c r="F92" s="67">
        <f>+H92+J92+L92</f>
        <v>71</v>
      </c>
      <c r="G92" s="42">
        <v>1</v>
      </c>
      <c r="H92" s="32">
        <v>27</v>
      </c>
      <c r="I92" s="42">
        <v>1</v>
      </c>
      <c r="J92" s="32">
        <v>27</v>
      </c>
      <c r="K92" s="42">
        <v>1</v>
      </c>
      <c r="L92" s="32">
        <v>17</v>
      </c>
      <c r="M92" s="58"/>
      <c r="N92" s="58"/>
      <c r="O92" s="58"/>
      <c r="P92" s="42"/>
      <c r="Q92" s="67"/>
      <c r="R92" s="32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</row>
    <row r="93" spans="1:55" ht="18" customHeight="1">
      <c r="A93" s="44" t="s">
        <v>58</v>
      </c>
      <c r="B93" s="44"/>
      <c r="C93" s="44" t="s">
        <v>8</v>
      </c>
      <c r="D93" s="40">
        <v>355</v>
      </c>
      <c r="E93" s="40">
        <f aca="true" t="shared" si="31" ref="E93:L93">SUM(E94:E97)</f>
        <v>12</v>
      </c>
      <c r="F93" s="66">
        <f t="shared" si="31"/>
        <v>353</v>
      </c>
      <c r="G93" s="40">
        <f t="shared" si="31"/>
        <v>4</v>
      </c>
      <c r="H93" s="66">
        <f t="shared" si="31"/>
        <v>125</v>
      </c>
      <c r="I93" s="40">
        <f t="shared" si="31"/>
        <v>4</v>
      </c>
      <c r="J93" s="66">
        <f t="shared" si="31"/>
        <v>118</v>
      </c>
      <c r="K93" s="40">
        <f t="shared" si="31"/>
        <v>4</v>
      </c>
      <c r="L93" s="66">
        <f t="shared" si="31"/>
        <v>110</v>
      </c>
      <c r="M93" s="56"/>
      <c r="N93" s="56"/>
      <c r="O93" s="54"/>
      <c r="P93" s="40">
        <v>37</v>
      </c>
      <c r="Q93" s="39">
        <v>11</v>
      </c>
      <c r="R93" s="40">
        <v>17</v>
      </c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</row>
    <row r="94" spans="1:55" ht="18" customHeight="1">
      <c r="A94" s="46" t="s">
        <v>146</v>
      </c>
      <c r="B94" s="44"/>
      <c r="C94" s="44"/>
      <c r="D94" s="41">
        <v>103</v>
      </c>
      <c r="E94" s="41">
        <f aca="true" t="shared" si="32" ref="E94:F97">+G94+I94+K94</f>
        <v>3</v>
      </c>
      <c r="F94" s="31">
        <f t="shared" si="32"/>
        <v>103</v>
      </c>
      <c r="G94" s="41">
        <v>1</v>
      </c>
      <c r="H94" s="33">
        <v>35</v>
      </c>
      <c r="I94" s="41">
        <v>1</v>
      </c>
      <c r="J94" s="33">
        <v>34</v>
      </c>
      <c r="K94" s="41">
        <v>1</v>
      </c>
      <c r="L94" s="33">
        <v>34</v>
      </c>
      <c r="M94" s="55"/>
      <c r="N94" s="55"/>
      <c r="O94" s="57"/>
      <c r="P94" s="41"/>
      <c r="Q94" s="31"/>
      <c r="R94" s="41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</row>
    <row r="95" spans="1:60" s="2" customFormat="1" ht="18" customHeight="1">
      <c r="A95" s="44" t="s">
        <v>147</v>
      </c>
      <c r="B95" s="44"/>
      <c r="C95" s="44"/>
      <c r="D95" s="41">
        <v>88</v>
      </c>
      <c r="E95" s="41">
        <f t="shared" si="32"/>
        <v>3</v>
      </c>
      <c r="F95" s="31">
        <f t="shared" si="32"/>
        <v>88</v>
      </c>
      <c r="G95" s="41">
        <v>1</v>
      </c>
      <c r="H95" s="73">
        <v>29</v>
      </c>
      <c r="I95" s="41">
        <v>1</v>
      </c>
      <c r="J95" s="73">
        <v>30</v>
      </c>
      <c r="K95" s="41">
        <v>1</v>
      </c>
      <c r="L95" s="73">
        <v>29</v>
      </c>
      <c r="M95" s="55"/>
      <c r="N95" s="55"/>
      <c r="O95" s="57"/>
      <c r="P95" s="41"/>
      <c r="Q95" s="31"/>
      <c r="R95" s="41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33"/>
      <c r="BE95" s="33"/>
      <c r="BF95" s="33"/>
      <c r="BG95" s="33"/>
      <c r="BH95" s="33"/>
    </row>
    <row r="96" spans="1:60" s="12" customFormat="1" ht="18" customHeight="1">
      <c r="A96" s="44" t="s">
        <v>148</v>
      </c>
      <c r="B96" s="44"/>
      <c r="C96" s="44"/>
      <c r="D96" s="41">
        <v>76</v>
      </c>
      <c r="E96" s="41">
        <f t="shared" si="32"/>
        <v>3</v>
      </c>
      <c r="F96" s="31">
        <f t="shared" si="32"/>
        <v>74</v>
      </c>
      <c r="G96" s="41">
        <v>1</v>
      </c>
      <c r="H96" s="33">
        <v>30</v>
      </c>
      <c r="I96" s="41">
        <v>1</v>
      </c>
      <c r="J96" s="33">
        <v>26</v>
      </c>
      <c r="K96" s="41">
        <v>1</v>
      </c>
      <c r="L96" s="33">
        <v>18</v>
      </c>
      <c r="M96" s="55"/>
      <c r="N96" s="55"/>
      <c r="O96" s="57"/>
      <c r="P96" s="41"/>
      <c r="Q96" s="31"/>
      <c r="R96" s="41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39"/>
      <c r="BE96" s="39"/>
      <c r="BF96" s="39"/>
      <c r="BG96" s="39"/>
      <c r="BH96" s="39"/>
    </row>
    <row r="97" spans="1:55" ht="18" customHeight="1">
      <c r="A97" s="45" t="s">
        <v>149</v>
      </c>
      <c r="B97" s="45"/>
      <c r="C97" s="45"/>
      <c r="D97" s="42">
        <v>88</v>
      </c>
      <c r="E97" s="42">
        <f t="shared" si="32"/>
        <v>3</v>
      </c>
      <c r="F97" s="67">
        <f t="shared" si="32"/>
        <v>88</v>
      </c>
      <c r="G97" s="42">
        <v>1</v>
      </c>
      <c r="H97" s="32">
        <v>31</v>
      </c>
      <c r="I97" s="42">
        <v>1</v>
      </c>
      <c r="J97" s="32">
        <v>28</v>
      </c>
      <c r="K97" s="42">
        <v>1</v>
      </c>
      <c r="L97" s="32">
        <v>29</v>
      </c>
      <c r="M97" s="58"/>
      <c r="N97" s="58"/>
      <c r="O97" s="58"/>
      <c r="P97" s="42"/>
      <c r="Q97" s="32"/>
      <c r="R97" s="42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</row>
    <row r="98" spans="1:60" s="2" customFormat="1" ht="18" customHeight="1">
      <c r="A98" s="44" t="s">
        <v>59</v>
      </c>
      <c r="B98" s="27"/>
      <c r="C98" s="27" t="s">
        <v>8</v>
      </c>
      <c r="D98" s="53">
        <v>557</v>
      </c>
      <c r="E98" s="39">
        <f aca="true" t="shared" si="33" ref="E98:L98">+E99+E100</f>
        <v>15</v>
      </c>
      <c r="F98" s="66">
        <f t="shared" si="33"/>
        <v>541</v>
      </c>
      <c r="G98" s="40">
        <f t="shared" si="33"/>
        <v>5</v>
      </c>
      <c r="H98" s="39">
        <f t="shared" si="33"/>
        <v>189</v>
      </c>
      <c r="I98" s="43">
        <f t="shared" si="33"/>
        <v>5</v>
      </c>
      <c r="J98" s="39">
        <f t="shared" si="33"/>
        <v>173</v>
      </c>
      <c r="K98" s="40">
        <f t="shared" si="33"/>
        <v>5</v>
      </c>
      <c r="L98" s="39">
        <f t="shared" si="33"/>
        <v>179</v>
      </c>
      <c r="M98" s="56"/>
      <c r="N98" s="56"/>
      <c r="O98" s="54"/>
      <c r="P98" s="40">
        <v>45</v>
      </c>
      <c r="Q98" s="39">
        <v>8</v>
      </c>
      <c r="R98" s="40">
        <v>9</v>
      </c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33"/>
      <c r="BE98" s="33"/>
      <c r="BF98" s="33"/>
      <c r="BG98" s="33"/>
      <c r="BH98" s="33"/>
    </row>
    <row r="99" spans="1:60" s="12" customFormat="1" ht="18" customHeight="1">
      <c r="A99" s="44" t="s">
        <v>9</v>
      </c>
      <c r="B99" s="27"/>
      <c r="C99" s="27"/>
      <c r="D99" s="51">
        <v>480</v>
      </c>
      <c r="E99" s="33">
        <f>+G99+I99+K99</f>
        <v>12</v>
      </c>
      <c r="F99" s="31">
        <f>+H99+J99+L99</f>
        <v>451</v>
      </c>
      <c r="G99" s="41">
        <v>4</v>
      </c>
      <c r="H99" s="33">
        <v>159</v>
      </c>
      <c r="I99" s="41">
        <v>4</v>
      </c>
      <c r="J99" s="33">
        <v>143</v>
      </c>
      <c r="K99" s="41">
        <v>4</v>
      </c>
      <c r="L99" s="33">
        <v>149</v>
      </c>
      <c r="M99" s="55"/>
      <c r="N99" s="55"/>
      <c r="O99" s="57"/>
      <c r="P99" s="41"/>
      <c r="Q99" s="71"/>
      <c r="R99" s="33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39"/>
      <c r="BE99" s="39"/>
      <c r="BF99" s="39"/>
      <c r="BG99" s="39"/>
      <c r="BH99" s="39"/>
    </row>
    <row r="100" spans="1:55" ht="18" customHeight="1">
      <c r="A100" s="45" t="s">
        <v>101</v>
      </c>
      <c r="B100" s="25"/>
      <c r="C100" s="25"/>
      <c r="D100" s="49">
        <v>77</v>
      </c>
      <c r="E100" s="42">
        <f>+G100+I100+K100</f>
        <v>3</v>
      </c>
      <c r="F100" s="67">
        <f>+H100+J100+L100</f>
        <v>90</v>
      </c>
      <c r="G100" s="42">
        <v>1</v>
      </c>
      <c r="H100" s="32">
        <v>30</v>
      </c>
      <c r="I100" s="42">
        <v>1</v>
      </c>
      <c r="J100" s="32">
        <v>30</v>
      </c>
      <c r="K100" s="42">
        <v>1</v>
      </c>
      <c r="L100" s="32">
        <v>30</v>
      </c>
      <c r="M100" s="58"/>
      <c r="N100" s="58"/>
      <c r="O100" s="58"/>
      <c r="P100" s="42"/>
      <c r="Q100" s="67"/>
      <c r="R100" s="32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</row>
    <row r="101" spans="1:55" ht="18" customHeight="1">
      <c r="A101" s="44" t="s">
        <v>60</v>
      </c>
      <c r="B101" s="27"/>
      <c r="C101" s="27" t="s">
        <v>8</v>
      </c>
      <c r="D101" s="40">
        <v>946</v>
      </c>
      <c r="E101" s="40">
        <f aca="true" t="shared" si="34" ref="E101:L101">+E102+E103</f>
        <v>24</v>
      </c>
      <c r="F101" s="66">
        <f t="shared" si="34"/>
        <v>949</v>
      </c>
      <c r="G101" s="40">
        <f t="shared" si="34"/>
        <v>8</v>
      </c>
      <c r="H101" s="66">
        <f t="shared" si="34"/>
        <v>318</v>
      </c>
      <c r="I101" s="40">
        <f t="shared" si="34"/>
        <v>8</v>
      </c>
      <c r="J101" s="66">
        <f t="shared" si="34"/>
        <v>312</v>
      </c>
      <c r="K101" s="40">
        <f t="shared" si="34"/>
        <v>8</v>
      </c>
      <c r="L101" s="66">
        <f t="shared" si="34"/>
        <v>319</v>
      </c>
      <c r="M101" s="56"/>
      <c r="N101" s="56"/>
      <c r="O101" s="54"/>
      <c r="P101" s="40">
        <v>60</v>
      </c>
      <c r="Q101" s="39">
        <v>11</v>
      </c>
      <c r="R101" s="40">
        <v>8</v>
      </c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</row>
    <row r="102" spans="1:60" s="12" customFormat="1" ht="18" customHeight="1">
      <c r="A102" s="44" t="s">
        <v>9</v>
      </c>
      <c r="B102" s="27"/>
      <c r="C102" s="27"/>
      <c r="D102" s="41">
        <v>828</v>
      </c>
      <c r="E102" s="41">
        <v>21</v>
      </c>
      <c r="F102" s="31">
        <f>+H102+J102+L102</f>
        <v>828</v>
      </c>
      <c r="G102" s="41">
        <v>7</v>
      </c>
      <c r="H102" s="33">
        <v>278</v>
      </c>
      <c r="I102" s="41">
        <v>7</v>
      </c>
      <c r="J102" s="33">
        <v>271</v>
      </c>
      <c r="K102" s="41">
        <v>7</v>
      </c>
      <c r="L102" s="33">
        <v>279</v>
      </c>
      <c r="M102" s="55"/>
      <c r="N102" s="55"/>
      <c r="O102" s="57"/>
      <c r="P102" s="41"/>
      <c r="Q102" s="31"/>
      <c r="R102" s="41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39"/>
      <c r="BE102" s="39"/>
      <c r="BF102" s="39"/>
      <c r="BG102" s="39"/>
      <c r="BH102" s="39"/>
    </row>
    <row r="103" spans="1:55" ht="18" customHeight="1">
      <c r="A103" s="45" t="s">
        <v>20</v>
      </c>
      <c r="B103" s="25"/>
      <c r="C103" s="25"/>
      <c r="D103" s="42">
        <v>118</v>
      </c>
      <c r="E103" s="42">
        <v>3</v>
      </c>
      <c r="F103" s="67">
        <f>+H103+J103+L103</f>
        <v>121</v>
      </c>
      <c r="G103" s="42">
        <v>1</v>
      </c>
      <c r="H103" s="32">
        <v>40</v>
      </c>
      <c r="I103" s="42">
        <v>1</v>
      </c>
      <c r="J103" s="32">
        <v>41</v>
      </c>
      <c r="K103" s="42">
        <v>1</v>
      </c>
      <c r="L103" s="32">
        <v>40</v>
      </c>
      <c r="M103" s="58"/>
      <c r="N103" s="58"/>
      <c r="O103" s="58"/>
      <c r="P103" s="42"/>
      <c r="Q103" s="32"/>
      <c r="R103" s="42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</row>
    <row r="104" spans="1:55" ht="18" customHeight="1">
      <c r="A104" s="44" t="s">
        <v>102</v>
      </c>
      <c r="B104" s="27"/>
      <c r="C104" s="27" t="s">
        <v>8</v>
      </c>
      <c r="D104" s="40">
        <v>813</v>
      </c>
      <c r="E104" s="40">
        <f aca="true" t="shared" si="35" ref="E104:L104">+E105</f>
        <v>21</v>
      </c>
      <c r="F104" s="66">
        <f t="shared" si="35"/>
        <v>828</v>
      </c>
      <c r="G104" s="40">
        <f t="shared" si="35"/>
        <v>7</v>
      </c>
      <c r="H104" s="66">
        <f t="shared" si="35"/>
        <v>280</v>
      </c>
      <c r="I104" s="40">
        <f t="shared" si="35"/>
        <v>7</v>
      </c>
      <c r="J104" s="66">
        <f t="shared" si="35"/>
        <v>279</v>
      </c>
      <c r="K104" s="40">
        <f t="shared" si="35"/>
        <v>7</v>
      </c>
      <c r="L104" s="66">
        <f t="shared" si="35"/>
        <v>269</v>
      </c>
      <c r="M104" s="56"/>
      <c r="N104" s="56"/>
      <c r="O104" s="54"/>
      <c r="P104" s="40">
        <v>62</v>
      </c>
      <c r="Q104" s="39">
        <v>21</v>
      </c>
      <c r="R104" s="40">
        <v>12</v>
      </c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</row>
    <row r="105" spans="1:55" ht="18" customHeight="1">
      <c r="A105" s="45" t="s">
        <v>103</v>
      </c>
      <c r="B105" s="25"/>
      <c r="C105" s="25"/>
      <c r="D105" s="42">
        <v>813</v>
      </c>
      <c r="E105" s="42">
        <v>21</v>
      </c>
      <c r="F105" s="67">
        <f>+H105+J105+L105</f>
        <v>828</v>
      </c>
      <c r="G105" s="42">
        <v>7</v>
      </c>
      <c r="H105" s="32">
        <v>280</v>
      </c>
      <c r="I105" s="42">
        <v>7</v>
      </c>
      <c r="J105" s="32">
        <v>279</v>
      </c>
      <c r="K105" s="42">
        <v>7</v>
      </c>
      <c r="L105" s="32">
        <v>269</v>
      </c>
      <c r="M105" s="58"/>
      <c r="N105" s="58"/>
      <c r="O105" s="58"/>
      <c r="P105" s="42"/>
      <c r="Q105" s="32"/>
      <c r="R105" s="42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</row>
    <row r="106" spans="1:60" s="12" customFormat="1" ht="18" customHeight="1">
      <c r="A106" s="44" t="s">
        <v>104</v>
      </c>
      <c r="B106" s="22"/>
      <c r="C106" s="22"/>
      <c r="D106" s="40">
        <v>813</v>
      </c>
      <c r="E106" s="40">
        <f aca="true" t="shared" si="36" ref="E106:L106">+E107</f>
        <v>21</v>
      </c>
      <c r="F106" s="66">
        <f t="shared" si="36"/>
        <v>825</v>
      </c>
      <c r="G106" s="40">
        <f t="shared" si="36"/>
        <v>7</v>
      </c>
      <c r="H106" s="66">
        <f t="shared" si="36"/>
        <v>273</v>
      </c>
      <c r="I106" s="40">
        <f t="shared" si="36"/>
        <v>7</v>
      </c>
      <c r="J106" s="66">
        <f t="shared" si="36"/>
        <v>278</v>
      </c>
      <c r="K106" s="40">
        <f t="shared" si="36"/>
        <v>7</v>
      </c>
      <c r="L106" s="66">
        <f t="shared" si="36"/>
        <v>274</v>
      </c>
      <c r="M106" s="55"/>
      <c r="N106" s="55"/>
      <c r="O106" s="55"/>
      <c r="P106" s="40">
        <v>53</v>
      </c>
      <c r="Q106" s="39">
        <v>8</v>
      </c>
      <c r="R106" s="40">
        <v>10</v>
      </c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39"/>
      <c r="BE106" s="39"/>
      <c r="BF106" s="39"/>
      <c r="BG106" s="39"/>
      <c r="BH106" s="39"/>
    </row>
    <row r="107" spans="1:60" s="12" customFormat="1" ht="18" customHeight="1">
      <c r="A107" s="45" t="s">
        <v>105</v>
      </c>
      <c r="B107" s="25"/>
      <c r="C107" s="25"/>
      <c r="D107" s="42">
        <v>813</v>
      </c>
      <c r="E107" s="42">
        <v>21</v>
      </c>
      <c r="F107" s="67">
        <f>+H107+J107+L107</f>
        <v>825</v>
      </c>
      <c r="G107" s="42">
        <v>7</v>
      </c>
      <c r="H107" s="32">
        <v>273</v>
      </c>
      <c r="I107" s="42">
        <v>7</v>
      </c>
      <c r="J107" s="32">
        <v>278</v>
      </c>
      <c r="K107" s="42">
        <v>7</v>
      </c>
      <c r="L107" s="32">
        <v>274</v>
      </c>
      <c r="M107" s="58"/>
      <c r="N107" s="58"/>
      <c r="O107" s="58"/>
      <c r="P107" s="42"/>
      <c r="Q107" s="67"/>
      <c r="R107" s="32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39"/>
      <c r="BE107" s="39"/>
      <c r="BF107" s="39"/>
      <c r="BG107" s="39"/>
      <c r="BH107" s="39"/>
    </row>
    <row r="108" spans="1:55" ht="18" customHeight="1">
      <c r="A108" s="36" t="s">
        <v>61</v>
      </c>
      <c r="B108" s="36"/>
      <c r="C108" s="36"/>
      <c r="D108" s="37">
        <v>1604</v>
      </c>
      <c r="E108" s="37">
        <f aca="true" t="shared" si="37" ref="E108:L108">+E109+E113+E116</f>
        <v>45</v>
      </c>
      <c r="F108" s="34">
        <f t="shared" si="37"/>
        <v>1626</v>
      </c>
      <c r="G108" s="37">
        <f t="shared" si="37"/>
        <v>15</v>
      </c>
      <c r="H108" s="34">
        <f t="shared" si="37"/>
        <v>551</v>
      </c>
      <c r="I108" s="37">
        <f t="shared" si="37"/>
        <v>15</v>
      </c>
      <c r="J108" s="34">
        <f t="shared" si="37"/>
        <v>543</v>
      </c>
      <c r="K108" s="37">
        <f t="shared" si="37"/>
        <v>15</v>
      </c>
      <c r="L108" s="34">
        <f t="shared" si="37"/>
        <v>532</v>
      </c>
      <c r="M108" s="61">
        <v>0</v>
      </c>
      <c r="N108" s="61">
        <v>0</v>
      </c>
      <c r="O108" s="61">
        <v>0</v>
      </c>
      <c r="P108" s="37">
        <f>+P109+P113+P116</f>
        <v>129</v>
      </c>
      <c r="Q108" s="34">
        <f>+Q109+Q113+Q116</f>
        <v>29</v>
      </c>
      <c r="R108" s="38">
        <f>+R109+R113+R116</f>
        <v>19</v>
      </c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</row>
    <row r="109" spans="1:55" ht="18" customHeight="1">
      <c r="A109" s="44" t="s">
        <v>62</v>
      </c>
      <c r="B109" s="44"/>
      <c r="C109" s="44" t="s">
        <v>63</v>
      </c>
      <c r="D109" s="40">
        <v>833</v>
      </c>
      <c r="E109" s="40">
        <f aca="true" t="shared" si="38" ref="E109:L109">+E110+E111+E112</f>
        <v>24</v>
      </c>
      <c r="F109" s="66">
        <f t="shared" si="38"/>
        <v>841</v>
      </c>
      <c r="G109" s="40">
        <f t="shared" si="38"/>
        <v>8</v>
      </c>
      <c r="H109" s="66">
        <f t="shared" si="38"/>
        <v>281</v>
      </c>
      <c r="I109" s="40">
        <f t="shared" si="38"/>
        <v>8</v>
      </c>
      <c r="J109" s="66">
        <f t="shared" si="38"/>
        <v>281</v>
      </c>
      <c r="K109" s="40">
        <f t="shared" si="38"/>
        <v>8</v>
      </c>
      <c r="L109" s="66">
        <f t="shared" si="38"/>
        <v>279</v>
      </c>
      <c r="M109" s="56"/>
      <c r="N109" s="56"/>
      <c r="O109" s="54"/>
      <c r="P109" s="40">
        <v>61</v>
      </c>
      <c r="Q109" s="39">
        <v>9</v>
      </c>
      <c r="R109" s="40">
        <v>8</v>
      </c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</row>
    <row r="110" spans="1:55" ht="18" customHeight="1">
      <c r="A110" s="44" t="s">
        <v>39</v>
      </c>
      <c r="B110" s="44"/>
      <c r="C110" s="44"/>
      <c r="D110" s="41">
        <v>415</v>
      </c>
      <c r="E110" s="41">
        <f aca="true" t="shared" si="39" ref="E110:F112">+G110+I110+K110</f>
        <v>12</v>
      </c>
      <c r="F110" s="31">
        <f t="shared" si="39"/>
        <v>421</v>
      </c>
      <c r="G110" s="41">
        <v>4</v>
      </c>
      <c r="H110" s="33">
        <v>141</v>
      </c>
      <c r="I110" s="41">
        <v>4</v>
      </c>
      <c r="J110" s="33">
        <v>140</v>
      </c>
      <c r="K110" s="41">
        <v>4</v>
      </c>
      <c r="L110" s="33">
        <v>140</v>
      </c>
      <c r="M110" s="55"/>
      <c r="N110" s="55"/>
      <c r="O110" s="57"/>
      <c r="P110" s="41"/>
      <c r="Q110" s="31"/>
      <c r="R110" s="41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</row>
    <row r="111" spans="1:60" s="12" customFormat="1" ht="18" customHeight="1">
      <c r="A111" s="44" t="s">
        <v>106</v>
      </c>
      <c r="B111" s="44"/>
      <c r="C111" s="44"/>
      <c r="D111" s="41">
        <v>104</v>
      </c>
      <c r="E111" s="41">
        <f t="shared" si="39"/>
        <v>3</v>
      </c>
      <c r="F111" s="31">
        <f t="shared" si="39"/>
        <v>106</v>
      </c>
      <c r="G111" s="41">
        <v>1</v>
      </c>
      <c r="H111" s="33">
        <v>35</v>
      </c>
      <c r="I111" s="41">
        <v>1</v>
      </c>
      <c r="J111" s="33">
        <v>36</v>
      </c>
      <c r="K111" s="41">
        <v>1</v>
      </c>
      <c r="L111" s="33">
        <v>35</v>
      </c>
      <c r="M111" s="55"/>
      <c r="N111" s="55"/>
      <c r="O111" s="57"/>
      <c r="P111" s="41"/>
      <c r="Q111" s="31"/>
      <c r="R111" s="41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39"/>
      <c r="BE111" s="39"/>
      <c r="BF111" s="39"/>
      <c r="BG111" s="39"/>
      <c r="BH111" s="39"/>
    </row>
    <row r="112" spans="1:55" ht="18" customHeight="1">
      <c r="A112" s="45" t="s">
        <v>40</v>
      </c>
      <c r="B112" s="45"/>
      <c r="C112" s="45"/>
      <c r="D112" s="42">
        <v>314</v>
      </c>
      <c r="E112" s="42">
        <f t="shared" si="39"/>
        <v>9</v>
      </c>
      <c r="F112" s="67">
        <f t="shared" si="39"/>
        <v>314</v>
      </c>
      <c r="G112" s="42">
        <v>3</v>
      </c>
      <c r="H112" s="32">
        <v>105</v>
      </c>
      <c r="I112" s="42">
        <v>3</v>
      </c>
      <c r="J112" s="32">
        <v>105</v>
      </c>
      <c r="K112" s="42">
        <v>3</v>
      </c>
      <c r="L112" s="32">
        <v>104</v>
      </c>
      <c r="M112" s="58"/>
      <c r="N112" s="58"/>
      <c r="O112" s="58"/>
      <c r="P112" s="42"/>
      <c r="Q112" s="32"/>
      <c r="R112" s="42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</row>
    <row r="113" spans="1:55" ht="18" customHeight="1">
      <c r="A113" s="44" t="s">
        <v>64</v>
      </c>
      <c r="B113" s="44"/>
      <c r="C113" s="44" t="s">
        <v>63</v>
      </c>
      <c r="D113" s="40">
        <v>413</v>
      </c>
      <c r="E113" s="40">
        <f aca="true" t="shared" si="40" ref="E113:L113">+E114+E115</f>
        <v>12</v>
      </c>
      <c r="F113" s="66">
        <f t="shared" si="40"/>
        <v>425</v>
      </c>
      <c r="G113" s="40">
        <f t="shared" si="40"/>
        <v>4</v>
      </c>
      <c r="H113" s="66">
        <f t="shared" si="40"/>
        <v>149</v>
      </c>
      <c r="I113" s="40">
        <f t="shared" si="40"/>
        <v>4</v>
      </c>
      <c r="J113" s="66">
        <f t="shared" si="40"/>
        <v>143</v>
      </c>
      <c r="K113" s="40">
        <f t="shared" si="40"/>
        <v>4</v>
      </c>
      <c r="L113" s="66">
        <f t="shared" si="40"/>
        <v>133</v>
      </c>
      <c r="M113" s="56"/>
      <c r="N113" s="56"/>
      <c r="O113" s="54"/>
      <c r="P113" s="40">
        <v>34</v>
      </c>
      <c r="Q113" s="39">
        <v>9</v>
      </c>
      <c r="R113" s="40">
        <v>8</v>
      </c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</row>
    <row r="114" spans="1:60" s="12" customFormat="1" ht="18" customHeight="1">
      <c r="A114" s="46" t="s">
        <v>9</v>
      </c>
      <c r="B114" s="46"/>
      <c r="C114" s="46"/>
      <c r="D114" s="41">
        <v>223</v>
      </c>
      <c r="E114" s="41">
        <v>6</v>
      </c>
      <c r="F114" s="31">
        <f>+H114+J114+L114</f>
        <v>229</v>
      </c>
      <c r="G114" s="41">
        <v>2</v>
      </c>
      <c r="H114" s="33">
        <v>79</v>
      </c>
      <c r="I114" s="41">
        <v>2</v>
      </c>
      <c r="J114" s="33">
        <v>79</v>
      </c>
      <c r="K114" s="41">
        <v>2</v>
      </c>
      <c r="L114" s="33">
        <v>71</v>
      </c>
      <c r="M114" s="55"/>
      <c r="N114" s="55"/>
      <c r="O114" s="55"/>
      <c r="P114" s="41"/>
      <c r="Q114" s="33"/>
      <c r="R114" s="41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39"/>
      <c r="BE114" s="39"/>
      <c r="BF114" s="39"/>
      <c r="BG114" s="39"/>
      <c r="BH114" s="39"/>
    </row>
    <row r="115" spans="1:55" ht="18" customHeight="1">
      <c r="A115" s="45" t="s">
        <v>39</v>
      </c>
      <c r="B115" s="45"/>
      <c r="C115" s="45"/>
      <c r="D115" s="42">
        <v>190</v>
      </c>
      <c r="E115" s="42">
        <v>6</v>
      </c>
      <c r="F115" s="67">
        <f>+H115+J115+L115</f>
        <v>196</v>
      </c>
      <c r="G115" s="42">
        <v>2</v>
      </c>
      <c r="H115" s="32">
        <v>70</v>
      </c>
      <c r="I115" s="42">
        <v>2</v>
      </c>
      <c r="J115" s="32">
        <v>64</v>
      </c>
      <c r="K115" s="42">
        <v>2</v>
      </c>
      <c r="L115" s="32">
        <v>62</v>
      </c>
      <c r="M115" s="58"/>
      <c r="N115" s="58"/>
      <c r="O115" s="58"/>
      <c r="P115" s="42"/>
      <c r="Q115" s="32"/>
      <c r="R115" s="42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</row>
    <row r="116" spans="1:60" s="12" customFormat="1" ht="18" customHeight="1">
      <c r="A116" s="44" t="s">
        <v>65</v>
      </c>
      <c r="B116" s="44"/>
      <c r="C116" s="44" t="s">
        <v>63</v>
      </c>
      <c r="D116" s="40">
        <v>358</v>
      </c>
      <c r="E116" s="40">
        <f aca="true" t="shared" si="41" ref="E116:L116">+E117</f>
        <v>9</v>
      </c>
      <c r="F116" s="66">
        <f t="shared" si="41"/>
        <v>360</v>
      </c>
      <c r="G116" s="40">
        <f t="shared" si="41"/>
        <v>3</v>
      </c>
      <c r="H116" s="66">
        <f t="shared" si="41"/>
        <v>121</v>
      </c>
      <c r="I116" s="40">
        <f t="shared" si="41"/>
        <v>3</v>
      </c>
      <c r="J116" s="66">
        <f t="shared" si="41"/>
        <v>119</v>
      </c>
      <c r="K116" s="40">
        <f t="shared" si="41"/>
        <v>3</v>
      </c>
      <c r="L116" s="66">
        <f t="shared" si="41"/>
        <v>120</v>
      </c>
      <c r="M116" s="56"/>
      <c r="N116" s="56"/>
      <c r="O116" s="54"/>
      <c r="P116" s="40">
        <v>34</v>
      </c>
      <c r="Q116" s="39">
        <v>11</v>
      </c>
      <c r="R116" s="40">
        <v>3</v>
      </c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39"/>
      <c r="BE116" s="39"/>
      <c r="BF116" s="39"/>
      <c r="BG116" s="39"/>
      <c r="BH116" s="39"/>
    </row>
    <row r="117" spans="1:60" s="12" customFormat="1" ht="18" customHeight="1">
      <c r="A117" s="45" t="s">
        <v>9</v>
      </c>
      <c r="B117" s="45"/>
      <c r="C117" s="45"/>
      <c r="D117" s="42">
        <v>358</v>
      </c>
      <c r="E117" s="42">
        <v>9</v>
      </c>
      <c r="F117" s="67">
        <f>+H117+J117+L117</f>
        <v>360</v>
      </c>
      <c r="G117" s="42">
        <v>3</v>
      </c>
      <c r="H117" s="33">
        <v>121</v>
      </c>
      <c r="I117" s="42">
        <v>3</v>
      </c>
      <c r="J117" s="33">
        <v>119</v>
      </c>
      <c r="K117" s="42">
        <v>3</v>
      </c>
      <c r="L117" s="33">
        <v>120</v>
      </c>
      <c r="M117" s="58"/>
      <c r="N117" s="58"/>
      <c r="O117" s="58"/>
      <c r="P117" s="42"/>
      <c r="Q117" s="32"/>
      <c r="R117" s="42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39"/>
      <c r="BE117" s="39"/>
      <c r="BF117" s="39"/>
      <c r="BG117" s="39"/>
      <c r="BH117" s="39"/>
    </row>
    <row r="118" spans="1:55" ht="18" customHeight="1">
      <c r="A118" s="36" t="s">
        <v>66</v>
      </c>
      <c r="B118" s="36"/>
      <c r="C118" s="36"/>
      <c r="D118" s="48">
        <v>5946</v>
      </c>
      <c r="E118" s="38">
        <f>+E119+E121+E123+E128+E131+E134+E136+E139+E141+E144+E146</f>
        <v>178</v>
      </c>
      <c r="F118" s="29">
        <f aca="true" t="shared" si="42" ref="F118:L118">+F119+F121+F123+F128+F131+F134+F136+F139+F141+F144+F146</f>
        <v>6029</v>
      </c>
      <c r="G118" s="30">
        <f t="shared" si="42"/>
        <v>58</v>
      </c>
      <c r="H118" s="29">
        <f t="shared" si="42"/>
        <v>2171</v>
      </c>
      <c r="I118" s="30">
        <f t="shared" si="42"/>
        <v>61</v>
      </c>
      <c r="J118" s="29">
        <f t="shared" si="42"/>
        <v>1934</v>
      </c>
      <c r="K118" s="30">
        <f t="shared" si="42"/>
        <v>59</v>
      </c>
      <c r="L118" s="29">
        <f t="shared" si="42"/>
        <v>1924</v>
      </c>
      <c r="M118" s="62"/>
      <c r="N118" s="62"/>
      <c r="O118" s="62"/>
      <c r="P118" s="38">
        <f>+P119+P121+P123+P128+P131+P134+P136+P139+P141+P144+P146</f>
        <v>371</v>
      </c>
      <c r="Q118" s="30">
        <f>+Q119+Q121+Q123+Q128+Q131+Q134+Q136+Q139+Q141+Q144+Q146</f>
        <v>165</v>
      </c>
      <c r="R118" s="38">
        <f>+R119+R121+R123+R128+R131+R134+R136+R139+R141+R144+R146</f>
        <v>102</v>
      </c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</row>
    <row r="119" spans="1:60" s="12" customFormat="1" ht="18" customHeight="1">
      <c r="A119" s="44" t="s">
        <v>67</v>
      </c>
      <c r="B119" s="27"/>
      <c r="C119" s="27" t="s">
        <v>68</v>
      </c>
      <c r="D119" s="40">
        <v>370</v>
      </c>
      <c r="E119" s="40">
        <f aca="true" t="shared" si="43" ref="E119:L119">+E120</f>
        <v>12</v>
      </c>
      <c r="F119" s="66">
        <f t="shared" si="43"/>
        <v>377</v>
      </c>
      <c r="G119" s="40">
        <f t="shared" si="43"/>
        <v>4</v>
      </c>
      <c r="H119" s="66">
        <f t="shared" si="43"/>
        <v>134</v>
      </c>
      <c r="I119" s="40">
        <f t="shared" si="43"/>
        <v>4</v>
      </c>
      <c r="J119" s="66">
        <f t="shared" si="43"/>
        <v>117</v>
      </c>
      <c r="K119" s="40">
        <f t="shared" si="43"/>
        <v>4</v>
      </c>
      <c r="L119" s="66">
        <f t="shared" si="43"/>
        <v>126</v>
      </c>
      <c r="M119" s="56"/>
      <c r="N119" s="56"/>
      <c r="O119" s="54"/>
      <c r="P119" s="40">
        <v>29</v>
      </c>
      <c r="Q119" s="39">
        <v>14</v>
      </c>
      <c r="R119" s="40">
        <v>7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39"/>
      <c r="BE119" s="39"/>
      <c r="BF119" s="39"/>
      <c r="BG119" s="39"/>
      <c r="BH119" s="39"/>
    </row>
    <row r="120" spans="1:18" ht="18" customHeight="1">
      <c r="A120" s="45" t="s">
        <v>9</v>
      </c>
      <c r="B120" s="25"/>
      <c r="C120" s="25"/>
      <c r="D120" s="42">
        <v>370</v>
      </c>
      <c r="E120" s="42">
        <v>12</v>
      </c>
      <c r="F120" s="67">
        <f>+H120+J120+L120</f>
        <v>377</v>
      </c>
      <c r="G120" s="42">
        <v>4</v>
      </c>
      <c r="H120" s="32">
        <v>134</v>
      </c>
      <c r="I120" s="42">
        <v>4</v>
      </c>
      <c r="J120" s="32">
        <v>117</v>
      </c>
      <c r="K120" s="42">
        <v>4</v>
      </c>
      <c r="L120" s="32">
        <v>126</v>
      </c>
      <c r="M120" s="58"/>
      <c r="N120" s="58"/>
      <c r="O120" s="58"/>
      <c r="P120" s="42"/>
      <c r="Q120" s="32"/>
      <c r="R120" s="42"/>
    </row>
    <row r="121" spans="1:60" s="12" customFormat="1" ht="18" customHeight="1">
      <c r="A121" s="44" t="s">
        <v>69</v>
      </c>
      <c r="B121" s="27"/>
      <c r="C121" s="27" t="s">
        <v>68</v>
      </c>
      <c r="D121" s="40">
        <v>80</v>
      </c>
      <c r="E121" s="40">
        <f aca="true" t="shared" si="44" ref="E121:L121">+E122</f>
        <v>3</v>
      </c>
      <c r="F121" s="66">
        <f t="shared" si="44"/>
        <v>83</v>
      </c>
      <c r="G121" s="40">
        <f t="shared" si="44"/>
        <v>1</v>
      </c>
      <c r="H121" s="66">
        <f t="shared" si="44"/>
        <v>32</v>
      </c>
      <c r="I121" s="40">
        <f t="shared" si="44"/>
        <v>1</v>
      </c>
      <c r="J121" s="66">
        <f t="shared" si="44"/>
        <v>31</v>
      </c>
      <c r="K121" s="40">
        <f t="shared" si="44"/>
        <v>1</v>
      </c>
      <c r="L121" s="66">
        <f t="shared" si="44"/>
        <v>20</v>
      </c>
      <c r="M121" s="56"/>
      <c r="N121" s="56"/>
      <c r="O121" s="54"/>
      <c r="P121" s="40">
        <v>12</v>
      </c>
      <c r="Q121" s="39">
        <v>9</v>
      </c>
      <c r="R121" s="40">
        <v>2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9"/>
      <c r="BE121" s="39"/>
      <c r="BF121" s="39"/>
      <c r="BG121" s="39"/>
      <c r="BH121" s="39"/>
    </row>
    <row r="122" spans="1:18" ht="18" customHeight="1">
      <c r="A122" s="45" t="s">
        <v>9</v>
      </c>
      <c r="B122" s="25"/>
      <c r="C122" s="25"/>
      <c r="D122" s="42">
        <v>80</v>
      </c>
      <c r="E122" s="42">
        <v>3</v>
      </c>
      <c r="F122" s="67">
        <f>+H122+J122+L122</f>
        <v>83</v>
      </c>
      <c r="G122" s="42">
        <v>1</v>
      </c>
      <c r="H122" s="33">
        <v>32</v>
      </c>
      <c r="I122" s="42">
        <v>1</v>
      </c>
      <c r="J122" s="33">
        <v>31</v>
      </c>
      <c r="K122" s="42">
        <v>1</v>
      </c>
      <c r="L122" s="33">
        <v>20</v>
      </c>
      <c r="M122" s="58"/>
      <c r="N122" s="58"/>
      <c r="O122" s="58"/>
      <c r="P122" s="42"/>
      <c r="Q122" s="32"/>
      <c r="R122" s="42"/>
    </row>
    <row r="123" spans="1:18" ht="18" customHeight="1">
      <c r="A123" s="44" t="s">
        <v>70</v>
      </c>
      <c r="B123" s="27"/>
      <c r="C123" s="27" t="s">
        <v>68</v>
      </c>
      <c r="D123" s="43">
        <v>533</v>
      </c>
      <c r="E123" s="43">
        <f>SUM(E124:E127)</f>
        <v>23</v>
      </c>
      <c r="F123" s="68">
        <f aca="true" t="shared" si="45" ref="F123:L123">SUM(F124:F127)</f>
        <v>534</v>
      </c>
      <c r="G123" s="43">
        <f t="shared" si="45"/>
        <v>8</v>
      </c>
      <c r="H123" s="69">
        <f t="shared" si="45"/>
        <v>206</v>
      </c>
      <c r="I123" s="43">
        <f t="shared" si="45"/>
        <v>8</v>
      </c>
      <c r="J123" s="69">
        <f t="shared" si="45"/>
        <v>170</v>
      </c>
      <c r="K123" s="43">
        <f t="shared" si="45"/>
        <v>7</v>
      </c>
      <c r="L123" s="69">
        <f t="shared" si="45"/>
        <v>158</v>
      </c>
      <c r="M123" s="56"/>
      <c r="N123" s="56"/>
      <c r="O123" s="54"/>
      <c r="P123" s="40">
        <v>36</v>
      </c>
      <c r="Q123" s="39">
        <v>30</v>
      </c>
      <c r="R123" s="40">
        <v>9</v>
      </c>
    </row>
    <row r="124" spans="1:55" ht="18" customHeight="1">
      <c r="A124" s="44" t="s">
        <v>9</v>
      </c>
      <c r="B124" s="27"/>
      <c r="C124" s="27"/>
      <c r="D124" s="41">
        <v>384</v>
      </c>
      <c r="E124" s="41">
        <v>13</v>
      </c>
      <c r="F124" s="31">
        <f>+H124+J124+L124</f>
        <v>341</v>
      </c>
      <c r="G124" s="41">
        <v>4</v>
      </c>
      <c r="H124" s="33">
        <v>107</v>
      </c>
      <c r="I124" s="41">
        <v>5</v>
      </c>
      <c r="J124" s="33">
        <v>130</v>
      </c>
      <c r="K124" s="41">
        <v>4</v>
      </c>
      <c r="L124" s="33">
        <v>104</v>
      </c>
      <c r="M124" s="55"/>
      <c r="N124" s="55"/>
      <c r="O124" s="57"/>
      <c r="P124" s="41"/>
      <c r="Q124" s="71"/>
      <c r="R124" s="33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</row>
    <row r="125" spans="1:18" ht="18" customHeight="1">
      <c r="A125" s="44" t="s">
        <v>107</v>
      </c>
      <c r="B125" s="27"/>
      <c r="C125" s="27"/>
      <c r="D125" s="41">
        <v>76</v>
      </c>
      <c r="E125" s="41">
        <v>4</v>
      </c>
      <c r="F125" s="31">
        <f>+H125+J125+L125</f>
        <v>121</v>
      </c>
      <c r="G125" s="41">
        <v>2</v>
      </c>
      <c r="H125" s="33">
        <v>69</v>
      </c>
      <c r="I125" s="41">
        <v>1</v>
      </c>
      <c r="J125" s="33">
        <v>23</v>
      </c>
      <c r="K125" s="41">
        <v>1</v>
      </c>
      <c r="L125" s="33">
        <v>29</v>
      </c>
      <c r="M125" s="55"/>
      <c r="N125" s="55"/>
      <c r="O125" s="57"/>
      <c r="P125" s="41"/>
      <c r="Q125" s="71"/>
      <c r="R125" s="33"/>
    </row>
    <row r="126" spans="1:60" s="12" customFormat="1" ht="18" customHeight="1">
      <c r="A126" s="46" t="s">
        <v>71</v>
      </c>
      <c r="B126" s="22"/>
      <c r="C126" s="22"/>
      <c r="D126" s="41">
        <v>33</v>
      </c>
      <c r="E126" s="41">
        <v>3</v>
      </c>
      <c r="F126" s="31">
        <f>+H126+J126+L126</f>
        <v>32</v>
      </c>
      <c r="G126" s="41">
        <v>1</v>
      </c>
      <c r="H126" s="33">
        <v>12</v>
      </c>
      <c r="I126" s="41">
        <v>1</v>
      </c>
      <c r="J126" s="33">
        <v>12</v>
      </c>
      <c r="K126" s="41">
        <v>1</v>
      </c>
      <c r="L126" s="33">
        <v>8</v>
      </c>
      <c r="M126" s="55"/>
      <c r="N126" s="55"/>
      <c r="O126" s="55"/>
      <c r="P126" s="41"/>
      <c r="Q126" s="71"/>
      <c r="R126" s="33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</row>
    <row r="127" spans="1:18" ht="18" customHeight="1">
      <c r="A127" s="45" t="s">
        <v>108</v>
      </c>
      <c r="B127" s="25"/>
      <c r="C127" s="25"/>
      <c r="D127" s="42">
        <v>40</v>
      </c>
      <c r="E127" s="42">
        <v>3</v>
      </c>
      <c r="F127" s="67">
        <f>+H127+J127+L127</f>
        <v>40</v>
      </c>
      <c r="G127" s="42">
        <v>1</v>
      </c>
      <c r="H127" s="32">
        <v>18</v>
      </c>
      <c r="I127" s="42">
        <v>1</v>
      </c>
      <c r="J127" s="32">
        <v>5</v>
      </c>
      <c r="K127" s="42">
        <v>1</v>
      </c>
      <c r="L127" s="32">
        <v>17</v>
      </c>
      <c r="M127" s="58"/>
      <c r="N127" s="58"/>
      <c r="O127" s="58"/>
      <c r="P127" s="42"/>
      <c r="Q127" s="67"/>
      <c r="R127" s="32"/>
    </row>
    <row r="128" spans="1:55" ht="18" customHeight="1">
      <c r="A128" s="44" t="s">
        <v>72</v>
      </c>
      <c r="B128" s="27"/>
      <c r="C128" s="27" t="s">
        <v>68</v>
      </c>
      <c r="D128" s="50">
        <v>877</v>
      </c>
      <c r="E128" s="40">
        <f aca="true" t="shared" si="46" ref="E128:L128">+E129+E130</f>
        <v>27</v>
      </c>
      <c r="F128" s="70">
        <f t="shared" si="46"/>
        <v>899</v>
      </c>
      <c r="G128" s="39">
        <f t="shared" si="46"/>
        <v>9</v>
      </c>
      <c r="H128" s="66">
        <f t="shared" si="46"/>
        <v>322</v>
      </c>
      <c r="I128" s="40">
        <f t="shared" si="46"/>
        <v>9</v>
      </c>
      <c r="J128" s="70">
        <f t="shared" si="46"/>
        <v>302</v>
      </c>
      <c r="K128" s="39">
        <f t="shared" si="46"/>
        <v>9</v>
      </c>
      <c r="L128" s="66">
        <f t="shared" si="46"/>
        <v>275</v>
      </c>
      <c r="M128" s="56"/>
      <c r="N128" s="56"/>
      <c r="O128" s="54"/>
      <c r="P128" s="40">
        <v>52</v>
      </c>
      <c r="Q128" s="39">
        <v>14</v>
      </c>
      <c r="R128" s="40">
        <v>8</v>
      </c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</row>
    <row r="129" spans="1:60" s="12" customFormat="1" ht="18" customHeight="1">
      <c r="A129" s="44" t="s">
        <v>9</v>
      </c>
      <c r="B129" s="27"/>
      <c r="C129" s="27"/>
      <c r="D129" s="51">
        <v>793</v>
      </c>
      <c r="E129" s="41">
        <v>24</v>
      </c>
      <c r="F129" s="71">
        <f>+H129+J129+L129</f>
        <v>816</v>
      </c>
      <c r="G129" s="33">
        <v>8</v>
      </c>
      <c r="H129" s="33">
        <v>290</v>
      </c>
      <c r="I129" s="41">
        <v>8</v>
      </c>
      <c r="J129" s="33">
        <v>280</v>
      </c>
      <c r="K129" s="41">
        <v>8</v>
      </c>
      <c r="L129" s="33">
        <v>246</v>
      </c>
      <c r="M129" s="55"/>
      <c r="N129" s="55"/>
      <c r="O129" s="57"/>
      <c r="P129" s="41"/>
      <c r="Q129" s="71"/>
      <c r="R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9"/>
      <c r="BE129" s="39"/>
      <c r="BF129" s="39"/>
      <c r="BG129" s="39"/>
      <c r="BH129" s="39"/>
    </row>
    <row r="130" spans="1:18" ht="18" customHeight="1">
      <c r="A130" s="74" t="s">
        <v>73</v>
      </c>
      <c r="B130" s="25"/>
      <c r="C130" s="25"/>
      <c r="D130" s="49">
        <v>84</v>
      </c>
      <c r="E130" s="42">
        <v>3</v>
      </c>
      <c r="F130" s="67">
        <f>+H130+J130+L130</f>
        <v>83</v>
      </c>
      <c r="G130" s="42">
        <v>1</v>
      </c>
      <c r="H130" s="32">
        <v>32</v>
      </c>
      <c r="I130" s="42">
        <v>1</v>
      </c>
      <c r="J130" s="32">
        <v>22</v>
      </c>
      <c r="K130" s="42">
        <v>1</v>
      </c>
      <c r="L130" s="32">
        <v>29</v>
      </c>
      <c r="M130" s="58"/>
      <c r="N130" s="58"/>
      <c r="O130" s="58"/>
      <c r="P130" s="42"/>
      <c r="Q130" s="67"/>
      <c r="R130" s="32"/>
    </row>
    <row r="131" spans="1:55" ht="18" customHeight="1">
      <c r="A131" s="44" t="s">
        <v>74</v>
      </c>
      <c r="B131" s="27"/>
      <c r="C131" s="27" t="s">
        <v>68</v>
      </c>
      <c r="D131" s="40">
        <v>900</v>
      </c>
      <c r="E131" s="40">
        <f aca="true" t="shared" si="47" ref="E131:L131">+E132+E133</f>
        <v>26</v>
      </c>
      <c r="F131" s="66">
        <f t="shared" si="47"/>
        <v>976</v>
      </c>
      <c r="G131" s="40">
        <f t="shared" si="47"/>
        <v>10</v>
      </c>
      <c r="H131" s="66">
        <f t="shared" si="47"/>
        <v>371</v>
      </c>
      <c r="I131" s="40">
        <f t="shared" si="47"/>
        <v>8</v>
      </c>
      <c r="J131" s="66">
        <f t="shared" si="47"/>
        <v>298</v>
      </c>
      <c r="K131" s="40">
        <f t="shared" si="47"/>
        <v>8</v>
      </c>
      <c r="L131" s="66">
        <f t="shared" si="47"/>
        <v>307</v>
      </c>
      <c r="M131" s="56"/>
      <c r="N131" s="56"/>
      <c r="O131" s="54" t="s">
        <v>134</v>
      </c>
      <c r="P131" s="40">
        <v>51</v>
      </c>
      <c r="Q131" s="39">
        <v>34</v>
      </c>
      <c r="R131" s="40">
        <v>9</v>
      </c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</row>
    <row r="132" spans="1:60" s="12" customFormat="1" ht="18" customHeight="1">
      <c r="A132" s="33" t="s">
        <v>75</v>
      </c>
      <c r="B132" s="23"/>
      <c r="C132" s="23"/>
      <c r="D132" s="41">
        <v>806</v>
      </c>
      <c r="E132" s="41">
        <v>23</v>
      </c>
      <c r="F132" s="31">
        <f>+H132+J132+L132</f>
        <v>884</v>
      </c>
      <c r="G132" s="41">
        <v>9</v>
      </c>
      <c r="H132" s="33">
        <v>336</v>
      </c>
      <c r="I132" s="41">
        <v>7</v>
      </c>
      <c r="J132" s="33">
        <v>272</v>
      </c>
      <c r="K132" s="41">
        <v>7</v>
      </c>
      <c r="L132" s="33">
        <v>276</v>
      </c>
      <c r="M132" s="55"/>
      <c r="N132" s="55"/>
      <c r="O132" s="55"/>
      <c r="P132" s="41"/>
      <c r="Q132" s="33"/>
      <c r="R132" s="41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9"/>
      <c r="BE132" s="39"/>
      <c r="BF132" s="39"/>
      <c r="BG132" s="39"/>
      <c r="BH132" s="39"/>
    </row>
    <row r="133" spans="1:18" ht="18" customHeight="1">
      <c r="A133" s="74" t="s">
        <v>76</v>
      </c>
      <c r="B133" s="25"/>
      <c r="C133" s="25"/>
      <c r="D133" s="42">
        <v>94</v>
      </c>
      <c r="E133" s="42">
        <v>3</v>
      </c>
      <c r="F133" s="67">
        <f>+H133+J133+L133</f>
        <v>92</v>
      </c>
      <c r="G133" s="42">
        <v>1</v>
      </c>
      <c r="H133" s="32">
        <v>35</v>
      </c>
      <c r="I133" s="42">
        <v>1</v>
      </c>
      <c r="J133" s="32">
        <v>26</v>
      </c>
      <c r="K133" s="42">
        <v>1</v>
      </c>
      <c r="L133" s="32">
        <v>31</v>
      </c>
      <c r="M133" s="58"/>
      <c r="N133" s="58"/>
      <c r="O133" s="58"/>
      <c r="P133" s="42"/>
      <c r="Q133" s="32"/>
      <c r="R133" s="42"/>
    </row>
    <row r="134" spans="1:60" s="12" customFormat="1" ht="18" customHeight="1">
      <c r="A134" s="31" t="s">
        <v>77</v>
      </c>
      <c r="B134" s="24"/>
      <c r="C134" s="24" t="s">
        <v>68</v>
      </c>
      <c r="D134" s="40">
        <v>759</v>
      </c>
      <c r="E134" s="40">
        <f aca="true" t="shared" si="48" ref="E134:L134">+E135</f>
        <v>19</v>
      </c>
      <c r="F134" s="66">
        <f t="shared" si="48"/>
        <v>720</v>
      </c>
      <c r="G134" s="40">
        <f t="shared" si="48"/>
        <v>6</v>
      </c>
      <c r="H134" s="66">
        <f t="shared" si="48"/>
        <v>247</v>
      </c>
      <c r="I134" s="40">
        <f t="shared" si="48"/>
        <v>6</v>
      </c>
      <c r="J134" s="66">
        <f t="shared" si="48"/>
        <v>195</v>
      </c>
      <c r="K134" s="40">
        <f t="shared" si="48"/>
        <v>7</v>
      </c>
      <c r="L134" s="66">
        <f t="shared" si="48"/>
        <v>278</v>
      </c>
      <c r="M134" s="54"/>
      <c r="N134" s="54"/>
      <c r="O134" s="54"/>
      <c r="P134" s="40">
        <v>40</v>
      </c>
      <c r="Q134" s="39">
        <v>10</v>
      </c>
      <c r="R134" s="40">
        <v>7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</row>
    <row r="135" spans="1:18" ht="18" customHeight="1">
      <c r="A135" s="45" t="s">
        <v>75</v>
      </c>
      <c r="B135" s="25"/>
      <c r="C135" s="25"/>
      <c r="D135" s="42">
        <v>759</v>
      </c>
      <c r="E135" s="42">
        <v>19</v>
      </c>
      <c r="F135" s="67">
        <f>+H135+J135+L135</f>
        <v>720</v>
      </c>
      <c r="G135" s="42">
        <v>6</v>
      </c>
      <c r="H135" s="32">
        <v>247</v>
      </c>
      <c r="I135" s="42">
        <v>6</v>
      </c>
      <c r="J135" s="32">
        <v>195</v>
      </c>
      <c r="K135" s="42">
        <v>7</v>
      </c>
      <c r="L135" s="32">
        <v>278</v>
      </c>
      <c r="M135" s="58"/>
      <c r="N135" s="58"/>
      <c r="O135" s="58"/>
      <c r="P135" s="42"/>
      <c r="Q135" s="32"/>
      <c r="R135" s="42"/>
    </row>
    <row r="136" spans="1:18" ht="18" customHeight="1">
      <c r="A136" s="75" t="s">
        <v>78</v>
      </c>
      <c r="B136" s="28"/>
      <c r="C136" s="28" t="s">
        <v>68</v>
      </c>
      <c r="D136" s="43">
        <v>609</v>
      </c>
      <c r="E136" s="43">
        <f aca="true" t="shared" si="49" ref="E136:L136">+E137+E138</f>
        <v>10</v>
      </c>
      <c r="F136" s="68">
        <f t="shared" si="49"/>
        <v>555</v>
      </c>
      <c r="G136" s="43">
        <f t="shared" si="49"/>
        <v>0</v>
      </c>
      <c r="H136" s="68">
        <f t="shared" si="49"/>
        <v>202</v>
      </c>
      <c r="I136" s="43">
        <f t="shared" si="49"/>
        <v>5</v>
      </c>
      <c r="J136" s="68">
        <f t="shared" si="49"/>
        <v>179</v>
      </c>
      <c r="K136" s="43">
        <f t="shared" si="49"/>
        <v>5</v>
      </c>
      <c r="L136" s="68">
        <f t="shared" si="49"/>
        <v>174</v>
      </c>
      <c r="M136" s="63"/>
      <c r="N136" s="63"/>
      <c r="O136" s="63"/>
      <c r="P136" s="43">
        <v>47</v>
      </c>
      <c r="Q136" s="68">
        <v>2</v>
      </c>
      <c r="R136" s="43">
        <v>37</v>
      </c>
    </row>
    <row r="137" spans="1:60" s="12" customFormat="1" ht="18" customHeight="1">
      <c r="A137" s="44" t="s">
        <v>75</v>
      </c>
      <c r="B137" s="27"/>
      <c r="C137" s="27"/>
      <c r="D137" s="41">
        <v>556</v>
      </c>
      <c r="E137" s="41">
        <v>8</v>
      </c>
      <c r="F137" s="31">
        <f>+H137+J137+L137</f>
        <v>523</v>
      </c>
      <c r="G137" s="41"/>
      <c r="H137" s="33">
        <v>202</v>
      </c>
      <c r="I137" s="41">
        <v>4</v>
      </c>
      <c r="J137" s="33">
        <v>162</v>
      </c>
      <c r="K137" s="41">
        <v>4</v>
      </c>
      <c r="L137" s="33">
        <v>159</v>
      </c>
      <c r="M137" s="57"/>
      <c r="N137" s="57"/>
      <c r="O137" s="57"/>
      <c r="P137" s="41"/>
      <c r="Q137" s="31"/>
      <c r="R137" s="41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9"/>
      <c r="BE137" s="39"/>
      <c r="BF137" s="39"/>
      <c r="BG137" s="39"/>
      <c r="BH137" s="39"/>
    </row>
    <row r="138" spans="1:18" ht="18" customHeight="1">
      <c r="A138" s="45" t="s">
        <v>79</v>
      </c>
      <c r="B138" s="25"/>
      <c r="C138" s="25"/>
      <c r="D138" s="42">
        <v>53</v>
      </c>
      <c r="E138" s="42">
        <v>2</v>
      </c>
      <c r="F138" s="67">
        <f>+H138+J138+L138</f>
        <v>32</v>
      </c>
      <c r="G138" s="42"/>
      <c r="H138" s="32"/>
      <c r="I138" s="42">
        <v>1</v>
      </c>
      <c r="J138" s="32">
        <v>17</v>
      </c>
      <c r="K138" s="42">
        <v>1</v>
      </c>
      <c r="L138" s="32">
        <v>15</v>
      </c>
      <c r="M138" s="58"/>
      <c r="N138" s="58"/>
      <c r="O138" s="58"/>
      <c r="P138" s="42"/>
      <c r="Q138" s="32"/>
      <c r="R138" s="42"/>
    </row>
    <row r="139" spans="1:60" s="12" customFormat="1" ht="18" customHeight="1">
      <c r="A139" s="44" t="s">
        <v>80</v>
      </c>
      <c r="B139" s="27"/>
      <c r="C139" s="27" t="s">
        <v>68</v>
      </c>
      <c r="D139" s="40">
        <v>905</v>
      </c>
      <c r="E139" s="40">
        <f aca="true" t="shared" si="50" ref="E139:L139">+E140</f>
        <v>27</v>
      </c>
      <c r="F139" s="66">
        <f t="shared" si="50"/>
        <v>990</v>
      </c>
      <c r="G139" s="40">
        <f t="shared" si="50"/>
        <v>9</v>
      </c>
      <c r="H139" s="66">
        <f t="shared" si="50"/>
        <v>341</v>
      </c>
      <c r="I139" s="40">
        <f t="shared" si="50"/>
        <v>9</v>
      </c>
      <c r="J139" s="66">
        <f t="shared" si="50"/>
        <v>323</v>
      </c>
      <c r="K139" s="40">
        <f t="shared" si="50"/>
        <v>9</v>
      </c>
      <c r="L139" s="66">
        <f t="shared" si="50"/>
        <v>326</v>
      </c>
      <c r="M139" s="54"/>
      <c r="N139" s="54"/>
      <c r="O139" s="54"/>
      <c r="P139" s="40">
        <v>37</v>
      </c>
      <c r="Q139" s="39">
        <v>34</v>
      </c>
      <c r="R139" s="40">
        <v>11</v>
      </c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</row>
    <row r="140" spans="1:18" ht="18" customHeight="1">
      <c r="A140" s="45" t="s">
        <v>75</v>
      </c>
      <c r="B140" s="25"/>
      <c r="C140" s="25"/>
      <c r="D140" s="42">
        <v>905</v>
      </c>
      <c r="E140" s="42">
        <v>27</v>
      </c>
      <c r="F140" s="67">
        <f>+H140+J140+L140</f>
        <v>990</v>
      </c>
      <c r="G140" s="42">
        <v>9</v>
      </c>
      <c r="H140" s="32">
        <v>341</v>
      </c>
      <c r="I140" s="42">
        <v>9</v>
      </c>
      <c r="J140" s="32">
        <v>323</v>
      </c>
      <c r="K140" s="42">
        <v>9</v>
      </c>
      <c r="L140" s="32">
        <v>326</v>
      </c>
      <c r="M140" s="58"/>
      <c r="N140" s="58"/>
      <c r="O140" s="58"/>
      <c r="P140" s="42"/>
      <c r="Q140" s="32"/>
      <c r="R140" s="42"/>
    </row>
    <row r="141" spans="1:18" ht="18" customHeight="1">
      <c r="A141" s="44" t="s">
        <v>81</v>
      </c>
      <c r="B141" s="27"/>
      <c r="C141" s="27" t="s">
        <v>68</v>
      </c>
      <c r="D141" s="40">
        <v>464</v>
      </c>
      <c r="E141" s="40">
        <f aca="true" t="shared" si="51" ref="E141:L141">+E142+E143</f>
        <v>14</v>
      </c>
      <c r="F141" s="66">
        <f t="shared" si="51"/>
        <v>453</v>
      </c>
      <c r="G141" s="40">
        <f t="shared" si="51"/>
        <v>5</v>
      </c>
      <c r="H141" s="69">
        <f t="shared" si="51"/>
        <v>147</v>
      </c>
      <c r="I141" s="40">
        <f t="shared" si="51"/>
        <v>5</v>
      </c>
      <c r="J141" s="66">
        <f t="shared" si="51"/>
        <v>168</v>
      </c>
      <c r="K141" s="40">
        <f t="shared" si="51"/>
        <v>4</v>
      </c>
      <c r="L141" s="66">
        <f t="shared" si="51"/>
        <v>138</v>
      </c>
      <c r="M141" s="54"/>
      <c r="N141" s="54"/>
      <c r="O141" s="54"/>
      <c r="P141" s="40">
        <v>24</v>
      </c>
      <c r="Q141" s="39">
        <v>4</v>
      </c>
      <c r="R141" s="40">
        <v>5</v>
      </c>
    </row>
    <row r="142" spans="1:60" s="12" customFormat="1" ht="18" customHeight="1">
      <c r="A142" s="44" t="s">
        <v>75</v>
      </c>
      <c r="B142" s="27"/>
      <c r="C142" s="27"/>
      <c r="D142" s="41">
        <v>464</v>
      </c>
      <c r="E142" s="41">
        <v>14</v>
      </c>
      <c r="F142" s="31">
        <f>+H142+J142+L142</f>
        <v>453</v>
      </c>
      <c r="G142" s="41">
        <v>5</v>
      </c>
      <c r="H142" s="33">
        <v>147</v>
      </c>
      <c r="I142" s="41">
        <v>5</v>
      </c>
      <c r="J142" s="33">
        <v>168</v>
      </c>
      <c r="K142" s="41">
        <v>4</v>
      </c>
      <c r="L142" s="33">
        <v>138</v>
      </c>
      <c r="M142" s="57"/>
      <c r="N142" s="57"/>
      <c r="O142" s="57"/>
      <c r="P142" s="41"/>
      <c r="Q142" s="31"/>
      <c r="R142" s="41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</row>
    <row r="143" spans="1:18" ht="18" customHeight="1">
      <c r="A143" s="45" t="s">
        <v>82</v>
      </c>
      <c r="B143" s="25"/>
      <c r="C143" s="25"/>
      <c r="D143" s="42">
        <v>0</v>
      </c>
      <c r="E143" s="42">
        <v>0</v>
      </c>
      <c r="F143" s="67">
        <f>+H143+J143+L143</f>
        <v>0</v>
      </c>
      <c r="G143" s="42"/>
      <c r="H143" s="32"/>
      <c r="I143" s="42"/>
      <c r="J143" s="72"/>
      <c r="K143" s="42"/>
      <c r="L143" s="72"/>
      <c r="M143" s="58"/>
      <c r="N143" s="58"/>
      <c r="O143" s="58"/>
      <c r="P143" s="42"/>
      <c r="Q143" s="32"/>
      <c r="R143" s="42"/>
    </row>
    <row r="144" spans="1:60" s="12" customFormat="1" ht="18" customHeight="1">
      <c r="A144" s="44" t="s">
        <v>83</v>
      </c>
      <c r="B144" s="27"/>
      <c r="C144" s="27" t="s">
        <v>68</v>
      </c>
      <c r="D144" s="40">
        <v>443</v>
      </c>
      <c r="E144" s="40">
        <f aca="true" t="shared" si="52" ref="E144:L146">+E145</f>
        <v>15</v>
      </c>
      <c r="F144" s="66">
        <f t="shared" si="52"/>
        <v>439</v>
      </c>
      <c r="G144" s="43">
        <f t="shared" si="52"/>
        <v>5</v>
      </c>
      <c r="H144" s="68">
        <f t="shared" si="52"/>
        <v>168</v>
      </c>
      <c r="I144" s="43">
        <f t="shared" si="52"/>
        <v>5</v>
      </c>
      <c r="J144" s="68">
        <f t="shared" si="52"/>
        <v>149</v>
      </c>
      <c r="K144" s="43">
        <f t="shared" si="52"/>
        <v>5</v>
      </c>
      <c r="L144" s="68">
        <f t="shared" si="52"/>
        <v>122</v>
      </c>
      <c r="M144" s="54"/>
      <c r="N144" s="54"/>
      <c r="O144" s="54"/>
      <c r="P144" s="40">
        <v>35</v>
      </c>
      <c r="Q144" s="39">
        <v>9</v>
      </c>
      <c r="R144" s="40">
        <v>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9"/>
      <c r="BE144" s="39"/>
      <c r="BF144" s="39"/>
      <c r="BG144" s="39"/>
      <c r="BH144" s="39"/>
    </row>
    <row r="145" spans="1:55" ht="18" customHeight="1">
      <c r="A145" s="45" t="s">
        <v>75</v>
      </c>
      <c r="B145" s="25"/>
      <c r="C145" s="25"/>
      <c r="D145" s="42">
        <v>443</v>
      </c>
      <c r="E145" s="42">
        <v>15</v>
      </c>
      <c r="F145" s="67">
        <f>+H145+J145+L145</f>
        <v>439</v>
      </c>
      <c r="G145" s="42">
        <v>5</v>
      </c>
      <c r="H145" s="32">
        <v>168</v>
      </c>
      <c r="I145" s="42">
        <v>5</v>
      </c>
      <c r="J145" s="32">
        <v>149</v>
      </c>
      <c r="K145" s="42">
        <v>5</v>
      </c>
      <c r="L145" s="32">
        <v>122</v>
      </c>
      <c r="M145" s="58"/>
      <c r="N145" s="58"/>
      <c r="O145" s="58">
        <v>20</v>
      </c>
      <c r="P145" s="42"/>
      <c r="Q145" s="32"/>
      <c r="R145" s="42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</row>
    <row r="146" spans="1:60" s="12" customFormat="1" ht="18" customHeight="1">
      <c r="A146" s="44" t="s">
        <v>109</v>
      </c>
      <c r="B146" s="27"/>
      <c r="C146" s="27" t="s">
        <v>68</v>
      </c>
      <c r="D146" s="40">
        <v>6</v>
      </c>
      <c r="E146" s="40">
        <f>+E147</f>
        <v>2</v>
      </c>
      <c r="F146" s="66">
        <f>+F147</f>
        <v>3</v>
      </c>
      <c r="G146" s="43">
        <f t="shared" si="52"/>
        <v>1</v>
      </c>
      <c r="H146" s="68">
        <f t="shared" si="52"/>
        <v>1</v>
      </c>
      <c r="I146" s="43">
        <f t="shared" si="52"/>
        <v>1</v>
      </c>
      <c r="J146" s="68">
        <f t="shared" si="52"/>
        <v>2</v>
      </c>
      <c r="K146" s="43">
        <f t="shared" si="52"/>
        <v>0</v>
      </c>
      <c r="L146" s="68">
        <f t="shared" si="52"/>
        <v>0</v>
      </c>
      <c r="M146" s="54"/>
      <c r="N146" s="54"/>
      <c r="O146" s="54"/>
      <c r="P146" s="40">
        <v>8</v>
      </c>
      <c r="Q146" s="39">
        <v>5</v>
      </c>
      <c r="R146" s="40">
        <v>2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9"/>
      <c r="BE146" s="39"/>
      <c r="BF146" s="39"/>
      <c r="BG146" s="39"/>
      <c r="BH146" s="39"/>
    </row>
    <row r="147" spans="1:18" ht="14.25">
      <c r="A147" s="32" t="s">
        <v>75</v>
      </c>
      <c r="B147" s="26"/>
      <c r="C147" s="26"/>
      <c r="D147" s="42">
        <v>6</v>
      </c>
      <c r="E147" s="42">
        <v>2</v>
      </c>
      <c r="F147" s="67">
        <f>+H147+J147+L147</f>
        <v>3</v>
      </c>
      <c r="G147" s="42">
        <v>1</v>
      </c>
      <c r="H147" s="73">
        <v>1</v>
      </c>
      <c r="I147" s="42">
        <v>1</v>
      </c>
      <c r="J147" s="73">
        <v>2</v>
      </c>
      <c r="K147" s="42"/>
      <c r="L147" s="73"/>
      <c r="M147" s="58"/>
      <c r="N147" s="58"/>
      <c r="O147" s="58"/>
      <c r="P147" s="42"/>
      <c r="Q147" s="32"/>
      <c r="R147" s="42"/>
    </row>
    <row r="148" spans="1:18" ht="14.25">
      <c r="A148" s="36" t="s">
        <v>84</v>
      </c>
      <c r="B148" s="36"/>
      <c r="C148" s="36"/>
      <c r="D148" s="48">
        <v>26516</v>
      </c>
      <c r="E148" s="38">
        <f aca="true" t="shared" si="53" ref="E148:L148">+E6+E118</f>
        <v>741</v>
      </c>
      <c r="F148" s="29">
        <f t="shared" si="53"/>
        <v>26682</v>
      </c>
      <c r="G148" s="38">
        <f t="shared" si="53"/>
        <v>248</v>
      </c>
      <c r="H148" s="29">
        <f t="shared" si="53"/>
        <v>9325</v>
      </c>
      <c r="I148" s="38">
        <f t="shared" si="53"/>
        <v>247</v>
      </c>
      <c r="J148" s="29">
        <f t="shared" si="53"/>
        <v>8706</v>
      </c>
      <c r="K148" s="38">
        <f t="shared" si="53"/>
        <v>246</v>
      </c>
      <c r="L148" s="29">
        <f t="shared" si="53"/>
        <v>8651</v>
      </c>
      <c r="M148" s="37" t="e">
        <v>#REF!</v>
      </c>
      <c r="N148" s="37" t="e">
        <v>#REF!</v>
      </c>
      <c r="O148" s="37" t="e">
        <v>#REF!</v>
      </c>
      <c r="P148" s="38">
        <f>+P6+P118</f>
        <v>1958</v>
      </c>
      <c r="Q148" s="29">
        <f>+Q6+Q118</f>
        <v>534</v>
      </c>
      <c r="R148" s="38">
        <f>+R6+R118</f>
        <v>443</v>
      </c>
    </row>
    <row r="149" spans="20:55" ht="14.25"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</row>
    <row r="150" ht="14.25">
      <c r="A150" s="1" t="s">
        <v>145</v>
      </c>
    </row>
    <row r="151" spans="20:55" ht="14.25"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</row>
    <row r="153" spans="20:55" ht="14.25"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</row>
    <row r="158" spans="20:55" ht="14.25"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</row>
    <row r="160" spans="20:55" ht="14.25"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</row>
    <row r="163" spans="20:55" ht="14.25"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</row>
    <row r="168" spans="20:55" ht="14.25"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</row>
    <row r="171" spans="20:55" ht="14.25"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</row>
    <row r="174" spans="20:55" ht="14.25"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</row>
    <row r="178" spans="20:55" ht="14.25"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</row>
    <row r="179" spans="20:55" ht="14.25"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</row>
    <row r="183" spans="20:55" ht="14.25"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</row>
    <row r="186" spans="20:55" ht="14.25"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</row>
    <row r="188" spans="20:55" ht="14.25"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</row>
    <row r="189" spans="20:55" ht="14.25"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</row>
    <row r="191" spans="20:55" ht="14.25"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</row>
    <row r="193" spans="20:55" ht="14.25"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</row>
    <row r="198" spans="20:55" ht="14.25"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</row>
    <row r="201" spans="20:55" ht="14.25"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</row>
    <row r="204" spans="20:55" ht="14.25"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</row>
    <row r="206" spans="20:55" ht="14.25"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</row>
    <row r="209" spans="20:55" ht="14.25"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</row>
    <row r="211" spans="20:55" ht="14.25"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</row>
    <row r="214" spans="20:55" ht="14.25"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</row>
    <row r="216" spans="20:55" ht="14.25"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</row>
    <row r="218" spans="20:55" ht="14.25"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</row>
  </sheetData>
  <mergeCells count="7">
    <mergeCell ref="Q4:Q5"/>
    <mergeCell ref="P3:Q3"/>
    <mergeCell ref="R4:R5"/>
    <mergeCell ref="G4:H4"/>
    <mergeCell ref="I4:J4"/>
    <mergeCell ref="K4:L4"/>
    <mergeCell ref="P4:P5"/>
  </mergeCells>
  <printOptions/>
  <pageMargins left="1.16" right="0.7874015748031497" top="0.7874015748031497" bottom="0.3937007874015748" header="0" footer="0"/>
  <pageSetup fitToHeight="3" horizontalDpi="600" verticalDpi="600" orientation="portrait" paperSize="9" scale="51" r:id="rId1"/>
  <headerFooter alignWithMargins="0">
    <oddHeader>&amp;R&amp;D</oddHeader>
  </headerFooter>
  <rowBreaks count="1" manualBreakCount="1">
    <brk id="8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Zeros="0" tabSelected="1" zoomScale="75" zoomScaleNormal="75" workbookViewId="0" topLeftCell="A22">
      <selection activeCell="P47" sqref="P47"/>
    </sheetView>
  </sheetViews>
  <sheetFormatPr defaultColWidth="9.00390625" defaultRowHeight="13.5"/>
  <cols>
    <col min="1" max="1" width="18.125" style="1" customWidth="1"/>
    <col min="2" max="2" width="0.2421875" style="1" hidden="1" customWidth="1"/>
    <col min="3" max="3" width="9.00390625" style="1" hidden="1" customWidth="1"/>
    <col min="4" max="4" width="9.50390625" style="14" customWidth="1"/>
    <col min="5" max="17" width="9.875" style="1" customWidth="1"/>
    <col min="18" max="16384" width="9.00390625" style="1" customWidth="1"/>
  </cols>
  <sheetData>
    <row r="1" spans="1:17" ht="15" thickBot="1">
      <c r="A1" s="2" t="s">
        <v>143</v>
      </c>
      <c r="B1" s="2"/>
      <c r="C1" s="2"/>
      <c r="D1" s="1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4"/>
      <c r="B2" s="4"/>
      <c r="C2" s="4"/>
      <c r="D2" s="16" t="s">
        <v>0</v>
      </c>
      <c r="E2" s="6" t="s">
        <v>125</v>
      </c>
      <c r="F2" s="7"/>
      <c r="G2" s="7"/>
      <c r="H2" s="7"/>
      <c r="I2" s="7"/>
      <c r="J2" s="7"/>
      <c r="K2" s="7"/>
      <c r="L2" s="7"/>
      <c r="M2" s="7"/>
      <c r="N2" s="7"/>
      <c r="O2" s="6" t="s">
        <v>1</v>
      </c>
      <c r="P2" s="7"/>
      <c r="Q2" s="6" t="s">
        <v>2</v>
      </c>
    </row>
    <row r="3" spans="1:17" ht="14.25">
      <c r="A3" s="8" t="s">
        <v>3</v>
      </c>
      <c r="B3" s="8"/>
      <c r="C3" s="8"/>
      <c r="D3" s="17"/>
      <c r="E3" s="139" t="s">
        <v>135</v>
      </c>
      <c r="F3" s="141"/>
      <c r="G3" s="139" t="s">
        <v>130</v>
      </c>
      <c r="H3" s="141"/>
      <c r="I3" s="139" t="s">
        <v>136</v>
      </c>
      <c r="J3" s="141"/>
      <c r="K3" s="139" t="s">
        <v>137</v>
      </c>
      <c r="L3" s="141"/>
      <c r="M3" s="139" t="s">
        <v>138</v>
      </c>
      <c r="N3" s="141"/>
      <c r="O3" s="145" t="s">
        <v>4</v>
      </c>
      <c r="P3" s="145" t="s">
        <v>139</v>
      </c>
      <c r="Q3" s="137" t="s">
        <v>4</v>
      </c>
    </row>
    <row r="4" spans="1:17" ht="14.25">
      <c r="A4" s="2"/>
      <c r="B4" s="2"/>
      <c r="C4" s="2"/>
      <c r="D4" s="18" t="s">
        <v>5</v>
      </c>
      <c r="E4" s="35" t="s">
        <v>126</v>
      </c>
      <c r="F4" s="35" t="s">
        <v>127</v>
      </c>
      <c r="G4" s="35" t="s">
        <v>126</v>
      </c>
      <c r="H4" s="35" t="s">
        <v>127</v>
      </c>
      <c r="I4" s="35" t="s">
        <v>126</v>
      </c>
      <c r="J4" s="35" t="s">
        <v>127</v>
      </c>
      <c r="K4" s="35" t="s">
        <v>126</v>
      </c>
      <c r="L4" s="35" t="s">
        <v>127</v>
      </c>
      <c r="M4" s="35" t="s">
        <v>126</v>
      </c>
      <c r="N4" s="35" t="s">
        <v>127</v>
      </c>
      <c r="O4" s="146"/>
      <c r="P4" s="146"/>
      <c r="Q4" s="138"/>
    </row>
    <row r="5" spans="1:17" s="12" customFormat="1" ht="14.25">
      <c r="A5" s="131" t="s">
        <v>110</v>
      </c>
      <c r="B5" s="39"/>
      <c r="C5" s="39"/>
      <c r="D5" s="116"/>
      <c r="E5" s="125"/>
      <c r="F5" s="126"/>
      <c r="G5" s="127"/>
      <c r="H5" s="127"/>
      <c r="I5" s="125"/>
      <c r="J5" s="126"/>
      <c r="K5" s="125"/>
      <c r="L5" s="126"/>
      <c r="M5" s="125"/>
      <c r="N5" s="126"/>
      <c r="O5" s="76"/>
      <c r="P5" s="80"/>
      <c r="Q5" s="76"/>
    </row>
    <row r="6" spans="1:17" s="12" customFormat="1" ht="14.25">
      <c r="A6" s="132" t="s">
        <v>111</v>
      </c>
      <c r="B6" s="39"/>
      <c r="C6" s="39"/>
      <c r="D6" s="117">
        <v>7</v>
      </c>
      <c r="E6" s="128">
        <f>+E14</f>
        <v>2</v>
      </c>
      <c r="F6" s="129">
        <f>+F14</f>
        <v>6</v>
      </c>
      <c r="G6" s="130">
        <f>+G14</f>
        <v>1</v>
      </c>
      <c r="H6" s="130">
        <f>+H14</f>
        <v>4</v>
      </c>
      <c r="I6" s="128">
        <f>+I14</f>
        <v>1</v>
      </c>
      <c r="J6" s="130">
        <v>0</v>
      </c>
      <c r="K6" s="128"/>
      <c r="L6" s="129"/>
      <c r="M6" s="128"/>
      <c r="N6" s="81"/>
      <c r="O6" s="77"/>
      <c r="P6" s="81"/>
      <c r="Q6" s="77"/>
    </row>
    <row r="7" spans="1:17" s="12" customFormat="1" ht="14.25">
      <c r="A7" s="34"/>
      <c r="B7" s="34"/>
      <c r="C7" s="34"/>
      <c r="D7" s="118">
        <v>871</v>
      </c>
      <c r="E7" s="78">
        <f aca="true" t="shared" si="0" ref="E7:Q7">+E8+E10+E15+E17+E19+E21+E23+E26</f>
        <v>71</v>
      </c>
      <c r="F7" s="82">
        <f t="shared" si="0"/>
        <v>891</v>
      </c>
      <c r="G7" s="78">
        <f t="shared" si="0"/>
        <v>19</v>
      </c>
      <c r="H7" s="82">
        <f t="shared" si="0"/>
        <v>286</v>
      </c>
      <c r="I7" s="78">
        <f t="shared" si="0"/>
        <v>18</v>
      </c>
      <c r="J7" s="82">
        <f t="shared" si="0"/>
        <v>246</v>
      </c>
      <c r="K7" s="78">
        <f t="shared" si="0"/>
        <v>18</v>
      </c>
      <c r="L7" s="82">
        <f t="shared" si="0"/>
        <v>197</v>
      </c>
      <c r="M7" s="78">
        <f t="shared" si="0"/>
        <v>16</v>
      </c>
      <c r="N7" s="82">
        <f t="shared" si="0"/>
        <v>162</v>
      </c>
      <c r="O7" s="78">
        <f t="shared" si="0"/>
        <v>130</v>
      </c>
      <c r="P7" s="82">
        <f t="shared" si="0"/>
        <v>53</v>
      </c>
      <c r="Q7" s="78">
        <f t="shared" si="0"/>
        <v>16</v>
      </c>
    </row>
    <row r="8" spans="1:17" s="12" customFormat="1" ht="14.25">
      <c r="A8" s="44" t="s">
        <v>7</v>
      </c>
      <c r="B8" s="44"/>
      <c r="C8" s="44" t="s">
        <v>8</v>
      </c>
      <c r="D8" s="50">
        <v>119</v>
      </c>
      <c r="E8" s="40">
        <f aca="true" t="shared" si="1" ref="E8:N8">+E9</f>
        <v>8</v>
      </c>
      <c r="F8" s="66">
        <f t="shared" si="1"/>
        <v>127</v>
      </c>
      <c r="G8" s="40">
        <f t="shared" si="1"/>
        <v>2</v>
      </c>
      <c r="H8" s="66">
        <f t="shared" si="1"/>
        <v>41</v>
      </c>
      <c r="I8" s="40">
        <f t="shared" si="1"/>
        <v>2</v>
      </c>
      <c r="J8" s="66">
        <f t="shared" si="1"/>
        <v>37</v>
      </c>
      <c r="K8" s="40">
        <f t="shared" si="1"/>
        <v>2</v>
      </c>
      <c r="L8" s="66">
        <f t="shared" si="1"/>
        <v>25</v>
      </c>
      <c r="M8" s="40">
        <f t="shared" si="1"/>
        <v>2</v>
      </c>
      <c r="N8" s="66">
        <f t="shared" si="1"/>
        <v>24</v>
      </c>
      <c r="O8" s="40">
        <v>11</v>
      </c>
      <c r="P8" s="70">
        <v>9</v>
      </c>
      <c r="Q8" s="40">
        <v>0</v>
      </c>
    </row>
    <row r="9" spans="1:17" ht="14.25">
      <c r="A9" s="45" t="s">
        <v>9</v>
      </c>
      <c r="B9" s="45"/>
      <c r="C9" s="45"/>
      <c r="D9" s="49">
        <v>119</v>
      </c>
      <c r="E9" s="42">
        <f>+G9+I9+K9+M9</f>
        <v>8</v>
      </c>
      <c r="F9" s="32">
        <f>+H9+J9+L9+N9</f>
        <v>127</v>
      </c>
      <c r="G9" s="41">
        <v>2</v>
      </c>
      <c r="H9" s="33">
        <v>41</v>
      </c>
      <c r="I9" s="42">
        <v>2</v>
      </c>
      <c r="J9" s="33">
        <v>37</v>
      </c>
      <c r="K9" s="42">
        <v>2</v>
      </c>
      <c r="L9" s="33">
        <v>25</v>
      </c>
      <c r="M9" s="42">
        <v>2</v>
      </c>
      <c r="N9" s="33">
        <v>24</v>
      </c>
      <c r="O9" s="42"/>
      <c r="P9" s="67"/>
      <c r="Q9" s="42"/>
    </row>
    <row r="10" spans="1:17" s="12" customFormat="1" ht="14.25">
      <c r="A10" s="44" t="s">
        <v>22</v>
      </c>
      <c r="B10" s="44"/>
      <c r="C10" s="44" t="s">
        <v>8</v>
      </c>
      <c r="D10" s="50">
        <v>80</v>
      </c>
      <c r="E10" s="40">
        <f aca="true" t="shared" si="2" ref="E10:N10">SUM(E11:E13)</f>
        <v>12</v>
      </c>
      <c r="F10" s="66">
        <f t="shared" si="2"/>
        <v>82</v>
      </c>
      <c r="G10" s="43">
        <f t="shared" si="2"/>
        <v>3</v>
      </c>
      <c r="H10" s="69">
        <f t="shared" si="2"/>
        <v>26</v>
      </c>
      <c r="I10" s="43">
        <f t="shared" si="2"/>
        <v>3</v>
      </c>
      <c r="J10" s="69">
        <f>SUM(J11:J13)</f>
        <v>28</v>
      </c>
      <c r="K10" s="43">
        <f t="shared" si="2"/>
        <v>3</v>
      </c>
      <c r="L10" s="69">
        <f t="shared" si="2"/>
        <v>16</v>
      </c>
      <c r="M10" s="43">
        <f t="shared" si="2"/>
        <v>3</v>
      </c>
      <c r="N10" s="69">
        <f t="shared" si="2"/>
        <v>12</v>
      </c>
      <c r="O10" s="40">
        <v>23</v>
      </c>
      <c r="P10" s="70">
        <v>4</v>
      </c>
      <c r="Q10" s="40">
        <v>5</v>
      </c>
    </row>
    <row r="11" spans="1:17" ht="14.25">
      <c r="A11" s="121" t="s">
        <v>23</v>
      </c>
      <c r="B11" s="44"/>
      <c r="C11" s="44"/>
      <c r="D11" s="51">
        <v>33</v>
      </c>
      <c r="E11" s="41">
        <f aca="true" t="shared" si="3" ref="E11:F13">+G11+I11+K11+M11</f>
        <v>4</v>
      </c>
      <c r="F11" s="31">
        <f t="shared" si="3"/>
        <v>34</v>
      </c>
      <c r="G11" s="41">
        <v>1</v>
      </c>
      <c r="H11" s="71">
        <v>10</v>
      </c>
      <c r="I11" s="41">
        <v>1</v>
      </c>
      <c r="J11" s="71">
        <v>12</v>
      </c>
      <c r="K11" s="41">
        <v>1</v>
      </c>
      <c r="L11" s="71">
        <v>6</v>
      </c>
      <c r="M11" s="41">
        <v>1</v>
      </c>
      <c r="N11" s="71">
        <v>6</v>
      </c>
      <c r="O11" s="41"/>
      <c r="P11" s="71"/>
      <c r="Q11" s="41"/>
    </row>
    <row r="12" spans="1:17" ht="14.25">
      <c r="A12" s="44" t="s">
        <v>13</v>
      </c>
      <c r="B12" s="44"/>
      <c r="C12" s="44"/>
      <c r="D12" s="51">
        <v>29</v>
      </c>
      <c r="E12" s="41">
        <f t="shared" si="3"/>
        <v>4</v>
      </c>
      <c r="F12" s="31">
        <f t="shared" si="3"/>
        <v>28</v>
      </c>
      <c r="G12" s="41">
        <v>1</v>
      </c>
      <c r="H12" s="71">
        <v>9</v>
      </c>
      <c r="I12" s="41">
        <v>1</v>
      </c>
      <c r="J12" s="71">
        <v>10</v>
      </c>
      <c r="K12" s="41">
        <v>1</v>
      </c>
      <c r="L12" s="71">
        <v>7</v>
      </c>
      <c r="M12" s="41">
        <v>1</v>
      </c>
      <c r="N12" s="71">
        <v>2</v>
      </c>
      <c r="O12" s="41"/>
      <c r="P12" s="71"/>
      <c r="Q12" s="41"/>
    </row>
    <row r="13" spans="1:17" ht="14.25">
      <c r="A13" s="121" t="s">
        <v>25</v>
      </c>
      <c r="B13" s="44"/>
      <c r="C13" s="44"/>
      <c r="D13" s="51">
        <v>18</v>
      </c>
      <c r="E13" s="41">
        <f t="shared" si="3"/>
        <v>4</v>
      </c>
      <c r="F13" s="31">
        <f t="shared" si="3"/>
        <v>20</v>
      </c>
      <c r="G13" s="41">
        <v>1</v>
      </c>
      <c r="H13" s="71">
        <v>7</v>
      </c>
      <c r="I13" s="41">
        <v>1</v>
      </c>
      <c r="J13" s="71">
        <v>6</v>
      </c>
      <c r="K13" s="41">
        <v>1</v>
      </c>
      <c r="L13" s="71">
        <v>3</v>
      </c>
      <c r="M13" s="41">
        <v>1</v>
      </c>
      <c r="N13" s="71">
        <v>4</v>
      </c>
      <c r="O13" s="41"/>
      <c r="P13" s="71"/>
      <c r="Q13" s="41"/>
    </row>
    <row r="14" spans="1:17" ht="14.25">
      <c r="A14" s="45" t="s">
        <v>112</v>
      </c>
      <c r="B14" s="25"/>
      <c r="C14" s="25"/>
      <c r="D14" s="119">
        <v>7</v>
      </c>
      <c r="E14" s="122">
        <f>+G14+I14</f>
        <v>2</v>
      </c>
      <c r="F14" s="123">
        <f>+H14+J14</f>
        <v>6</v>
      </c>
      <c r="G14" s="122">
        <v>1</v>
      </c>
      <c r="H14" s="124">
        <v>4</v>
      </c>
      <c r="I14" s="122">
        <v>1</v>
      </c>
      <c r="J14" s="124">
        <v>2</v>
      </c>
      <c r="K14" s="122"/>
      <c r="L14" s="124"/>
      <c r="M14" s="122"/>
      <c r="N14" s="124"/>
      <c r="O14" s="42"/>
      <c r="P14" s="67"/>
      <c r="Q14" s="42"/>
    </row>
    <row r="15" spans="1:17" s="12" customFormat="1" ht="14.25">
      <c r="A15" s="44" t="s">
        <v>36</v>
      </c>
      <c r="B15" s="44"/>
      <c r="C15" s="44" t="s">
        <v>8</v>
      </c>
      <c r="D15" s="50">
        <v>43</v>
      </c>
      <c r="E15" s="40">
        <f aca="true" t="shared" si="4" ref="E15:N15">+E16</f>
        <v>4</v>
      </c>
      <c r="F15" s="66">
        <f t="shared" si="4"/>
        <v>49</v>
      </c>
      <c r="G15" s="40">
        <f t="shared" si="4"/>
        <v>1</v>
      </c>
      <c r="H15" s="66">
        <f t="shared" si="4"/>
        <v>17</v>
      </c>
      <c r="I15" s="40">
        <f t="shared" si="4"/>
        <v>1</v>
      </c>
      <c r="J15" s="66">
        <f t="shared" si="4"/>
        <v>14</v>
      </c>
      <c r="K15" s="40">
        <f t="shared" si="4"/>
        <v>1</v>
      </c>
      <c r="L15" s="66">
        <f t="shared" si="4"/>
        <v>13</v>
      </c>
      <c r="M15" s="40">
        <f t="shared" si="4"/>
        <v>1</v>
      </c>
      <c r="N15" s="66">
        <f t="shared" si="4"/>
        <v>5</v>
      </c>
      <c r="O15" s="40">
        <v>6</v>
      </c>
      <c r="P15" s="70">
        <v>5</v>
      </c>
      <c r="Q15" s="40">
        <v>0</v>
      </c>
    </row>
    <row r="16" spans="1:17" ht="14.25">
      <c r="A16" s="45" t="s">
        <v>9</v>
      </c>
      <c r="B16" s="45"/>
      <c r="C16" s="45"/>
      <c r="D16" s="49">
        <v>43</v>
      </c>
      <c r="E16" s="42">
        <f>+G16+I16+K16+M16</f>
        <v>4</v>
      </c>
      <c r="F16" s="32">
        <f>+H16+J16+L16+N16</f>
        <v>49</v>
      </c>
      <c r="G16" s="41">
        <v>1</v>
      </c>
      <c r="H16" s="33">
        <v>17</v>
      </c>
      <c r="I16" s="41">
        <v>1</v>
      </c>
      <c r="J16" s="33">
        <v>14</v>
      </c>
      <c r="K16" s="41">
        <v>1</v>
      </c>
      <c r="L16" s="33">
        <v>13</v>
      </c>
      <c r="M16" s="41">
        <v>1</v>
      </c>
      <c r="N16" s="33">
        <v>5</v>
      </c>
      <c r="O16" s="42"/>
      <c r="P16" s="67"/>
      <c r="Q16" s="42"/>
    </row>
    <row r="17" spans="1:17" s="12" customFormat="1" ht="14.25">
      <c r="A17" s="44" t="s">
        <v>52</v>
      </c>
      <c r="B17" s="44"/>
      <c r="C17" s="44" t="s">
        <v>8</v>
      </c>
      <c r="D17" s="50">
        <v>47</v>
      </c>
      <c r="E17" s="40">
        <f aca="true" t="shared" si="5" ref="E17:N17">+E18</f>
        <v>4</v>
      </c>
      <c r="F17" s="66">
        <f t="shared" si="5"/>
        <v>48</v>
      </c>
      <c r="G17" s="43">
        <f t="shared" si="5"/>
        <v>1</v>
      </c>
      <c r="H17" s="69">
        <f t="shared" si="5"/>
        <v>12</v>
      </c>
      <c r="I17" s="43">
        <f t="shared" si="5"/>
        <v>1</v>
      </c>
      <c r="J17" s="69">
        <f t="shared" si="5"/>
        <v>14</v>
      </c>
      <c r="K17" s="43">
        <f t="shared" si="5"/>
        <v>1</v>
      </c>
      <c r="L17" s="69">
        <f t="shared" si="5"/>
        <v>10</v>
      </c>
      <c r="M17" s="43">
        <f t="shared" si="5"/>
        <v>1</v>
      </c>
      <c r="N17" s="69">
        <f t="shared" si="5"/>
        <v>12</v>
      </c>
      <c r="O17" s="40">
        <v>6</v>
      </c>
      <c r="P17" s="70">
        <v>7</v>
      </c>
      <c r="Q17" s="40">
        <v>0</v>
      </c>
    </row>
    <row r="18" spans="1:17" ht="14.25">
      <c r="A18" s="45" t="s">
        <v>9</v>
      </c>
      <c r="B18" s="45"/>
      <c r="C18" s="45"/>
      <c r="D18" s="49">
        <v>47</v>
      </c>
      <c r="E18" s="42">
        <f>+G18+I18+K18+M18</f>
        <v>4</v>
      </c>
      <c r="F18" s="32">
        <f>+H18+J18+L18+N18</f>
        <v>48</v>
      </c>
      <c r="G18" s="42">
        <v>1</v>
      </c>
      <c r="H18" s="67">
        <v>12</v>
      </c>
      <c r="I18" s="42">
        <v>1</v>
      </c>
      <c r="J18" s="67">
        <v>14</v>
      </c>
      <c r="K18" s="42">
        <v>1</v>
      </c>
      <c r="L18" s="67">
        <v>10</v>
      </c>
      <c r="M18" s="42">
        <v>1</v>
      </c>
      <c r="N18" s="67">
        <v>12</v>
      </c>
      <c r="O18" s="42"/>
      <c r="P18" s="67"/>
      <c r="Q18" s="42"/>
    </row>
    <row r="19" spans="1:17" s="12" customFormat="1" ht="14.25">
      <c r="A19" s="44" t="s">
        <v>56</v>
      </c>
      <c r="B19" s="44"/>
      <c r="C19" s="44" t="s">
        <v>8</v>
      </c>
      <c r="D19" s="50">
        <v>32</v>
      </c>
      <c r="E19" s="40">
        <f aca="true" t="shared" si="6" ref="E19:N19">+E20</f>
        <v>4</v>
      </c>
      <c r="F19" s="66">
        <f t="shared" si="6"/>
        <v>24</v>
      </c>
      <c r="G19" s="40">
        <f t="shared" si="6"/>
        <v>1</v>
      </c>
      <c r="H19" s="66">
        <f t="shared" si="6"/>
        <v>5</v>
      </c>
      <c r="I19" s="40">
        <f t="shared" si="6"/>
        <v>1</v>
      </c>
      <c r="J19" s="66">
        <f t="shared" si="6"/>
        <v>5</v>
      </c>
      <c r="K19" s="40">
        <f t="shared" si="6"/>
        <v>1</v>
      </c>
      <c r="L19" s="66">
        <f t="shared" si="6"/>
        <v>6</v>
      </c>
      <c r="M19" s="40">
        <f t="shared" si="6"/>
        <v>1</v>
      </c>
      <c r="N19" s="66">
        <f t="shared" si="6"/>
        <v>8</v>
      </c>
      <c r="O19" s="40">
        <v>6</v>
      </c>
      <c r="P19" s="70">
        <v>6</v>
      </c>
      <c r="Q19" s="40">
        <v>0</v>
      </c>
    </row>
    <row r="20" spans="1:17" ht="14.25">
      <c r="A20" s="45" t="s">
        <v>9</v>
      </c>
      <c r="B20" s="45"/>
      <c r="C20" s="45"/>
      <c r="D20" s="49">
        <v>32</v>
      </c>
      <c r="E20" s="42">
        <f>+G20+I20+K20+M20</f>
        <v>4</v>
      </c>
      <c r="F20" s="32">
        <f>+H20+J20+L20+N20</f>
        <v>24</v>
      </c>
      <c r="G20" s="41">
        <v>1</v>
      </c>
      <c r="H20" s="33">
        <v>5</v>
      </c>
      <c r="I20" s="41">
        <v>1</v>
      </c>
      <c r="J20" s="33">
        <v>5</v>
      </c>
      <c r="K20" s="41">
        <v>1</v>
      </c>
      <c r="L20" s="33">
        <v>6</v>
      </c>
      <c r="M20" s="41">
        <v>1</v>
      </c>
      <c r="N20" s="33">
        <v>8</v>
      </c>
      <c r="O20" s="42"/>
      <c r="P20" s="67"/>
      <c r="Q20" s="42"/>
    </row>
    <row r="21" spans="1:17" s="12" customFormat="1" ht="14.25">
      <c r="A21" s="44" t="s">
        <v>58</v>
      </c>
      <c r="B21" s="44"/>
      <c r="C21" s="44" t="s">
        <v>8</v>
      </c>
      <c r="D21" s="50">
        <v>19</v>
      </c>
      <c r="E21" s="40">
        <f aca="true" t="shared" si="7" ref="E21:N21">+E22</f>
        <v>4</v>
      </c>
      <c r="F21" s="66">
        <f t="shared" si="7"/>
        <v>21</v>
      </c>
      <c r="G21" s="43">
        <f t="shared" si="7"/>
        <v>1</v>
      </c>
      <c r="H21" s="69">
        <f t="shared" si="7"/>
        <v>8</v>
      </c>
      <c r="I21" s="43">
        <f t="shared" si="7"/>
        <v>1</v>
      </c>
      <c r="J21" s="69">
        <f t="shared" si="7"/>
        <v>5</v>
      </c>
      <c r="K21" s="43">
        <f t="shared" si="7"/>
        <v>1</v>
      </c>
      <c r="L21" s="69">
        <f t="shared" si="7"/>
        <v>4</v>
      </c>
      <c r="M21" s="43">
        <f t="shared" si="7"/>
        <v>1</v>
      </c>
      <c r="N21" s="69">
        <f t="shared" si="7"/>
        <v>4</v>
      </c>
      <c r="O21" s="40">
        <v>7</v>
      </c>
      <c r="P21" s="70">
        <v>2</v>
      </c>
      <c r="Q21" s="40"/>
    </row>
    <row r="22" spans="1:17" ht="14.25">
      <c r="A22" s="74" t="s">
        <v>75</v>
      </c>
      <c r="B22" s="45"/>
      <c r="C22" s="45"/>
      <c r="D22" s="49">
        <v>19</v>
      </c>
      <c r="E22" s="42">
        <f>+G22+I22+K22+M22</f>
        <v>4</v>
      </c>
      <c r="F22" s="32">
        <f>+H22+J22+L22+N22</f>
        <v>21</v>
      </c>
      <c r="G22" s="42">
        <v>1</v>
      </c>
      <c r="H22" s="67">
        <v>8</v>
      </c>
      <c r="I22" s="42">
        <v>1</v>
      </c>
      <c r="J22" s="67">
        <v>5</v>
      </c>
      <c r="K22" s="42">
        <v>1</v>
      </c>
      <c r="L22" s="67">
        <v>4</v>
      </c>
      <c r="M22" s="42">
        <v>1</v>
      </c>
      <c r="N22" s="67">
        <v>4</v>
      </c>
      <c r="O22" s="42"/>
      <c r="P22" s="67"/>
      <c r="Q22" s="42"/>
    </row>
    <row r="23" spans="1:17" s="12" customFormat="1" ht="14.25">
      <c r="A23" s="44" t="s">
        <v>113</v>
      </c>
      <c r="B23" s="44"/>
      <c r="C23" s="44" t="s">
        <v>8</v>
      </c>
      <c r="D23" s="50">
        <v>387</v>
      </c>
      <c r="E23" s="40">
        <f aca="true" t="shared" si="8" ref="E23:N23">+E24+E25</f>
        <v>23</v>
      </c>
      <c r="F23" s="66">
        <f t="shared" si="8"/>
        <v>397</v>
      </c>
      <c r="G23" s="43">
        <f t="shared" si="8"/>
        <v>7</v>
      </c>
      <c r="H23" s="69">
        <f t="shared" si="8"/>
        <v>130</v>
      </c>
      <c r="I23" s="43">
        <f t="shared" si="8"/>
        <v>6</v>
      </c>
      <c r="J23" s="69">
        <f t="shared" si="8"/>
        <v>106</v>
      </c>
      <c r="K23" s="43">
        <f t="shared" si="8"/>
        <v>6</v>
      </c>
      <c r="L23" s="69">
        <f t="shared" si="8"/>
        <v>99</v>
      </c>
      <c r="M23" s="43">
        <f t="shared" si="8"/>
        <v>4</v>
      </c>
      <c r="N23" s="69">
        <f t="shared" si="8"/>
        <v>62</v>
      </c>
      <c r="O23" s="40">
        <v>42</v>
      </c>
      <c r="P23" s="70">
        <v>10</v>
      </c>
      <c r="Q23" s="40">
        <v>5</v>
      </c>
    </row>
    <row r="24" spans="1:17" ht="14.25">
      <c r="A24" s="44" t="s">
        <v>75</v>
      </c>
      <c r="B24" s="44"/>
      <c r="C24" s="44"/>
      <c r="D24" s="51">
        <v>229</v>
      </c>
      <c r="E24" s="41">
        <f>+G24+I24+K24+M24</f>
        <v>13</v>
      </c>
      <c r="F24" s="31">
        <f>+H24+J24+L24+N24</f>
        <v>243</v>
      </c>
      <c r="G24" s="41">
        <v>4</v>
      </c>
      <c r="H24" s="71">
        <v>80</v>
      </c>
      <c r="I24" s="41">
        <v>4</v>
      </c>
      <c r="J24" s="71">
        <v>66</v>
      </c>
      <c r="K24" s="41">
        <v>3</v>
      </c>
      <c r="L24" s="71">
        <v>62</v>
      </c>
      <c r="M24" s="41">
        <v>2</v>
      </c>
      <c r="N24" s="71">
        <v>35</v>
      </c>
      <c r="O24" s="41"/>
      <c r="P24" s="71"/>
      <c r="Q24" s="41"/>
    </row>
    <row r="25" spans="1:17" ht="14.25">
      <c r="A25" s="45" t="s">
        <v>85</v>
      </c>
      <c r="B25" s="45"/>
      <c r="C25" s="45"/>
      <c r="D25" s="49">
        <v>158</v>
      </c>
      <c r="E25" s="42">
        <f>+G25+I25+K25+M25</f>
        <v>10</v>
      </c>
      <c r="F25" s="32">
        <f>+H25+J25+L25+N25</f>
        <v>154</v>
      </c>
      <c r="G25" s="42">
        <v>3</v>
      </c>
      <c r="H25" s="67">
        <v>50</v>
      </c>
      <c r="I25" s="42">
        <v>2</v>
      </c>
      <c r="J25" s="67">
        <v>40</v>
      </c>
      <c r="K25" s="42">
        <v>3</v>
      </c>
      <c r="L25" s="67">
        <v>37</v>
      </c>
      <c r="M25" s="42">
        <v>2</v>
      </c>
      <c r="N25" s="67">
        <v>27</v>
      </c>
      <c r="O25" s="42"/>
      <c r="P25" s="67"/>
      <c r="Q25" s="42"/>
    </row>
    <row r="26" spans="1:17" ht="14.25">
      <c r="A26" s="44" t="s">
        <v>114</v>
      </c>
      <c r="B26" s="44"/>
      <c r="C26" s="44" t="s">
        <v>8</v>
      </c>
      <c r="D26" s="50">
        <v>144</v>
      </c>
      <c r="E26" s="40">
        <f aca="true" t="shared" si="9" ref="E26:N26">+E27+E28</f>
        <v>12</v>
      </c>
      <c r="F26" s="66">
        <f t="shared" si="9"/>
        <v>143</v>
      </c>
      <c r="G26" s="40">
        <f t="shared" si="9"/>
        <v>3</v>
      </c>
      <c r="H26" s="66">
        <f t="shared" si="9"/>
        <v>47</v>
      </c>
      <c r="I26" s="40">
        <f t="shared" si="9"/>
        <v>3</v>
      </c>
      <c r="J26" s="66">
        <f t="shared" si="9"/>
        <v>37</v>
      </c>
      <c r="K26" s="40">
        <f t="shared" si="9"/>
        <v>3</v>
      </c>
      <c r="L26" s="66">
        <f t="shared" si="9"/>
        <v>24</v>
      </c>
      <c r="M26" s="40">
        <f t="shared" si="9"/>
        <v>3</v>
      </c>
      <c r="N26" s="66">
        <f t="shared" si="9"/>
        <v>35</v>
      </c>
      <c r="O26" s="40">
        <v>29</v>
      </c>
      <c r="P26" s="70">
        <v>10</v>
      </c>
      <c r="Q26" s="40">
        <v>6</v>
      </c>
    </row>
    <row r="27" spans="1:17" ht="14.25">
      <c r="A27" s="44" t="s">
        <v>75</v>
      </c>
      <c r="B27" s="44"/>
      <c r="C27" s="44"/>
      <c r="D27" s="51">
        <v>90</v>
      </c>
      <c r="E27" s="41">
        <f>+G27+I27+K27+M27</f>
        <v>8</v>
      </c>
      <c r="F27" s="31">
        <f>+H27+J27+L27+N27</f>
        <v>96</v>
      </c>
      <c r="G27" s="41">
        <v>2</v>
      </c>
      <c r="H27" s="33">
        <v>32</v>
      </c>
      <c r="I27" s="41">
        <v>2</v>
      </c>
      <c r="J27" s="33">
        <v>25</v>
      </c>
      <c r="K27" s="41">
        <v>2</v>
      </c>
      <c r="L27" s="33">
        <v>20</v>
      </c>
      <c r="M27" s="41">
        <v>2</v>
      </c>
      <c r="N27" s="33">
        <v>19</v>
      </c>
      <c r="O27" s="41"/>
      <c r="P27" s="71"/>
      <c r="Q27" s="41"/>
    </row>
    <row r="28" spans="1:17" ht="15" thickBot="1">
      <c r="A28" s="52" t="s">
        <v>85</v>
      </c>
      <c r="B28" s="52"/>
      <c r="C28" s="52"/>
      <c r="D28" s="120">
        <v>54</v>
      </c>
      <c r="E28" s="42">
        <f>+G28+I28+K28+M28</f>
        <v>4</v>
      </c>
      <c r="F28" s="32">
        <f>+H28+J28+L28+N28</f>
        <v>47</v>
      </c>
      <c r="G28" s="79">
        <v>1</v>
      </c>
      <c r="H28" s="83">
        <v>15</v>
      </c>
      <c r="I28" s="79">
        <v>1</v>
      </c>
      <c r="J28" s="83">
        <v>12</v>
      </c>
      <c r="K28" s="79">
        <v>1</v>
      </c>
      <c r="L28" s="83">
        <v>4</v>
      </c>
      <c r="M28" s="79">
        <v>1</v>
      </c>
      <c r="N28" s="83">
        <v>16</v>
      </c>
      <c r="O28" s="79"/>
      <c r="P28" s="83"/>
      <c r="Q28" s="79"/>
    </row>
    <row r="29" spans="1:4" ht="18" customHeight="1">
      <c r="A29" s="13" t="s">
        <v>115</v>
      </c>
      <c r="B29" s="13"/>
      <c r="C29" s="13"/>
      <c r="D29" s="19"/>
    </row>
    <row r="30" spans="1:4" ht="18" customHeight="1">
      <c r="A30" s="1" t="s">
        <v>145</v>
      </c>
      <c r="B30" s="13"/>
      <c r="C30" s="13"/>
      <c r="D30" s="19"/>
    </row>
    <row r="31" spans="1:4" ht="21.75" customHeight="1">
      <c r="A31" s="13"/>
      <c r="B31" s="13"/>
      <c r="C31" s="13"/>
      <c r="D31" s="19"/>
    </row>
    <row r="32" spans="1:4" ht="21.75" customHeight="1" thickBot="1">
      <c r="A32" s="1" t="s">
        <v>144</v>
      </c>
      <c r="B32" s="13"/>
      <c r="C32" s="13"/>
      <c r="D32" s="19"/>
    </row>
    <row r="33" spans="1:17" ht="28.5" customHeight="1" thickBot="1">
      <c r="A33" s="4"/>
      <c r="D33" s="16" t="s">
        <v>154</v>
      </c>
      <c r="E33" s="6" t="s">
        <v>125</v>
      </c>
      <c r="F33" s="7"/>
      <c r="G33" s="7"/>
      <c r="H33" s="7"/>
      <c r="I33" s="7"/>
      <c r="J33" s="7"/>
      <c r="K33" s="7"/>
      <c r="L33" s="7"/>
      <c r="M33" s="7"/>
      <c r="N33" s="7"/>
      <c r="O33" s="6" t="s">
        <v>1</v>
      </c>
      <c r="P33" s="7"/>
      <c r="Q33" s="6" t="s">
        <v>2</v>
      </c>
    </row>
    <row r="34" spans="1:17" ht="14.25">
      <c r="A34" s="8" t="s">
        <v>3</v>
      </c>
      <c r="B34" s="4"/>
      <c r="C34" s="4"/>
      <c r="D34" s="17"/>
      <c r="E34" s="139" t="s">
        <v>135</v>
      </c>
      <c r="F34" s="141"/>
      <c r="G34" s="139" t="s">
        <v>130</v>
      </c>
      <c r="H34" s="141"/>
      <c r="I34" s="139" t="s">
        <v>136</v>
      </c>
      <c r="J34" s="141"/>
      <c r="K34" s="139" t="s">
        <v>137</v>
      </c>
      <c r="L34" s="141"/>
      <c r="M34" s="139" t="s">
        <v>138</v>
      </c>
      <c r="N34" s="141"/>
      <c r="O34" s="145" t="s">
        <v>4</v>
      </c>
      <c r="P34" s="145" t="s">
        <v>139</v>
      </c>
      <c r="Q34" s="137" t="s">
        <v>4</v>
      </c>
    </row>
    <row r="35" spans="1:17" ht="14.25">
      <c r="A35" s="2"/>
      <c r="B35" s="8"/>
      <c r="C35" s="8"/>
      <c r="D35" s="18" t="s">
        <v>5</v>
      </c>
      <c r="E35" s="35" t="s">
        <v>126</v>
      </c>
      <c r="F35" s="35" t="s">
        <v>127</v>
      </c>
      <c r="G35" s="35" t="s">
        <v>126</v>
      </c>
      <c r="H35" s="35" t="s">
        <v>127</v>
      </c>
      <c r="I35" s="35" t="s">
        <v>126</v>
      </c>
      <c r="J35" s="35" t="s">
        <v>127</v>
      </c>
      <c r="K35" s="35" t="s">
        <v>126</v>
      </c>
      <c r="L35" s="35" t="s">
        <v>127</v>
      </c>
      <c r="M35" s="35" t="s">
        <v>126</v>
      </c>
      <c r="N35" s="35" t="s">
        <v>127</v>
      </c>
      <c r="O35" s="146"/>
      <c r="P35" s="146"/>
      <c r="Q35" s="138"/>
    </row>
    <row r="36" spans="1:17" ht="14.25">
      <c r="A36" s="108" t="s">
        <v>116</v>
      </c>
      <c r="B36" s="32"/>
      <c r="C36" s="32"/>
      <c r="D36" s="53">
        <v>517</v>
      </c>
      <c r="E36" s="40">
        <f aca="true" t="shared" si="10" ref="E36:N36">+E37+E38</f>
        <v>11</v>
      </c>
      <c r="F36" s="66">
        <f>+H36+J36+L36+N36</f>
        <v>497</v>
      </c>
      <c r="G36" s="43">
        <f t="shared" si="10"/>
        <v>5</v>
      </c>
      <c r="H36" s="66">
        <f t="shared" si="10"/>
        <v>130</v>
      </c>
      <c r="I36" s="40">
        <f t="shared" si="10"/>
        <v>2</v>
      </c>
      <c r="J36" s="66">
        <f t="shared" si="10"/>
        <v>110</v>
      </c>
      <c r="K36" s="40">
        <f t="shared" si="10"/>
        <v>2</v>
      </c>
      <c r="L36" s="66">
        <f t="shared" si="10"/>
        <v>88</v>
      </c>
      <c r="M36" s="40">
        <f t="shared" si="10"/>
        <v>2</v>
      </c>
      <c r="N36" s="66">
        <f t="shared" si="10"/>
        <v>169</v>
      </c>
      <c r="O36" s="40">
        <v>14</v>
      </c>
      <c r="P36" s="68">
        <v>3</v>
      </c>
      <c r="Q36" s="43">
        <v>1</v>
      </c>
    </row>
    <row r="37" spans="1:17" ht="13.5" customHeight="1">
      <c r="A37" s="96" t="s">
        <v>86</v>
      </c>
      <c r="B37" s="31"/>
      <c r="C37" s="31"/>
      <c r="D37" s="51">
        <v>509</v>
      </c>
      <c r="E37" s="41">
        <v>8</v>
      </c>
      <c r="F37" s="71">
        <f>+H37+J37+L37+N37</f>
        <v>488</v>
      </c>
      <c r="G37" s="33">
        <v>4</v>
      </c>
      <c r="H37" s="31">
        <v>128</v>
      </c>
      <c r="I37" s="41">
        <v>1</v>
      </c>
      <c r="J37" s="31">
        <v>108</v>
      </c>
      <c r="K37" s="41">
        <v>1</v>
      </c>
      <c r="L37" s="31">
        <v>83</v>
      </c>
      <c r="M37" s="41">
        <v>2</v>
      </c>
      <c r="N37" s="31">
        <v>169</v>
      </c>
      <c r="O37" s="41"/>
      <c r="P37" s="33"/>
      <c r="Q37" s="41"/>
    </row>
    <row r="38" spans="1:17" ht="14.25" customHeight="1">
      <c r="A38" s="31" t="s">
        <v>87</v>
      </c>
      <c r="B38" s="31"/>
      <c r="C38" s="31"/>
      <c r="D38" s="51">
        <v>8</v>
      </c>
      <c r="E38" s="41">
        <v>3</v>
      </c>
      <c r="F38" s="71">
        <f>+H38+J38+L38+N38</f>
        <v>9</v>
      </c>
      <c r="G38" s="33">
        <v>1</v>
      </c>
      <c r="H38" s="31">
        <v>2</v>
      </c>
      <c r="I38" s="41">
        <v>1</v>
      </c>
      <c r="J38" s="31">
        <v>2</v>
      </c>
      <c r="K38" s="41">
        <v>1</v>
      </c>
      <c r="L38" s="31">
        <v>5</v>
      </c>
      <c r="M38" s="41"/>
      <c r="N38" s="31"/>
      <c r="O38" s="41"/>
      <c r="P38" s="33"/>
      <c r="Q38" s="41"/>
    </row>
    <row r="39" spans="1:17" ht="14.25">
      <c r="A39" s="31" t="s">
        <v>88</v>
      </c>
      <c r="B39" s="31"/>
      <c r="C39" s="31"/>
      <c r="D39" s="84">
        <v>23</v>
      </c>
      <c r="E39" s="100">
        <v>0</v>
      </c>
      <c r="F39" s="101">
        <v>21</v>
      </c>
      <c r="G39" s="102"/>
      <c r="H39" s="103">
        <v>21</v>
      </c>
      <c r="I39" s="41"/>
      <c r="J39" s="31"/>
      <c r="K39" s="41"/>
      <c r="L39" s="31"/>
      <c r="M39" s="41"/>
      <c r="N39" s="31"/>
      <c r="O39" s="41"/>
      <c r="P39" s="33"/>
      <c r="Q39" s="41"/>
    </row>
    <row r="40" spans="1:17" ht="14.25">
      <c r="A40" s="97" t="s">
        <v>89</v>
      </c>
      <c r="B40" s="31"/>
      <c r="C40" s="31"/>
      <c r="D40" s="85">
        <v>22</v>
      </c>
      <c r="E40" s="104">
        <v>0</v>
      </c>
      <c r="F40" s="105">
        <v>26</v>
      </c>
      <c r="G40" s="106"/>
      <c r="H40" s="107">
        <v>26</v>
      </c>
      <c r="I40" s="42"/>
      <c r="J40" s="32"/>
      <c r="K40" s="42"/>
      <c r="L40" s="32"/>
      <c r="M40" s="42"/>
      <c r="N40" s="32"/>
      <c r="O40" s="42"/>
      <c r="P40" s="32"/>
      <c r="Q40" s="42"/>
    </row>
    <row r="41" spans="1:17" ht="14.25">
      <c r="A41" s="93" t="s">
        <v>117</v>
      </c>
      <c r="B41" s="32"/>
      <c r="C41" s="32"/>
      <c r="D41" s="86">
        <v>2115</v>
      </c>
      <c r="E41" s="30">
        <v>0</v>
      </c>
      <c r="F41" s="94">
        <f>+F42+F45+F47</f>
        <v>1792</v>
      </c>
      <c r="G41" s="30">
        <v>0</v>
      </c>
      <c r="H41" s="29">
        <f>+H42+H45+H47</f>
        <v>405</v>
      </c>
      <c r="I41" s="30">
        <v>0</v>
      </c>
      <c r="J41" s="29">
        <f>+J42+J45+J47</f>
        <v>578</v>
      </c>
      <c r="K41" s="30">
        <v>0</v>
      </c>
      <c r="L41" s="29">
        <f>+L42+L45+L47</f>
        <v>809</v>
      </c>
      <c r="M41" s="30">
        <v>0</v>
      </c>
      <c r="N41" s="29">
        <v>0</v>
      </c>
      <c r="O41" s="30">
        <f>+O42+O45+O47</f>
        <v>37</v>
      </c>
      <c r="P41" s="30">
        <f>+P42+P45+P47</f>
        <v>34</v>
      </c>
      <c r="Q41" s="38">
        <f>+Q42+Q45+Q47</f>
        <v>10</v>
      </c>
    </row>
    <row r="42" spans="1:17" ht="14.25">
      <c r="A42" s="95" t="s">
        <v>118</v>
      </c>
      <c r="B42" s="30"/>
      <c r="C42" s="30"/>
      <c r="D42" s="50">
        <v>937</v>
      </c>
      <c r="E42" s="39"/>
      <c r="F42" s="70">
        <f aca="true" t="shared" si="11" ref="F42:F49">+H42+J42+L42</f>
        <v>838</v>
      </c>
      <c r="G42" s="39"/>
      <c r="H42" s="70">
        <f>+H43+H44</f>
        <v>155</v>
      </c>
      <c r="I42" s="39"/>
      <c r="J42" s="70">
        <f>+J43+J44</f>
        <v>264</v>
      </c>
      <c r="K42" s="39"/>
      <c r="L42" s="70">
        <f>+L43+L44</f>
        <v>419</v>
      </c>
      <c r="M42" s="39"/>
      <c r="N42" s="70">
        <v>0</v>
      </c>
      <c r="O42" s="39">
        <v>23</v>
      </c>
      <c r="P42" s="39">
        <v>1</v>
      </c>
      <c r="Q42" s="40">
        <v>6</v>
      </c>
    </row>
    <row r="43" spans="1:17" s="12" customFormat="1" ht="14.25">
      <c r="A43" s="96" t="s">
        <v>86</v>
      </c>
      <c r="B43" s="33"/>
      <c r="C43" s="33"/>
      <c r="D43" s="51">
        <v>909</v>
      </c>
      <c r="E43" s="41">
        <v>0</v>
      </c>
      <c r="F43" s="71">
        <f t="shared" si="11"/>
        <v>818</v>
      </c>
      <c r="G43" s="31"/>
      <c r="H43" s="71">
        <v>151</v>
      </c>
      <c r="I43" s="31"/>
      <c r="J43" s="71">
        <v>260</v>
      </c>
      <c r="K43" s="31"/>
      <c r="L43" s="71">
        <v>407</v>
      </c>
      <c r="M43" s="31"/>
      <c r="N43" s="71"/>
      <c r="O43" s="31"/>
      <c r="P43" s="31"/>
      <c r="Q43" s="41"/>
    </row>
    <row r="44" spans="1:17" ht="14.25">
      <c r="A44" s="32" t="s">
        <v>119</v>
      </c>
      <c r="B44" s="31"/>
      <c r="C44" s="31"/>
      <c r="D44" s="51">
        <v>28</v>
      </c>
      <c r="E44" s="42">
        <v>0</v>
      </c>
      <c r="F44" s="71">
        <f t="shared" si="11"/>
        <v>20</v>
      </c>
      <c r="G44" s="32"/>
      <c r="H44" s="67">
        <v>4</v>
      </c>
      <c r="I44" s="32"/>
      <c r="J44" s="67">
        <v>4</v>
      </c>
      <c r="K44" s="32"/>
      <c r="L44" s="67">
        <v>12</v>
      </c>
      <c r="M44" s="32"/>
      <c r="N44" s="67"/>
      <c r="O44" s="32"/>
      <c r="P44" s="32"/>
      <c r="Q44" s="42"/>
    </row>
    <row r="45" spans="1:17" ht="14.25">
      <c r="A45" s="33" t="s">
        <v>120</v>
      </c>
      <c r="B45" s="32"/>
      <c r="C45" s="32"/>
      <c r="D45" s="53">
        <v>1135</v>
      </c>
      <c r="E45" s="39"/>
      <c r="F45" s="69">
        <f t="shared" si="11"/>
        <v>930</v>
      </c>
      <c r="G45" s="43">
        <v>0</v>
      </c>
      <c r="H45" s="69">
        <f>+H46</f>
        <v>244</v>
      </c>
      <c r="I45" s="43">
        <v>0</v>
      </c>
      <c r="J45" s="69">
        <f>+J46</f>
        <v>305</v>
      </c>
      <c r="K45" s="43">
        <v>0</v>
      </c>
      <c r="L45" s="69">
        <f>+L46</f>
        <v>381</v>
      </c>
      <c r="M45" s="33"/>
      <c r="N45" s="71">
        <v>0</v>
      </c>
      <c r="O45" s="39">
        <v>9</v>
      </c>
      <c r="P45" s="39">
        <v>27</v>
      </c>
      <c r="Q45" s="40">
        <v>1</v>
      </c>
    </row>
    <row r="46" spans="1:17" ht="14.25">
      <c r="A46" s="97" t="s">
        <v>86</v>
      </c>
      <c r="B46" s="33"/>
      <c r="C46" s="33"/>
      <c r="D46" s="51">
        <v>1135</v>
      </c>
      <c r="E46" s="42">
        <v>0</v>
      </c>
      <c r="F46" s="71">
        <f t="shared" si="11"/>
        <v>930</v>
      </c>
      <c r="G46" s="42"/>
      <c r="H46" s="67">
        <v>244</v>
      </c>
      <c r="I46" s="42"/>
      <c r="J46" s="67">
        <v>305</v>
      </c>
      <c r="K46" s="42"/>
      <c r="L46" s="67">
        <v>381</v>
      </c>
      <c r="M46" s="32"/>
      <c r="N46" s="67"/>
      <c r="O46" s="32"/>
      <c r="P46" s="32"/>
      <c r="Q46" s="42"/>
    </row>
    <row r="47" spans="1:17" ht="14.25">
      <c r="A47" s="33" t="s">
        <v>121</v>
      </c>
      <c r="B47" s="32"/>
      <c r="C47" s="32"/>
      <c r="D47" s="53">
        <v>43</v>
      </c>
      <c r="E47" s="40">
        <f>+E48+E49</f>
        <v>7</v>
      </c>
      <c r="F47" s="69">
        <f t="shared" si="11"/>
        <v>24</v>
      </c>
      <c r="G47" s="40">
        <f>+G48+G49</f>
        <v>2</v>
      </c>
      <c r="H47" s="69">
        <f>+H48+H49</f>
        <v>6</v>
      </c>
      <c r="I47" s="40">
        <f>+I48+I49</f>
        <v>4</v>
      </c>
      <c r="J47" s="69">
        <f>+J48+J49</f>
        <v>9</v>
      </c>
      <c r="K47" s="40">
        <f>+K48+K49</f>
        <v>1</v>
      </c>
      <c r="L47" s="69">
        <f>+L48+L49</f>
        <v>9</v>
      </c>
      <c r="M47" s="33"/>
      <c r="N47" s="71">
        <v>0</v>
      </c>
      <c r="O47" s="39">
        <v>5</v>
      </c>
      <c r="P47" s="39">
        <v>6</v>
      </c>
      <c r="Q47" s="40">
        <v>3</v>
      </c>
    </row>
    <row r="48" spans="1:17" ht="14.25">
      <c r="A48" s="98" t="s">
        <v>86</v>
      </c>
      <c r="B48" s="33"/>
      <c r="C48" s="33"/>
      <c r="D48" s="51">
        <v>6</v>
      </c>
      <c r="E48" s="41">
        <f>+G48+I48+K48+M48</f>
        <v>5</v>
      </c>
      <c r="F48" s="71">
        <f>+H48+J48+L48</f>
        <v>20</v>
      </c>
      <c r="G48" s="33">
        <v>2</v>
      </c>
      <c r="H48" s="71">
        <v>6</v>
      </c>
      <c r="I48" s="33">
        <v>2</v>
      </c>
      <c r="J48" s="71">
        <v>5</v>
      </c>
      <c r="K48" s="33">
        <v>1</v>
      </c>
      <c r="L48" s="71">
        <v>9</v>
      </c>
      <c r="M48" s="33"/>
      <c r="N48" s="71"/>
      <c r="O48" s="33"/>
      <c r="P48" s="33"/>
      <c r="Q48" s="41"/>
    </row>
    <row r="49" spans="1:17" ht="15" thickBot="1">
      <c r="A49" s="99" t="s">
        <v>122</v>
      </c>
      <c r="B49" s="47"/>
      <c r="C49" s="47"/>
      <c r="D49" s="87">
        <v>37</v>
      </c>
      <c r="E49" s="91">
        <f>+G49+I49+K49+M49</f>
        <v>2</v>
      </c>
      <c r="F49" s="92">
        <f t="shared" si="11"/>
        <v>4</v>
      </c>
      <c r="G49" s="47"/>
      <c r="H49" s="92"/>
      <c r="I49" s="47">
        <v>2</v>
      </c>
      <c r="J49" s="92">
        <v>4</v>
      </c>
      <c r="K49" s="47"/>
      <c r="L49" s="92"/>
      <c r="M49" s="47"/>
      <c r="N49" s="92"/>
      <c r="O49" s="47"/>
      <c r="P49" s="47"/>
      <c r="Q49" s="91"/>
    </row>
    <row r="50" spans="1:17" ht="15" thickTop="1">
      <c r="A50" s="96"/>
      <c r="B50" s="32"/>
      <c r="C50" s="32"/>
      <c r="D50" s="88">
        <v>23</v>
      </c>
      <c r="E50" s="109"/>
      <c r="F50" s="110">
        <f>+F39</f>
        <v>21</v>
      </c>
      <c r="G50" s="109"/>
      <c r="H50" s="110">
        <f>+H39</f>
        <v>21</v>
      </c>
      <c r="I50" s="33"/>
      <c r="J50" s="71"/>
      <c r="K50" s="33"/>
      <c r="L50" s="71"/>
      <c r="M50" s="33"/>
      <c r="N50" s="71"/>
      <c r="O50" s="33"/>
      <c r="P50" s="33"/>
      <c r="Q50" s="41"/>
    </row>
    <row r="51" spans="1:17" ht="14.25">
      <c r="A51" s="98"/>
      <c r="B51" s="33"/>
      <c r="C51" s="33"/>
      <c r="D51" s="89">
        <v>22</v>
      </c>
      <c r="E51" s="111"/>
      <c r="F51" s="112">
        <f>+F40</f>
        <v>26</v>
      </c>
      <c r="G51" s="111"/>
      <c r="H51" s="112">
        <f>+H40</f>
        <v>26</v>
      </c>
      <c r="I51" s="33"/>
      <c r="J51" s="71"/>
      <c r="K51" s="33"/>
      <c r="L51" s="71"/>
      <c r="M51" s="33"/>
      <c r="N51" s="71"/>
      <c r="O51" s="33"/>
      <c r="P51" s="33"/>
      <c r="Q51" s="41"/>
    </row>
    <row r="52" spans="1:17" ht="15" thickBot="1">
      <c r="A52" s="113" t="s">
        <v>123</v>
      </c>
      <c r="B52" s="33"/>
      <c r="C52" s="33"/>
      <c r="D52" s="90">
        <v>2632</v>
      </c>
      <c r="E52" s="114"/>
      <c r="F52" s="115">
        <f>+F36+F41</f>
        <v>2289</v>
      </c>
      <c r="G52" s="113"/>
      <c r="H52" s="115">
        <f>+H41+H36</f>
        <v>535</v>
      </c>
      <c r="I52" s="113"/>
      <c r="J52" s="115">
        <f>+J41+J36</f>
        <v>688</v>
      </c>
      <c r="K52" s="113"/>
      <c r="L52" s="115">
        <f>+L41+L36</f>
        <v>897</v>
      </c>
      <c r="M52" s="113"/>
      <c r="N52" s="115">
        <f>+N41+N36</f>
        <v>169</v>
      </c>
      <c r="O52" s="113">
        <f>+O36+O41</f>
        <v>51</v>
      </c>
      <c r="P52" s="113">
        <f>+P36+P41</f>
        <v>37</v>
      </c>
      <c r="Q52" s="114">
        <f>+Q36+Q41</f>
        <v>11</v>
      </c>
    </row>
    <row r="53" spans="1:3" ht="15" thickBot="1">
      <c r="A53" s="1" t="s">
        <v>124</v>
      </c>
      <c r="B53" s="20"/>
      <c r="C53" s="20"/>
    </row>
    <row r="54" ht="16.5" customHeight="1">
      <c r="A54" s="1" t="s">
        <v>145</v>
      </c>
    </row>
  </sheetData>
  <mergeCells count="16">
    <mergeCell ref="O3:O4"/>
    <mergeCell ref="P3:P4"/>
    <mergeCell ref="Q3:Q4"/>
    <mergeCell ref="O34:O35"/>
    <mergeCell ref="P34:P35"/>
    <mergeCell ref="Q34:Q35"/>
    <mergeCell ref="K34:L34"/>
    <mergeCell ref="M34:N34"/>
    <mergeCell ref="E3:F3"/>
    <mergeCell ref="G3:H3"/>
    <mergeCell ref="I3:J3"/>
    <mergeCell ref="K3:L3"/>
    <mergeCell ref="E34:F34"/>
    <mergeCell ref="M3:N3"/>
    <mergeCell ref="G34:H34"/>
    <mergeCell ref="I34:J3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5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PC03N0786Y</dc:creator>
  <cp:keywords/>
  <dc:description/>
  <cp:lastModifiedBy>山梨県</cp:lastModifiedBy>
  <cp:lastPrinted>2010-08-12T07:00:30Z</cp:lastPrinted>
  <dcterms:created xsi:type="dcterms:W3CDTF">2008-06-24T11:39:37Z</dcterms:created>
  <dcterms:modified xsi:type="dcterms:W3CDTF">2010-08-12T07:00:32Z</dcterms:modified>
  <cp:category/>
  <cp:version/>
  <cp:contentType/>
  <cp:contentStatus/>
</cp:coreProperties>
</file>