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harts/chart6.xml" ContentType="application/vnd.openxmlformats-officedocument.drawingml.chart+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172.26.69.1\gikanNAS\public\003　情報担当（新規改装中）\211_ＩＣＴ活用工事（旧山梨県情報化施工）試行要領\400_効果検証\R7～\"/>
    </mc:Choice>
  </mc:AlternateContent>
  <xr:revisionPtr revIDLastSave="0" documentId="13_ncr:1_{CCD4BAA3-772A-4246-8752-8C7E4428F8D5}" xr6:coauthVersionLast="47" xr6:coauthVersionMax="47" xr10:uidLastSave="{00000000-0000-0000-0000-000000000000}"/>
  <bookViews>
    <workbookView xWindow="-120" yWindow="-18120" windowWidth="29040" windowHeight="17520" activeTab="1" xr2:uid="{00000000-000D-0000-FFFF-FFFF00000000}"/>
  </bookViews>
  <sheets>
    <sheet name="記入方法等" sheetId="24" r:id="rId1"/>
    <sheet name="調査票" sheetId="11" r:id="rId2"/>
    <sheet name="調査票 (記載例)" sheetId="25" r:id="rId3"/>
    <sheet name="計算用シート" sheetId="13" r:id="rId4"/>
    <sheet name="データ集計シート" sheetId="6" r:id="rId5"/>
    <sheet name="リスト" sheetId="9" state="hidden" r:id="rId6"/>
  </sheets>
  <externalReferences>
    <externalReference r:id="rId7"/>
  </externalReferences>
  <definedNames>
    <definedName name="_xlnm.Print_Area" localSheetId="0">記入方法等!$B$2:$B$19</definedName>
    <definedName name="_xlnm.Print_Area" localSheetId="3">計算用シート!$A$1:$O$20</definedName>
    <definedName name="_xlnm.Print_Area" localSheetId="1">調査票!$A$1:$D$204</definedName>
    <definedName name="_xlnm.Print_Area" localSheetId="2">'調査票 (記載例)'!$A$1:$D$204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4" i="25" l="1"/>
  <c r="M39" i="13" l="1"/>
  <c r="M38" i="13"/>
  <c r="L39" i="13"/>
  <c r="L38" i="13"/>
  <c r="L40" i="13" s="1"/>
  <c r="M30" i="13"/>
  <c r="M31" i="13"/>
  <c r="M32" i="13"/>
  <c r="M33" i="13"/>
  <c r="M34" i="13"/>
  <c r="M35" i="13"/>
  <c r="M29" i="13"/>
  <c r="L30" i="13"/>
  <c r="L31" i="13"/>
  <c r="L32" i="13"/>
  <c r="L33" i="13"/>
  <c r="L34" i="13"/>
  <c r="L35" i="13"/>
  <c r="L29" i="13"/>
  <c r="K39" i="13"/>
  <c r="K38" i="13"/>
  <c r="J39" i="13"/>
  <c r="J38" i="13"/>
  <c r="K30" i="13"/>
  <c r="K31" i="13"/>
  <c r="K32" i="13"/>
  <c r="K33" i="13"/>
  <c r="K34" i="13"/>
  <c r="K35" i="13"/>
  <c r="K29" i="13"/>
  <c r="J30" i="13"/>
  <c r="J31" i="13"/>
  <c r="J32" i="13"/>
  <c r="J33" i="13"/>
  <c r="J34" i="13"/>
  <c r="J35" i="13"/>
  <c r="J29" i="13"/>
  <c r="I39" i="13"/>
  <c r="I38" i="13"/>
  <c r="I40" i="13" s="1"/>
  <c r="H39" i="13"/>
  <c r="H38" i="13"/>
  <c r="I30" i="13"/>
  <c r="I31" i="13"/>
  <c r="I32" i="13"/>
  <c r="I33" i="13"/>
  <c r="I34" i="13"/>
  <c r="I35" i="13"/>
  <c r="I29" i="13"/>
  <c r="H30" i="13"/>
  <c r="H31" i="13"/>
  <c r="H32" i="13"/>
  <c r="H33" i="13"/>
  <c r="H34" i="13"/>
  <c r="H35" i="13"/>
  <c r="H29" i="13"/>
  <c r="G39" i="13"/>
  <c r="G38" i="13"/>
  <c r="F39" i="13"/>
  <c r="F38" i="13"/>
  <c r="G30" i="13"/>
  <c r="G31" i="13"/>
  <c r="G32" i="13"/>
  <c r="G33" i="13"/>
  <c r="G34" i="13"/>
  <c r="G35" i="13"/>
  <c r="G29" i="13"/>
  <c r="F30" i="13"/>
  <c r="F31" i="13"/>
  <c r="F32" i="13"/>
  <c r="F33" i="13"/>
  <c r="F34" i="13"/>
  <c r="F35" i="13"/>
  <c r="F29" i="13"/>
  <c r="E39" i="13"/>
  <c r="E38" i="13"/>
  <c r="D39" i="13"/>
  <c r="D38" i="13"/>
  <c r="E30" i="13"/>
  <c r="E31" i="13"/>
  <c r="E32" i="13"/>
  <c r="E33" i="13"/>
  <c r="E34" i="13"/>
  <c r="E35" i="13"/>
  <c r="E29" i="13"/>
  <c r="D30" i="13"/>
  <c r="D31" i="13"/>
  <c r="D32" i="13"/>
  <c r="D33" i="13"/>
  <c r="D34" i="13"/>
  <c r="D35" i="13"/>
  <c r="D29" i="13"/>
  <c r="D36" i="13" s="1"/>
  <c r="F25" i="13"/>
  <c r="F24" i="13"/>
  <c r="E25" i="13"/>
  <c r="E24" i="13"/>
  <c r="D25" i="13"/>
  <c r="D24" i="13"/>
  <c r="C25" i="13"/>
  <c r="C24" i="13"/>
  <c r="B25" i="13"/>
  <c r="C4" i="13"/>
  <c r="B5" i="13"/>
  <c r="B24" i="13"/>
  <c r="C191" i="25"/>
  <c r="B191" i="25"/>
  <c r="C187" i="25"/>
  <c r="B187" i="25"/>
  <c r="C177" i="25"/>
  <c r="C174" i="25"/>
  <c r="C158" i="25"/>
  <c r="B158" i="25"/>
  <c r="C154" i="25"/>
  <c r="C144" i="25"/>
  <c r="C141" i="25"/>
  <c r="C137" i="25"/>
  <c r="B137" i="25"/>
  <c r="C133" i="25"/>
  <c r="B133" i="25"/>
  <c r="C123" i="25"/>
  <c r="C120" i="25"/>
  <c r="C116" i="25"/>
  <c r="C113" i="25"/>
  <c r="C108" i="25"/>
  <c r="B108" i="25"/>
  <c r="C104" i="25"/>
  <c r="B104" i="25"/>
  <c r="C94" i="25"/>
  <c r="C91" i="25"/>
  <c r="C88" i="25"/>
  <c r="C85" i="25"/>
  <c r="C82" i="25"/>
  <c r="C79" i="25"/>
  <c r="C76" i="25"/>
  <c r="C72" i="25"/>
  <c r="B72" i="25"/>
  <c r="C68" i="25"/>
  <c r="B68" i="25"/>
  <c r="C58" i="25"/>
  <c r="C55" i="25"/>
  <c r="E15" i="25"/>
  <c r="E13" i="25"/>
  <c r="R9" i="13"/>
  <c r="Q9" i="13"/>
  <c r="R4" i="13"/>
  <c r="M40" i="13"/>
  <c r="M19" i="13"/>
  <c r="M18" i="13"/>
  <c r="L19" i="13"/>
  <c r="L18" i="13"/>
  <c r="M10" i="13"/>
  <c r="M11" i="13"/>
  <c r="M12" i="13"/>
  <c r="M13" i="13"/>
  <c r="M14" i="13"/>
  <c r="M15" i="13"/>
  <c r="M9" i="13"/>
  <c r="L10" i="13"/>
  <c r="L11" i="13"/>
  <c r="L12" i="13"/>
  <c r="L13" i="13"/>
  <c r="L14" i="13"/>
  <c r="L15" i="13"/>
  <c r="L9" i="13"/>
  <c r="K19" i="13"/>
  <c r="K18" i="13"/>
  <c r="J19" i="13"/>
  <c r="J18" i="13"/>
  <c r="K10" i="13"/>
  <c r="K11" i="13"/>
  <c r="K12" i="13"/>
  <c r="K13" i="13"/>
  <c r="K14" i="13"/>
  <c r="K15" i="13"/>
  <c r="K9" i="13"/>
  <c r="J10" i="13"/>
  <c r="J11" i="13"/>
  <c r="J12" i="13"/>
  <c r="J13" i="13"/>
  <c r="J14" i="13"/>
  <c r="J15" i="13"/>
  <c r="J9" i="13"/>
  <c r="I19" i="13"/>
  <c r="I18" i="13"/>
  <c r="I20" i="13" s="1"/>
  <c r="H19" i="13"/>
  <c r="H18" i="13"/>
  <c r="I10" i="13"/>
  <c r="I11" i="13"/>
  <c r="I12" i="13"/>
  <c r="I13" i="13"/>
  <c r="I14" i="13"/>
  <c r="I15" i="13"/>
  <c r="I9" i="13"/>
  <c r="H10" i="13"/>
  <c r="H11" i="13"/>
  <c r="H12" i="13"/>
  <c r="H13" i="13"/>
  <c r="H14" i="13"/>
  <c r="H15" i="13"/>
  <c r="H9" i="13"/>
  <c r="G19" i="13"/>
  <c r="G18" i="13"/>
  <c r="F19" i="13"/>
  <c r="F18" i="13"/>
  <c r="G10" i="13"/>
  <c r="G11" i="13"/>
  <c r="G12" i="13"/>
  <c r="G13" i="13"/>
  <c r="G14" i="13"/>
  <c r="G15" i="13"/>
  <c r="G9" i="13"/>
  <c r="F10" i="13"/>
  <c r="F11" i="13"/>
  <c r="F12" i="13"/>
  <c r="F13" i="13"/>
  <c r="F14" i="13"/>
  <c r="F15" i="13"/>
  <c r="F9" i="13"/>
  <c r="E19" i="13"/>
  <c r="E18" i="13"/>
  <c r="D19" i="13"/>
  <c r="D18" i="13"/>
  <c r="E10" i="13"/>
  <c r="E11" i="13"/>
  <c r="E12" i="13"/>
  <c r="E13" i="13"/>
  <c r="E14" i="13"/>
  <c r="E15" i="13"/>
  <c r="E9" i="13"/>
  <c r="D10" i="13"/>
  <c r="D11" i="13"/>
  <c r="D12" i="13"/>
  <c r="D13" i="13"/>
  <c r="D14" i="13"/>
  <c r="D15" i="13"/>
  <c r="D9" i="13"/>
  <c r="R13" i="13"/>
  <c r="Q13" i="13"/>
  <c r="C191" i="11"/>
  <c r="B191" i="11"/>
  <c r="C187" i="11"/>
  <c r="B187" i="11"/>
  <c r="C158" i="11"/>
  <c r="B158" i="11"/>
  <c r="C154" i="11"/>
  <c r="B154" i="11"/>
  <c r="C137" i="11"/>
  <c r="B137" i="11"/>
  <c r="C133" i="11"/>
  <c r="B133" i="11"/>
  <c r="C108" i="11"/>
  <c r="B108" i="11"/>
  <c r="C104" i="11"/>
  <c r="B104" i="11"/>
  <c r="C72" i="11"/>
  <c r="B72" i="11"/>
  <c r="C68" i="11"/>
  <c r="B68" i="11"/>
  <c r="K40" i="13" l="1"/>
  <c r="G40" i="13"/>
  <c r="F40" i="13"/>
  <c r="M20" i="13"/>
  <c r="K20" i="13"/>
  <c r="G20" i="13"/>
  <c r="L36" i="13"/>
  <c r="F36" i="13"/>
  <c r="G36" i="13"/>
  <c r="H40" i="13"/>
  <c r="J36" i="13"/>
  <c r="H36" i="13"/>
  <c r="K36" i="13"/>
  <c r="J40" i="13"/>
  <c r="O33" i="13"/>
  <c r="O31" i="13"/>
  <c r="O32" i="13"/>
  <c r="O30" i="13"/>
  <c r="I36" i="13"/>
  <c r="O34" i="13"/>
  <c r="O29" i="13"/>
  <c r="N32" i="13"/>
  <c r="N31" i="13"/>
  <c r="N30" i="13"/>
  <c r="O39" i="13"/>
  <c r="O38" i="13"/>
  <c r="N39" i="13"/>
  <c r="N38" i="13"/>
  <c r="O35" i="13"/>
  <c r="N35" i="13"/>
  <c r="N34" i="13"/>
  <c r="N33" i="13"/>
  <c r="I16" i="13"/>
  <c r="E16" i="13"/>
  <c r="M36" i="13"/>
  <c r="L20" i="13"/>
  <c r="D40" i="13"/>
  <c r="H20" i="13"/>
  <c r="E36" i="13"/>
  <c r="J16" i="13"/>
  <c r="N29" i="13"/>
  <c r="D16" i="13"/>
  <c r="J20" i="13"/>
  <c r="E40" i="13"/>
  <c r="O19" i="13"/>
  <c r="AA13" i="13" s="1"/>
  <c r="O11" i="13"/>
  <c r="U13" i="13" s="1"/>
  <c r="N11" i="13"/>
  <c r="U9" i="13" s="1"/>
  <c r="N9" i="13"/>
  <c r="S9" i="13" s="1"/>
  <c r="N12" i="13"/>
  <c r="V9" i="13" s="1"/>
  <c r="N19" i="13"/>
  <c r="AA9" i="13" s="1"/>
  <c r="O15" i="13"/>
  <c r="Y13" i="13" s="1"/>
  <c r="N15" i="13"/>
  <c r="Y9" i="13" s="1"/>
  <c r="K16" i="13"/>
  <c r="L16" i="13"/>
  <c r="N13" i="13"/>
  <c r="W9" i="13" s="1"/>
  <c r="N10" i="13"/>
  <c r="T9" i="13" s="1"/>
  <c r="O10" i="13"/>
  <c r="T13" i="13" s="1"/>
  <c r="H16" i="13"/>
  <c r="D20" i="13"/>
  <c r="N14" i="13"/>
  <c r="X9" i="13" s="1"/>
  <c r="F20" i="13"/>
  <c r="M16" i="13"/>
  <c r="O13" i="13"/>
  <c r="W13" i="13" s="1"/>
  <c r="O12" i="13"/>
  <c r="V13" i="13" s="1"/>
  <c r="O14" i="13"/>
  <c r="X13" i="13" s="1"/>
  <c r="E20" i="13"/>
  <c r="F16" i="13"/>
  <c r="N18" i="13"/>
  <c r="Z9" i="13" s="1"/>
  <c r="G16" i="13"/>
  <c r="O18" i="13"/>
  <c r="Z13" i="13" s="1"/>
  <c r="O9" i="13"/>
  <c r="S13" i="13" s="1"/>
  <c r="O40" i="13" l="1"/>
  <c r="N40" i="13"/>
  <c r="O36" i="13"/>
  <c r="N36" i="13"/>
  <c r="N16" i="13"/>
  <c r="O16" i="13"/>
  <c r="O20" i="13"/>
  <c r="N20" i="13"/>
  <c r="B17" i="6" l="1"/>
  <c r="B16" i="6"/>
  <c r="B15" i="6"/>
  <c r="B14" i="6"/>
  <c r="B80" i="6"/>
  <c r="C77" i="6"/>
  <c r="C76" i="6"/>
  <c r="B75" i="6"/>
  <c r="B74" i="6"/>
  <c r="B35" i="6"/>
  <c r="B82" i="6"/>
  <c r="B11" i="6"/>
  <c r="B10" i="6"/>
  <c r="B9" i="6"/>
  <c r="B3" i="6"/>
  <c r="B4" i="6"/>
  <c r="B5" i="6"/>
  <c r="B6" i="6"/>
  <c r="B7" i="6"/>
  <c r="B8" i="6"/>
  <c r="B2" i="6"/>
  <c r="X4" i="13"/>
  <c r="Q4" i="13"/>
  <c r="C94" i="11"/>
  <c r="F5" i="13"/>
  <c r="AB4" i="13" s="1"/>
  <c r="E5" i="13"/>
  <c r="AA4" i="13" s="1"/>
  <c r="D5" i="13"/>
  <c r="C5" i="13"/>
  <c r="Y4" i="13" s="1"/>
  <c r="F4" i="13"/>
  <c r="W4" i="13" s="1"/>
  <c r="E4" i="13"/>
  <c r="V4" i="13" s="1"/>
  <c r="D4" i="13"/>
  <c r="U4" i="13" s="1"/>
  <c r="T4" i="13"/>
  <c r="B4" i="13"/>
  <c r="S4" i="13" s="1"/>
  <c r="C177" i="11"/>
  <c r="C174" i="11"/>
  <c r="C144" i="11"/>
  <c r="C141" i="11"/>
  <c r="C123" i="11"/>
  <c r="C120" i="11"/>
  <c r="C116" i="11"/>
  <c r="C113" i="11"/>
  <c r="C91" i="11"/>
  <c r="C88" i="11"/>
  <c r="C85" i="11"/>
  <c r="C82" i="11"/>
  <c r="C79" i="11"/>
  <c r="C76" i="11"/>
  <c r="C58" i="11"/>
  <c r="C55" i="11"/>
  <c r="E15" i="11"/>
  <c r="E13" i="11"/>
  <c r="G5" i="13" l="1"/>
  <c r="Z4" i="13"/>
  <c r="G24" i="13"/>
  <c r="G25" i="13"/>
  <c r="G4" i="13"/>
  <c r="H24" i="13" l="1"/>
  <c r="H4" i="13"/>
</calcChain>
</file>

<file path=xl/sharedStrings.xml><?xml version="1.0" encoding="utf-8"?>
<sst xmlns="http://schemas.openxmlformats.org/spreadsheetml/2006/main" count="1137" uniqueCount="423">
  <si>
    <t>１．調査の目的</t>
  </si>
  <si>
    <t>次回ＩＣＴ地盤改良の意欲</t>
    <rPh sb="0" eb="2">
      <t>ジカイ</t>
    </rPh>
    <rPh sb="5" eb="7">
      <t>ジバン</t>
    </rPh>
    <rPh sb="7" eb="9">
      <t>カイリョウ</t>
    </rPh>
    <rPh sb="10" eb="12">
      <t>イヨク</t>
    </rPh>
    <phoneticPr fontId="5"/>
  </si>
  <si>
    <t>御社名</t>
  </si>
  <si>
    <t>2次元図面の納品も併存しているので改善して欲しい</t>
  </si>
  <si>
    <t>改良体の平均深さ</t>
  </si>
  <si>
    <t>：リストに該当が無ければ手入力</t>
  </si>
  <si>
    <t>ｍ２</t>
  </si>
  <si>
    <t>④3次元出来型管理等の施工管理</t>
  </si>
  <si>
    <t>国土交通省</t>
  </si>
  <si>
    <t>ｍ</t>
  </si>
  <si>
    <t>現場作業が大幅に減ったことから作業員の負担が軽減した。（測量作業員）</t>
  </si>
  <si>
    <t>地盤改良工（安定処理）</t>
  </si>
  <si>
    <t>メールアドレス</t>
  </si>
  <si>
    <t>施工エリア内に構造物があり、ＩＣＴ建機での施工が煩雑になることから施工範囲から除外した。</t>
  </si>
  <si>
    <t>上記質問で「実施した」と回答した場合は以下の質問にお答えください。</t>
  </si>
  <si>
    <t>所在地</t>
  </si>
  <si>
    <t>延長</t>
  </si>
  <si>
    <t>施工履歴データを用いた管理帳票を納品しているのに従来の出来形計測を強いられているので改善してほしい</t>
  </si>
  <si>
    <t>施工場所</t>
  </si>
  <si>
    <t>：全体工期（変更があった場合は最終）</t>
  </si>
  <si>
    <t>防護柵工</t>
  </si>
  <si>
    <t>回：過去のＩＣＴ地盤改良工施工回数</t>
    <rPh sb="0" eb="1">
      <t>カイ</t>
    </rPh>
    <rPh sb="2" eb="4">
      <t>カコ</t>
    </rPh>
    <rPh sb="12" eb="13">
      <t>コウ</t>
    </rPh>
    <rPh sb="13" eb="15">
      <t>セコウ</t>
    </rPh>
    <rPh sb="15" eb="17">
      <t>カイスウ</t>
    </rPh>
    <phoneticPr fontId="5"/>
  </si>
  <si>
    <t>作業人員の削減</t>
    <rPh sb="0" eb="2">
      <t>サギョウ</t>
    </rPh>
    <rPh sb="2" eb="4">
      <t>ジンイン</t>
    </rPh>
    <rPh sb="5" eb="7">
      <t>サクゲン</t>
    </rPh>
    <phoneticPr fontId="5"/>
  </si>
  <si>
    <t>：ＩＣＴ建機が現場で稼働した時期</t>
  </si>
  <si>
    <t>⑩ICTを活用したそれぞれの用途について、ＩＣＴの満足度を５段階で評価してください。</t>
  </si>
  <si>
    <t>③ＩＣＴ地盤改良機による施工</t>
  </si>
  <si>
    <t>UAV写真測量等は、降雪や強風により飛行が困難となり、天候によって実施日が限定されるため。</t>
  </si>
  <si>
    <t>ハイスペックのパソコンを準備する必要がある。</t>
  </si>
  <si>
    <t>工期（ＩＣＴ）</t>
  </si>
  <si>
    <t>従来施工
（当該工事と同等の数量・条件を想定し、ご記入ください）</t>
  </si>
  <si>
    <t>ｍ３</t>
  </si>
  <si>
    <t>工事名</t>
  </si>
  <si>
    <t>当該工事区域上部に障害物（○○橋、電力鉄塔等）があり、ＧＰＳの測位に支障があったため。</t>
  </si>
  <si>
    <t>地盤改良設計データを用いて施工数量を集計できた</t>
  </si>
  <si>
    <t>低減した</t>
    <rPh sb="0" eb="2">
      <t>テイゲン</t>
    </rPh>
    <phoneticPr fontId="5"/>
  </si>
  <si>
    <t>工期</t>
  </si>
  <si>
    <t>盛土工</t>
  </si>
  <si>
    <t>始</t>
  </si>
  <si>
    <t>納品時には2次元（発注図）及び3次元出来形の提出となるので書類等が多くなっているため。</t>
  </si>
  <si>
    <t>ｔ</t>
  </si>
  <si>
    <t>発注者が出来高の根拠資料として3次元データを確認する方法や
発注者向けデータビューワを提供してほしい</t>
  </si>
  <si>
    <t>：全体工期</t>
  </si>
  <si>
    <t>電話番号</t>
  </si>
  <si>
    <t>伐開後の3次元起工測量を行うが、伐開作業で集積等を行う際に、現況地形を乱してしまうため発注図（断面図）と大きく異なる場合があるため。</t>
  </si>
  <si>
    <t>補強土壁工</t>
  </si>
  <si>
    <t>終</t>
  </si>
  <si>
    <t>日</t>
  </si>
  <si>
    <t>その他</t>
  </si>
  <si>
    <r>
      <t xml:space="preserve">従来手法での所要時間
（当該工事と同等の数量・条件を想定し、ご記入ください）
</t>
    </r>
    <r>
      <rPr>
        <sz val="11"/>
        <color indexed="10"/>
        <rFont val="ＭＳ Ｐゴシック"/>
        <family val="3"/>
        <charset val="128"/>
      </rPr>
      <t>※計測～数量算出までの内業、外業の合計</t>
    </r>
  </si>
  <si>
    <t>工事種別</t>
  </si>
  <si>
    <t>発注形態</t>
  </si>
  <si>
    <t>式</t>
  </si>
  <si>
    <t>掘削工</t>
  </si>
  <si>
    <t>擁壁工</t>
  </si>
  <si>
    <t>舗装工</t>
  </si>
  <si>
    <t>排水構造物工</t>
  </si>
  <si>
    <t>地盤改良設計データと施工履歴データを用いて施工進捗管理が自動化された</t>
  </si>
  <si>
    <t>地盤改良工（表層安定処理工）</t>
    <rPh sb="6" eb="8">
      <t>ヒョウソウ</t>
    </rPh>
    <rPh sb="8" eb="10">
      <t>アンテイ</t>
    </rPh>
    <rPh sb="10" eb="12">
      <t>ショリ</t>
    </rPh>
    <rPh sb="12" eb="13">
      <t>コウ</t>
    </rPh>
    <phoneticPr fontId="5"/>
  </si>
  <si>
    <t>法面整形工</t>
  </si>
  <si>
    <t>河川改修工事等で、深浅測量と併用（UAV写真測量やTLS計測ができない）となる場合に従来手法の横断図による平均断面法が必要となってしまうため。</t>
  </si>
  <si>
    <t>深さ方向に１ｍ程度のピッチで管理ブロックを設けＸ、Ｙ、Ｚの管理を課する規定は、現状の施工管理と比べて厳しすぎるので、施工開始時点の（X，Y）と施工完了時の深度（Z）の管理のみに簡素化してほしい</t>
  </si>
  <si>
    <t>役職</t>
  </si>
  <si>
    <t>担当者氏名</t>
  </si>
  <si>
    <t>日・台：のべＩＣＴ建機稼働日数を手入力</t>
  </si>
  <si>
    <t>（２）ＩＣＴ工事の適用範囲</t>
  </si>
  <si>
    <t>本工事のICT起工測量について</t>
  </si>
  <si>
    <t>3次元出来形管理等の施工管理</t>
  </si>
  <si>
    <t>出来形管理に関わる写真管理を省力できるという書類の規定を写真管理基準にも明記してほしい</t>
  </si>
  <si>
    <t>地盤改良工の経験回数</t>
    <rPh sb="6" eb="8">
      <t>ケイケン</t>
    </rPh>
    <rPh sb="8" eb="10">
      <t>カイスウ</t>
    </rPh>
    <phoneticPr fontId="5"/>
  </si>
  <si>
    <t>工事契約上課せられている出来形管理についての質問</t>
    <rPh sb="0" eb="2">
      <t>コウジ</t>
    </rPh>
    <rPh sb="2" eb="4">
      <t>ケイヤク</t>
    </rPh>
    <rPh sb="4" eb="5">
      <t>ジョウ</t>
    </rPh>
    <rPh sb="5" eb="6">
      <t>カ</t>
    </rPh>
    <rPh sb="12" eb="15">
      <t>デキガタ</t>
    </rPh>
    <rPh sb="15" eb="17">
      <t>カンリ</t>
    </rPh>
    <rPh sb="22" eb="24">
      <t>シツモン</t>
    </rPh>
    <phoneticPr fontId="5"/>
  </si>
  <si>
    <t>地盤改良範囲の形状が複雑であるため施工範囲から除外した。</t>
  </si>
  <si>
    <t>従来施工での目串・白線等の設置</t>
  </si>
  <si>
    <t>人・日：ＩＣＴでののべ作業工数を手入力</t>
  </si>
  <si>
    <t>全体改良平面図（進捗図）のリアルタイム速度による改良漏れの未然防止</t>
  </si>
  <si>
    <r>
      <t xml:space="preserve">主たる作業に係わる従来建機の施工日数
</t>
    </r>
    <r>
      <rPr>
        <sz val="11"/>
        <color indexed="10"/>
        <rFont val="ＭＳ Ｐゴシック"/>
        <family val="3"/>
        <charset val="128"/>
      </rPr>
      <t>（ICT建機と組み合わせて使用する建機，残土を排除するバックホウ等）</t>
    </r>
  </si>
  <si>
    <t>⑨ICT土工によって得られた効果をお答えください。</t>
  </si>
  <si>
    <t>日：ＩＣＴでの所要日数を手入力（実施した場合のみ）</t>
  </si>
  <si>
    <t>撹拌翼のナビゲーション機能と専用管理装置の画面表示により、部分的な改良漏れ、改良不足が未然に防止できた</t>
  </si>
  <si>
    <t>人：ＩＣＴでの日当たり所要人数を手入力（平均）</t>
  </si>
  <si>
    <t>出来形のバラツキ低減による仕上げ作業の効率化</t>
    <rPh sb="0" eb="3">
      <t>デキガタ</t>
    </rPh>
    <rPh sb="8" eb="10">
      <t>テイゲン</t>
    </rPh>
    <rPh sb="13" eb="15">
      <t>シア</t>
    </rPh>
    <rPh sb="16" eb="18">
      <t>サギョウ</t>
    </rPh>
    <rPh sb="19" eb="22">
      <t>コウリツカ</t>
    </rPh>
    <phoneticPr fontId="5"/>
  </si>
  <si>
    <t>出来形の実測（幅・延長）を省略できましたか？</t>
  </si>
  <si>
    <t>必要な時期にスムーズに調達することができなかった</t>
  </si>
  <si>
    <t>①3次元起工測量（ICT手法、従来手法双方に必要となる基準点測量はのぞく）</t>
  </si>
  <si>
    <t>作業員の労力が軽減され、納品データの作成時間も早くなった。</t>
  </si>
  <si>
    <t>施工幅が狭く、ＩＣＴ建機が入らない場所があったため、施工範囲から除外した。</t>
  </si>
  <si>
    <t>起工測量</t>
    <rPh sb="0" eb="4">
      <t>キコウソクリョウ</t>
    </rPh>
    <phoneticPr fontId="5"/>
  </si>
  <si>
    <t>改良範囲を示す目印（白線や目串）の設置</t>
  </si>
  <si>
    <t>従来</t>
    <rPh sb="0" eb="2">
      <t>ジュウライ</t>
    </rPh>
    <phoneticPr fontId="5"/>
  </si>
  <si>
    <t>計測面積</t>
  </si>
  <si>
    <t>省略していない</t>
  </si>
  <si>
    <t>スラリー撹拌工の場合</t>
  </si>
  <si>
    <t>②3次元設計データ作成</t>
  </si>
  <si>
    <t>①3次元起工測量</t>
  </si>
  <si>
    <t>日・台：のべ従来建機稼働日数を手入力</t>
  </si>
  <si>
    <t>ICT施工</t>
  </si>
  <si>
    <t>施工者情報</t>
  </si>
  <si>
    <t>ＩＣＴ</t>
  </si>
  <si>
    <t>③ICT建設機械による施工</t>
  </si>
  <si>
    <t>日当たり施工量</t>
  </si>
  <si>
    <t>起工測量に至るまでの準備工（伐採、伐根）に時間を要したため。</t>
  </si>
  <si>
    <t>ｍ3／日：従来施工の場合の想定</t>
  </si>
  <si>
    <t>ｍ3／日：実施工</t>
  </si>
  <si>
    <t>従来施工</t>
  </si>
  <si>
    <t>⑤3次元データの納品</t>
  </si>
  <si>
    <t>外注（一部または全部）</t>
    <rPh sb="0" eb="2">
      <t>ガイチュウ</t>
    </rPh>
    <rPh sb="3" eb="5">
      <t>イチブ</t>
    </rPh>
    <rPh sb="8" eb="10">
      <t>ゼンブ</t>
    </rPh>
    <phoneticPr fontId="5"/>
  </si>
  <si>
    <t>⑦その他（ICT施工実施に関する導入動機等）</t>
  </si>
  <si>
    <t>3次元起工測量</t>
  </si>
  <si>
    <t>撹拌翼のナビゲーション機能により、施工場所への撹拌翼の誘導・設置が迅速化した</t>
  </si>
  <si>
    <t xml:space="preserve"> 3次元設計データ作成</t>
  </si>
  <si>
    <t>河床等掘削</t>
  </si>
  <si>
    <t>ICT建設機械による施工</t>
  </si>
  <si>
    <t>施工中の深度管理（施工開始時の撹拌翼の高さの0セット，水素を用いた残尺計測による施工深度管理）</t>
  </si>
  <si>
    <t>3次元データの納品</t>
  </si>
  <si>
    <t>活用が部分的にとどまった理由</t>
  </si>
  <si>
    <t>付帯構造物設置工（各工種）</t>
  </si>
  <si>
    <t>施工完了範囲の視覚的括握</t>
  </si>
  <si>
    <r>
      <t xml:space="preserve">導入の動機
※該当する項目にチェックを入れてください。
（複数回答可）
</t>
    </r>
    <r>
      <rPr>
        <sz val="11"/>
        <color rgb="FFFF0000"/>
        <rFont val="ＭＳ Ｐゴシック"/>
        <family val="3"/>
        <charset val="128"/>
      </rPr>
      <t>※次回は、ICT施工を実施したくない場合は記載しない</t>
    </r>
  </si>
  <si>
    <t>面的な地形の3Dデータを活用した詳細・正確な設計照査</t>
  </si>
  <si>
    <t>UAV写真測量では地上標定点の設置数が多数必要なため計測の手間がかかるため。</t>
  </si>
  <si>
    <t>改良土量が少なく、ＩＣＴ導入以外に見合う生産性向上が見込めないため。</t>
  </si>
  <si>
    <t>日：出来形計測日数を手入力</t>
  </si>
  <si>
    <t>3次元データの利活用による効果</t>
  </si>
  <si>
    <t>ＩＣＴ機器の応用による効果</t>
  </si>
  <si>
    <t>ＩＣＴ活用工事の実施に伴う効果</t>
  </si>
  <si>
    <t>（５）改善要望等の調査</t>
  </si>
  <si>
    <t>低減してない</t>
    <rPh sb="0" eb="2">
      <t>テイゲン</t>
    </rPh>
    <phoneticPr fontId="5"/>
  </si>
  <si>
    <r>
      <t xml:space="preserve">
</t>
    </r>
    <r>
      <rPr>
        <sz val="9"/>
        <rFont val="ＭＳ Ｐゴシック"/>
        <family val="3"/>
        <charset val="128"/>
      </rPr>
      <t xml:space="preserve">※改良土量がどのくらい以上でなければ生産性が向上しないと考えるかその他欄に具体的に記載願います。
※どのような作業が連続的にどのくらいの期間発生することが必要かその他欄に具体的に記載願います。
</t>
    </r>
    <r>
      <rPr>
        <sz val="11"/>
        <rFont val="ＭＳ Ｐゴシック"/>
        <family val="3"/>
        <charset val="128"/>
      </rPr>
      <t xml:space="preserve">
</t>
    </r>
  </si>
  <si>
    <t>帳票作成・電子納品</t>
    <rPh sb="5" eb="7">
      <t>デンシ</t>
    </rPh>
    <rPh sb="7" eb="9">
      <t>ノウヒン</t>
    </rPh>
    <phoneticPr fontId="5"/>
  </si>
  <si>
    <t>ICT建機の稼働履歴データを用いた工事の進捗把握の効率化</t>
  </si>
  <si>
    <t>①３次元起工測量についてお感じになった効果をお答え下さい。</t>
  </si>
  <si>
    <t>次回も、ICT施工を実施したい</t>
  </si>
  <si>
    <t>出来形管理の検査は施工プロセス検査として断面毎に行うことから、1度の計測が○m3とTSの方が効率的であったため。</t>
  </si>
  <si>
    <t>計測終了後に点群処理の作業が必要なため、すぐデータを確認できないため。</t>
  </si>
  <si>
    <t>隣接工区の施工後高さに応じて擦り付けるため。</t>
  </si>
  <si>
    <t>日：従来手法での所要日数を手入力</t>
  </si>
  <si>
    <t>橋脚・支柱・基礎コンなどの構造物があるため。</t>
  </si>
  <si>
    <t>④3次元出来形管理等の施工管理</t>
  </si>
  <si>
    <t>出来形が水没する箇所、または水中部であったため。</t>
  </si>
  <si>
    <t>日・台：のべ建機稼働日数を手入力</t>
  </si>
  <si>
    <t>工事箇所が点在しており、ＩＣＴ施工の部分と従来施工の部分が混在していたため。</t>
  </si>
  <si>
    <t>人：成果品作成、整理 日当たり所要人数（自動入力）</t>
  </si>
  <si>
    <t>まだＩＣＴ施工に慣れていないことから工種を限定したため。</t>
  </si>
  <si>
    <t>○日程度の講習ですぐに理解できて、実際にやってみたら思いのほか簡単だった。</t>
  </si>
  <si>
    <t>従来の測量では○日程度かかる測量も○日で完了したことで施工開始時期を早めることができた。</t>
  </si>
  <si>
    <t>低空等である等の理由でロードの継ぎ足しが発生するが、ロードの継ぎ足し本数をカウントする等により、深度を自動記録するシステムが調達できなかったため。</t>
  </si>
  <si>
    <t>測量器械の据え替え回数が減少し、作業効率が上がった。</t>
  </si>
  <si>
    <t>納品データの作成に労力が大きいのでデータ提出項目を減らしてほしい</t>
  </si>
  <si>
    <t>施工延長が短かったので効果があまり出なかった。</t>
  </si>
  <si>
    <t>ソフトウェアの操作習熟に時間がかかった。</t>
  </si>
  <si>
    <t>3次元測量（起工・出来形測量）は、撮影写真データや点群データなど、出来形管理の根拠データのボリュームが多く、データ書き込みに時間が掛かるため。</t>
  </si>
  <si>
    <t>構造物が多く、３次元設計データを作成するのが困難であった。</t>
  </si>
  <si>
    <t>重機周りの作業が激減し、安全性が高まった。精神的負担も軽減した</t>
  </si>
  <si>
    <t>従来の測量では○日程度かかる測量も○日で完了した。</t>
  </si>
  <si>
    <t>成果物の作成・整理にかかる時間及び提出物が軽減された。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</si>
  <si>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</si>
  <si>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</si>
  <si>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</si>
  <si>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出来形計測</t>
    <rPh sb="0" eb="3">
      <t>デキガタ</t>
    </rPh>
    <rPh sb="3" eb="5">
      <t>ケイソク</t>
    </rPh>
    <phoneticPr fontId="5"/>
  </si>
  <si>
    <t>日々の施工量がクラウドで把握でき、工程の遅延がなかった。</t>
  </si>
  <si>
    <t>ICT施工に慣れるため。</t>
  </si>
  <si>
    <t>（上記工事内容と同じ数量の</t>
    <rPh sb="1" eb="3">
      <t>ジョウキ</t>
    </rPh>
    <rPh sb="3" eb="5">
      <t>コウジ</t>
    </rPh>
    <rPh sb="5" eb="7">
      <t>ナイヨウ</t>
    </rPh>
    <rPh sb="8" eb="9">
      <t>オナ</t>
    </rPh>
    <rPh sb="10" eb="12">
      <t>スウリョウ</t>
    </rPh>
    <phoneticPr fontId="5"/>
  </si>
  <si>
    <t>ICT施工により現場の効率化を図ろうとしたため。</t>
  </si>
  <si>
    <t>安全性が高いため。</t>
  </si>
  <si>
    <t>日：現場で従来建機が稼働した日数を手入力</t>
  </si>
  <si>
    <t>上記で低減したと回答された方はその割合をご記入してください</t>
    <rPh sb="0" eb="2">
      <t>ジョウキ</t>
    </rPh>
    <rPh sb="3" eb="5">
      <t>テイゲン</t>
    </rPh>
    <rPh sb="8" eb="10">
      <t>カイトウ</t>
    </rPh>
    <rPh sb="13" eb="14">
      <t>カタ</t>
    </rPh>
    <rPh sb="17" eb="19">
      <t>ワリアイ</t>
    </rPh>
    <rPh sb="21" eb="23">
      <t>キニュウ</t>
    </rPh>
    <phoneticPr fontId="5"/>
  </si>
  <si>
    <t>従来手法の併用を求められたため。</t>
  </si>
  <si>
    <t>地盤改良工の前工程である土工の３次元起工測量とは別に、
地盤改良範囲の３次元起工測量を実施しましたか？</t>
  </si>
  <si>
    <t>上記以外の導入した動機について記載願います（自由回答欄）</t>
  </si>
  <si>
    <t>ＩＣＴ地盤改良機効力を発揮する施工が連続的ではなく、中断期間が長いため。</t>
  </si>
  <si>
    <t>施工履歴データの納品が困難。</t>
    <rPh sb="0" eb="2">
      <t>セコウ</t>
    </rPh>
    <rPh sb="2" eb="4">
      <t>リレキ</t>
    </rPh>
    <rPh sb="8" eb="10">
      <t>ノウヒン</t>
    </rPh>
    <rPh sb="11" eb="13">
      <t>コンナン</t>
    </rPh>
    <phoneticPr fontId="5"/>
  </si>
  <si>
    <t>出来形計測（当該工事と同等の数量・条件を想定し、ご記入ください）</t>
  </si>
  <si>
    <t>⑪ICT土工によって得られた効果をお答えください。</t>
  </si>
  <si>
    <t>②地盤改良設計データ作成</t>
  </si>
  <si>
    <t>入力データの確認</t>
    <rPh sb="0" eb="2">
      <t>ニュウリョク</t>
    </rPh>
    <rPh sb="6" eb="8">
      <t>カクニン</t>
    </rPh>
    <phoneticPr fontId="5"/>
  </si>
  <si>
    <t>施工</t>
    <rPh sb="0" eb="2">
      <t>セコウ</t>
    </rPh>
    <phoneticPr fontId="5"/>
  </si>
  <si>
    <t>改良土量集計の自動化</t>
  </si>
  <si>
    <t>台：日当たり従来建機台数（自動入力）</t>
  </si>
  <si>
    <t>自社</t>
    <rPh sb="0" eb="2">
      <t>ジシャ</t>
    </rPh>
    <phoneticPr fontId="5"/>
  </si>
  <si>
    <t>作業土工（床堀）</t>
  </si>
  <si>
    <r>
      <t xml:space="preserve">従来手法での成果品作成、整理
</t>
    </r>
    <r>
      <rPr>
        <sz val="11"/>
        <color rgb="FFFF0000"/>
        <rFont val="ＭＳ Ｐゴシック"/>
        <family val="3"/>
        <charset val="128"/>
      </rPr>
      <t>（写真管理帳票、出来形管理帳票）</t>
    </r>
  </si>
  <si>
    <t>工事範囲に対して部分的な活用にとどまった場合はその理由</t>
    <rPh sb="0" eb="2">
      <t>コウジ</t>
    </rPh>
    <rPh sb="2" eb="4">
      <t>ハンイ</t>
    </rPh>
    <rPh sb="5" eb="6">
      <t>タイ</t>
    </rPh>
    <rPh sb="8" eb="11">
      <t>ブブンテキ</t>
    </rPh>
    <rPh sb="12" eb="14">
      <t>カツヨウ</t>
    </rPh>
    <rPh sb="20" eb="22">
      <t>バアイ</t>
    </rPh>
    <rPh sb="25" eb="27">
      <t>リユウ</t>
    </rPh>
    <phoneticPr fontId="5"/>
  </si>
  <si>
    <t>定性的な評価</t>
    <rPh sb="0" eb="3">
      <t>テイセイテキ</t>
    </rPh>
    <rPh sb="4" eb="6">
      <t>ヒョウカ</t>
    </rPh>
    <phoneticPr fontId="5"/>
  </si>
  <si>
    <t>施工の効率化</t>
    <rPh sb="0" eb="2">
      <t>セコウ</t>
    </rPh>
    <rPh sb="3" eb="6">
      <t>コウリツカ</t>
    </rPh>
    <phoneticPr fontId="5"/>
  </si>
  <si>
    <t>品質の向上</t>
    <rPh sb="0" eb="2">
      <t>ヒンシツ</t>
    </rPh>
    <rPh sb="3" eb="5">
      <t>コウジョウ</t>
    </rPh>
    <phoneticPr fontId="5"/>
  </si>
  <si>
    <t>施工の安全性向上</t>
    <rPh sb="0" eb="2">
      <t>セコウ</t>
    </rPh>
    <rPh sb="3" eb="6">
      <t>アンゼンセイ</t>
    </rPh>
    <rPh sb="6" eb="8">
      <t>コウジョウ</t>
    </rPh>
    <phoneticPr fontId="5"/>
  </si>
  <si>
    <t>丁張設置作業の省略・軽減</t>
    <rPh sb="0" eb="1">
      <t>チョウ</t>
    </rPh>
    <rPh sb="1" eb="2">
      <t>バ</t>
    </rPh>
    <rPh sb="2" eb="4">
      <t>セッチ</t>
    </rPh>
    <rPh sb="4" eb="6">
      <t>サギョウ</t>
    </rPh>
    <rPh sb="7" eb="9">
      <t>ショウリャク</t>
    </rPh>
    <rPh sb="10" eb="12">
      <t>ケイゲン</t>
    </rPh>
    <phoneticPr fontId="5"/>
  </si>
  <si>
    <t>オペレータへの施工指示作業の省力化</t>
    <rPh sb="7" eb="9">
      <t>セコウ</t>
    </rPh>
    <rPh sb="9" eb="11">
      <t>シジ</t>
    </rPh>
    <rPh sb="11" eb="13">
      <t>サギョウ</t>
    </rPh>
    <rPh sb="14" eb="17">
      <t>ショウリョクカ</t>
    </rPh>
    <phoneticPr fontId="5"/>
  </si>
  <si>
    <t>次回ＩＣＴ施工の意欲</t>
  </si>
  <si>
    <r>
      <t>(著しい効果が得られた=</t>
    </r>
    <r>
      <rPr>
        <b/>
        <sz val="11"/>
        <color indexed="8"/>
        <rFont val="ＭＳ Ｐゴシック"/>
        <family val="3"/>
        <charset val="128"/>
      </rPr>
      <t>1 ～</t>
    </r>
    <r>
      <rPr>
        <sz val="11"/>
        <color theme="1"/>
        <rFont val="ＭＳ Ｐゴシック"/>
        <family val="3"/>
        <charset val="128"/>
      </rPr>
      <t>期待した効果が全く得られなかった=</t>
    </r>
    <r>
      <rPr>
        <b/>
        <sz val="11"/>
        <color indexed="8"/>
        <rFont val="ＭＳ Ｐゴシック"/>
        <family val="3"/>
        <charset val="128"/>
      </rPr>
      <t>5)</t>
    </r>
  </si>
  <si>
    <t>社内研修・講習等を行い、ＩＣＴを活用できる人材を育成することが出来た</t>
  </si>
  <si>
    <t>ＩＣＴ地盤改良範囲の深さ</t>
  </si>
  <si>
    <t>◎ＩＣＴ地盤改良工では、出来形管理要領（案）の規定により、ＩＣＴ地盤改良機の施工履歴データを用いて、
全体改良平面図を作成・提出すれば、工事契約上課せられている改良範囲の幅・延長の実測が省略できます。</t>
  </si>
  <si>
    <t>会社としてＩＣＴ推進チームを設置し、人材・組織体制、機材等を含めＩＣＴ施工をバックアップする体制が整った</t>
  </si>
  <si>
    <t>ＩＣＴ建機の調達について、在庫が不足するなど、
必要な時期に必要な機種をスムーズに調達することができなかった</t>
  </si>
  <si>
    <t>調査票 (記載例)</t>
  </si>
  <si>
    <t>地盤改良範囲を示す平面図作成</t>
  </si>
  <si>
    <t>　場合は割愛する）</t>
    <rPh sb="1" eb="3">
      <t>バアイ</t>
    </rPh>
    <rPh sb="4" eb="6">
      <t>カツアイ</t>
    </rPh>
    <phoneticPr fontId="5"/>
  </si>
  <si>
    <t>工事内容（ＩＣＴ施工対象数量）</t>
    <rPh sb="2" eb="4">
      <t>ナイヨウ</t>
    </rPh>
    <rPh sb="8" eb="10">
      <t>セコウ</t>
    </rPh>
    <rPh sb="10" eb="12">
      <t>タイショウ</t>
    </rPh>
    <rPh sb="12" eb="14">
      <t>スウリョウ</t>
    </rPh>
    <phoneticPr fontId="5"/>
  </si>
  <si>
    <t>（各工種での総数量（通常</t>
    <rPh sb="1" eb="2">
      <t>カク</t>
    </rPh>
    <rPh sb="2" eb="4">
      <t>コウシュ</t>
    </rPh>
    <rPh sb="6" eb="7">
      <t>ソウ</t>
    </rPh>
    <rPh sb="7" eb="9">
      <t>スウリョウ</t>
    </rPh>
    <phoneticPr fontId="5"/>
  </si>
  <si>
    <t>費用が高額になってしまい、赤字になってしまったため</t>
  </si>
  <si>
    <t>日：ＩＣＴでの所要日数を手入力</t>
  </si>
  <si>
    <t>人：従来手法での日当たり所要人数（自動入力）</t>
  </si>
  <si>
    <r>
      <t xml:space="preserve">ICT施工を実施したくない理由
※該当する項目にチェックを入れてください。
（複数回答可）
</t>
    </r>
    <r>
      <rPr>
        <sz val="11"/>
        <color rgb="FFFF0000"/>
        <rFont val="ＭＳ Ｐゴシック"/>
        <family val="3"/>
        <charset val="128"/>
      </rPr>
      <t xml:space="preserve">
※次回も、ICT施工を実施したい場合は記載しない</t>
    </r>
    <rPh sb="3" eb="5">
      <t>セコウ</t>
    </rPh>
    <rPh sb="6" eb="8">
      <t>ジッシ</t>
    </rPh>
    <rPh sb="13" eb="15">
      <t>リユウ</t>
    </rPh>
    <phoneticPr fontId="5"/>
  </si>
  <si>
    <t>人・日：従来手法でののべ作業工数を手入力</t>
  </si>
  <si>
    <t>人：ＩＣＴでの日当たり所要人数（自動入力）</t>
  </si>
  <si>
    <t>日：現場で建機が稼働した日数を手入力</t>
  </si>
  <si>
    <t>3D地形・設計ﾃﾞｰﾀを用いた施工ｼﾐｭﾚｰｼｮﾝによる施工計画の正確性向上 （地盤改良実施順序の検討等）</t>
  </si>
  <si>
    <t>台：ＩＣＴでの日当たり台数（自動入力）</t>
  </si>
  <si>
    <r>
      <t xml:space="preserve">ICT手法での所要時間
</t>
    </r>
    <r>
      <rPr>
        <sz val="11"/>
        <color indexed="10"/>
        <rFont val="ＭＳ Ｐゴシック"/>
        <family val="3"/>
        <charset val="128"/>
      </rPr>
      <t>※計測～数量算出までの内業、外業の合計
　外注の場合は、実施者にのべ作業工数及び所要日数を確認してください。</t>
    </r>
    <rPh sb="33" eb="35">
      <t>ガイチュウ</t>
    </rPh>
    <rPh sb="36" eb="38">
      <t>バアイ</t>
    </rPh>
    <rPh sb="40" eb="42">
      <t>ジッシ</t>
    </rPh>
    <rPh sb="42" eb="43">
      <t>シャ</t>
    </rPh>
    <rPh sb="46" eb="48">
      <t>サギョウ</t>
    </rPh>
    <rPh sb="48" eb="50">
      <t>コウスウ</t>
    </rPh>
    <rPh sb="50" eb="51">
      <t>オヨ</t>
    </rPh>
    <rPh sb="52" eb="54">
      <t>ショヨウ</t>
    </rPh>
    <rPh sb="54" eb="56">
      <t>ニッスウ</t>
    </rPh>
    <rPh sb="57" eb="59">
      <t>カクニン</t>
    </rPh>
    <phoneticPr fontId="5"/>
  </si>
  <si>
    <t>日：現場でＩＣＴ建機が稼働した日数を手入力</t>
  </si>
  <si>
    <t>台：日当たりＩＣＴ建機台数を（自動入力）</t>
  </si>
  <si>
    <t>主たる作業に係わるICT建機の施工日数</t>
    <rPh sb="6" eb="7">
      <t>カカ</t>
    </rPh>
    <phoneticPr fontId="5"/>
  </si>
  <si>
    <t>ＩＣＴを活用する範囲が部分的な活用に留まった場合はその理由</t>
  </si>
  <si>
    <t>主たる作業に係わる従来建機の施工日数</t>
    <rPh sb="9" eb="11">
      <t>ジュウライ</t>
    </rPh>
    <phoneticPr fontId="5"/>
  </si>
  <si>
    <t>⑤出来形検査</t>
  </si>
  <si>
    <t>人：出来形計測の日当たり所要人数（自動入力）</t>
  </si>
  <si>
    <t>日：成果品作成、整理日数を手入力</t>
  </si>
  <si>
    <t>上記以外について記載願います（自由回答欄）</t>
  </si>
  <si>
    <t>Ｑ　ＩＣＴ施工実施時に、効率化が図れなかった項目とその理由について、起工測量、設計照査・施工計画、施工、出来形管理、出来形検査の各段階についてお答えください。</t>
  </si>
  <si>
    <t>起工測量後の点群データ処理等の内業工程に手間を要したため。</t>
  </si>
  <si>
    <t>ICT施工を考慮した情報（平面図、基準点座標など）の提供が少なかったため。</t>
  </si>
  <si>
    <t>明らかにICT施工が不向きな現場でも、工事成績のために導入せざるを得ないため。</t>
  </si>
  <si>
    <t>GNSSの受信が不安定（電波障害、山間地等の狭隘部）なことにより、ICT施工が可能な時間や時期が限定されたため。</t>
  </si>
  <si>
    <t>ICT建機は増えてきているが、工事が集中すると不足し、結果として、ICT建機のリース費は高値の状況が続いているため。</t>
  </si>
  <si>
    <t>　施工＋ＩＣＴ施工）とする。）</t>
    <rPh sb="7" eb="9">
      <t>セコウ</t>
    </rPh>
    <phoneticPr fontId="5"/>
  </si>
  <si>
    <t>必要な時期にスムーズにICTを調達することができなかった</t>
  </si>
  <si>
    <t>地盤改良工（中層混合処理）</t>
  </si>
  <si>
    <t>地盤改良設計データと施工履歴データ用いて出来形管理（幅・延長の実測）が省力化した</t>
  </si>
  <si>
    <t>トルクや電流値を用いた着底管理が必要であったため、設計上の改良深度に対して施工すべき深度に変動があるため、地盤改良設計データの修正に手間がかかるため。</t>
  </si>
  <si>
    <t>ＩＣＴ地盤改良範囲の面積</t>
  </si>
  <si>
    <t>②地盤改良設計データについて、お感じになった効果をお答え下さい。</t>
  </si>
  <si>
    <t>改良範囲の区画割りの現地への逆打ち</t>
  </si>
  <si>
    <t>出来形に関わる写真管理（施工サイクルの撮影，残尺等の撮影）</t>
  </si>
  <si>
    <t>設計図書を基に地盤改良設計データを作成（追加・修正含む）</t>
    <rPh sb="7" eb="9">
      <t>ジバン</t>
    </rPh>
    <rPh sb="9" eb="11">
      <t>カイリョウ</t>
    </rPh>
    <phoneticPr fontId="5"/>
  </si>
  <si>
    <r>
      <t xml:space="preserve">ICT手法での出来形計測
</t>
    </r>
    <r>
      <rPr>
        <sz val="11"/>
        <color rgb="FFFF0000"/>
        <rFont val="ＭＳ Ｐゴシック"/>
        <family val="3"/>
        <charset val="128"/>
      </rPr>
      <t>（施工履歴データの記録・施工履歴データを用いた全体改良平面図、施工データグラフ等の帳票作成等）</t>
    </r>
  </si>
  <si>
    <t>出来形の自主管理についての質問</t>
    <rPh sb="0" eb="3">
      <t>デキガタ</t>
    </rPh>
    <rPh sb="4" eb="6">
      <t>ジシュ</t>
    </rPh>
    <rPh sb="6" eb="8">
      <t>カンリ</t>
    </rPh>
    <rPh sb="13" eb="15">
      <t>シツモン</t>
    </rPh>
    <phoneticPr fontId="5"/>
  </si>
  <si>
    <t>出来形の実測を何％省略できましたか？</t>
  </si>
  <si>
    <t>上記で「省略していない」と回答された方はその理由を下記にご記入ください</t>
    <rPh sb="0" eb="2">
      <t>ジョウキ</t>
    </rPh>
    <rPh sb="4" eb="6">
      <t>ショウリャク</t>
    </rPh>
    <rPh sb="13" eb="15">
      <t>カイトウ</t>
    </rPh>
    <rPh sb="18" eb="19">
      <t>カタ</t>
    </rPh>
    <rPh sb="22" eb="24">
      <t>リユウ</t>
    </rPh>
    <rPh sb="25" eb="27">
      <t>カキ</t>
    </rPh>
    <rPh sb="29" eb="31">
      <t>キニュウ</t>
    </rPh>
    <phoneticPr fontId="5"/>
  </si>
  <si>
    <t>％</t>
  </si>
  <si>
    <t>ＧＮＳＳの受信状態が悪い現場であったため、使用を断念。</t>
  </si>
  <si>
    <t>幅</t>
    <rPh sb="0" eb="1">
      <t>ハバ</t>
    </rPh>
    <phoneticPr fontId="5"/>
  </si>
  <si>
    <t>箇所</t>
    <rPh sb="0" eb="2">
      <t>カショ</t>
    </rPh>
    <phoneticPr fontId="5"/>
  </si>
  <si>
    <t>ＩＣＴ地盤改良機の活用により
出来形に関する自主管理の頻度を低減しましたか？</t>
  </si>
  <si>
    <t>％　低減した</t>
    <rPh sb="2" eb="4">
      <t>テイゲン</t>
    </rPh>
    <phoneticPr fontId="5"/>
  </si>
  <si>
    <r>
      <t xml:space="preserve">ICT手法での成果品作成、整理
</t>
    </r>
    <r>
      <rPr>
        <sz val="11"/>
        <color rgb="FFFF0000"/>
        <rFont val="ＭＳ Ｐゴシック"/>
        <family val="3"/>
        <charset val="128"/>
      </rPr>
      <t>（施工履歴データ・全体改良平面図・施工データグラフ等）</t>
    </r>
  </si>
  <si>
    <t xml:space="preserve">
①3次元起工測量 ～
⑥施工履歴データおよび帳票の納品
までの入力データが正しいかを右図で
ご確認ください
</t>
    <rPh sb="32" eb="34">
      <t>ニュウリョク</t>
    </rPh>
    <rPh sb="38" eb="39">
      <t>タダ</t>
    </rPh>
    <rPh sb="43" eb="44">
      <t>ミギ</t>
    </rPh>
    <rPh sb="44" eb="45">
      <t>ズ</t>
    </rPh>
    <rPh sb="48" eb="50">
      <t>カクニン</t>
    </rPh>
    <phoneticPr fontId="5"/>
  </si>
  <si>
    <t>発注者より、従来管理手法の適用を求められたため。</t>
  </si>
  <si>
    <t>実施した</t>
    <rPh sb="0" eb="2">
      <t>ジッシ</t>
    </rPh>
    <phoneticPr fontId="5"/>
  </si>
  <si>
    <t>撹拌翼のナビゲーション機能により、施工場所の事前マーキング（目串・白線等）が省略できた</t>
  </si>
  <si>
    <t>実施していない</t>
    <rPh sb="0" eb="2">
      <t>ジッシ</t>
    </rPh>
    <phoneticPr fontId="5"/>
  </si>
  <si>
    <t>定性的な評価</t>
  </si>
  <si>
    <t>現況測量の省力化</t>
  </si>
  <si>
    <t>地形と写真の立体可視化による工事関係者への説明等の高度化</t>
  </si>
  <si>
    <t>施工範囲を示す目串や白線の設置の省略</t>
  </si>
  <si>
    <t>省略した</t>
  </si>
  <si>
    <t>地盤改良設計データを用いて施工手順機械の配置等のシミュレーションに活用できた</t>
  </si>
  <si>
    <t>地盤改良設計データと施工履歴データ用いて写真管理が省略化した</t>
  </si>
  <si>
    <t>撹拌翼のナビゲーション機能により、手元作業員を減らすことができた</t>
  </si>
  <si>
    <t>施工中の専用管理装置の画面表示（回転数・改良材注入量・電流値等）により、改良体の品質（均一性）が向上した</t>
  </si>
  <si>
    <t>発注者から地盤改良設計データを提供してほしい</t>
  </si>
  <si>
    <t>地盤改良設計データ作成のための２次元データにミスがあり対応に苦慮した</t>
  </si>
  <si>
    <t>帳票作成・電子納品</t>
    <rPh sb="0" eb="2">
      <t>チョウヒョウ</t>
    </rPh>
    <rPh sb="2" eb="4">
      <t>サクセイ</t>
    </rPh>
    <rPh sb="5" eb="7">
      <t>デンシ</t>
    </rPh>
    <rPh sb="7" eb="9">
      <t>ノウヒン</t>
    </rPh>
    <phoneticPr fontId="5"/>
  </si>
  <si>
    <t>ＩＣＴ機器の地盤改良機への取り付け、キャリブレーション調整</t>
  </si>
  <si>
    <t>準備工・施工管理</t>
    <rPh sb="4" eb="8">
      <t>セコウカンリ</t>
    </rPh>
    <phoneticPr fontId="5"/>
  </si>
  <si>
    <t>②設計データ作成</t>
  </si>
  <si>
    <t>Ｑ　下記の①～⑤について、下記の・・・、ＩＣＴ（地盤改良工）導入によってお感じになった効果をお答えください。</t>
    <rPh sb="24" eb="26">
      <t>ジバン</t>
    </rPh>
    <rPh sb="26" eb="28">
      <t>カイリョウ</t>
    </rPh>
    <phoneticPr fontId="5"/>
  </si>
  <si>
    <t>ｍ２：計測面積を手入力（実施した場合のみ）</t>
    <rPh sb="12" eb="14">
      <t>ジッシ</t>
    </rPh>
    <rPh sb="16" eb="18">
      <t>バアイ</t>
    </rPh>
    <phoneticPr fontId="5"/>
  </si>
  <si>
    <t>人・日：従来手法でののべ作業工数を手入力（実施した場合のみ）</t>
  </si>
  <si>
    <t>日：従来手法での所要日数を手入力（実施した場合のみ）</t>
  </si>
  <si>
    <t>人：従来手法での日当たり所要人数（自動入力）（実施した場合のみ）</t>
  </si>
  <si>
    <t>人・日：ＩＣＴでののべ作業工数を手入力（実施した場合のみ）</t>
  </si>
  <si>
    <t>人：ＩＣＴでの日当たり所要人数（自動入力）（実施した場合のみ）</t>
  </si>
  <si>
    <r>
      <t xml:space="preserve">地盤改良範囲の３次元起工測量を単独で実施しましたか？
</t>
    </r>
    <r>
      <rPr>
        <sz val="10.5"/>
        <color rgb="FFFF0000"/>
        <rFont val="ＭＳ Ｐゴシック"/>
        <family val="3"/>
        <charset val="128"/>
      </rPr>
      <t>※地盤改良工以外の起工測量は「ＩＣＴ活用工事の活用効果等に関する調査票（共通編）」にて記載してください。</t>
    </r>
    <rPh sb="15" eb="17">
      <t>タンドク</t>
    </rPh>
    <rPh sb="28" eb="30">
      <t>ジバン</t>
    </rPh>
    <rPh sb="30" eb="32">
      <t>カイリョウ</t>
    </rPh>
    <rPh sb="32" eb="33">
      <t>コウ</t>
    </rPh>
    <rPh sb="33" eb="35">
      <t>イガイ</t>
    </rPh>
    <rPh sb="36" eb="40">
      <t>キコウソクリョウ</t>
    </rPh>
    <rPh sb="61" eb="62">
      <t>ヒョウ</t>
    </rPh>
    <rPh sb="63" eb="65">
      <t>キョウツウ</t>
    </rPh>
    <rPh sb="65" eb="66">
      <t>ヘン</t>
    </rPh>
    <rPh sb="70" eb="72">
      <t>キサイ</t>
    </rPh>
    <phoneticPr fontId="5"/>
  </si>
  <si>
    <t>地盤改良工（中層混合処理）</t>
    <rPh sb="6" eb="8">
      <t>チュウソウ</t>
    </rPh>
    <rPh sb="8" eb="12">
      <t>コンゴウショリ</t>
    </rPh>
    <phoneticPr fontId="5"/>
  </si>
  <si>
    <t>地盤改良工（固結工(スラリー撹拌工)）</t>
    <rPh sb="6" eb="7">
      <t>カタ</t>
    </rPh>
    <rPh sb="8" eb="9">
      <t>コウ</t>
    </rPh>
    <rPh sb="14" eb="16">
      <t>カクハン</t>
    </rPh>
    <rPh sb="16" eb="17">
      <t>コウ</t>
    </rPh>
    <phoneticPr fontId="5"/>
  </si>
  <si>
    <t>本</t>
  </si>
  <si>
    <t>浅層・中層地盤改良工の場合</t>
  </si>
  <si>
    <t>改良体の本数</t>
  </si>
  <si>
    <t>工事内容（全体数量）</t>
    <rPh sb="0" eb="2">
      <t>コウジ</t>
    </rPh>
    <rPh sb="2" eb="4">
      <t>ナイヨウ</t>
    </rPh>
    <rPh sb="5" eb="7">
      <t>ゼンタイ</t>
    </rPh>
    <rPh sb="7" eb="9">
      <t>スウリョウ</t>
    </rPh>
    <phoneticPr fontId="5"/>
  </si>
  <si>
    <t>出来形管理の検査は施工プロセス検査として断面毎に行うことから、TSの方が効率的であったため。</t>
  </si>
  <si>
    <t>当該工事区域上部に障害物（橋、電力鉄塔等）があり、ＧＰＳの測位に支障があったため。</t>
  </si>
  <si>
    <t>⑥その他（重機の位置情報をリアルタイムに収集するクラウド等を利用した精緻な工程管理等）</t>
  </si>
  <si>
    <t>施工の見える化が実現できた。</t>
  </si>
  <si>
    <t>施工の見える化が実現できた</t>
  </si>
  <si>
    <t>ＩＣＴ施工実施時に、効率化が図れなかった項目とその理由について、起工測量、設計照査・施工計画、施工、出来形管理、出来形検査の各段階についてお答えください。</t>
  </si>
  <si>
    <t>発注図の横断図・縦断図に不整合がある場合があるため。</t>
  </si>
  <si>
    <r>
      <t xml:space="preserve">（１）基本情報　①　
</t>
    </r>
    <r>
      <rPr>
        <b/>
        <sz val="12"/>
        <color rgb="FFFFFF00"/>
        <rFont val="ＭＳ Ｐゴシック"/>
        <family val="3"/>
        <charset val="128"/>
      </rPr>
      <t>※「地盤改良工単独でのＩＣＴ施工を行う場合」のみ記入してください。（「土工と併せてＩＣＴ施工を行う場合」は共通編へ記入して下さい。）</t>
    </r>
  </si>
  <si>
    <t>該当する項目にチェックを入れてください。（複数回答可）</t>
  </si>
  <si>
    <r>
      <t xml:space="preserve">（１）基本情報　②
</t>
    </r>
    <r>
      <rPr>
        <b/>
        <sz val="12"/>
        <color rgb="FFFFFF00"/>
        <rFont val="ＭＳ Ｐゴシック"/>
        <family val="3"/>
        <charset val="128"/>
      </rPr>
      <t>※以降の調査項目は「地盤改良工単独でのＩＣＴ施工を行う場合」及び「土工と併せてＩＣＴ施工を行う場合」の地盤改良工についてのみ記入して下さい。
（「地盤改良工」以外の工種は共通編へ記入して下さい。）</t>
    </r>
  </si>
  <si>
    <t>次回は、ICT施工を実施したくない</t>
  </si>
  <si>
    <t>ＩＣＴ施工を実施したが、メリットを感じられなかったため</t>
  </si>
  <si>
    <t>発注金額</t>
    <rPh sb="0" eb="2">
      <t>ハッチュウ</t>
    </rPh>
    <rPh sb="2" eb="4">
      <t>キンガク</t>
    </rPh>
    <phoneticPr fontId="5"/>
  </si>
  <si>
    <t>契約金額（当初）</t>
    <rPh sb="0" eb="2">
      <t>ケイヤク</t>
    </rPh>
    <rPh sb="2" eb="4">
      <t>キンガク</t>
    </rPh>
    <rPh sb="5" eb="7">
      <t>トウショ</t>
    </rPh>
    <phoneticPr fontId="5"/>
  </si>
  <si>
    <t>契約金額（最終）</t>
    <rPh sb="0" eb="2">
      <t>ケイヤク</t>
    </rPh>
    <rPh sb="2" eb="4">
      <t>キンガク</t>
    </rPh>
    <rPh sb="5" eb="7">
      <t>サイシュウ</t>
    </rPh>
    <phoneticPr fontId="5"/>
  </si>
  <si>
    <t>道路土工</t>
  </si>
  <si>
    <t>中北建設事務所</t>
    <rPh sb="0" eb="1">
      <t>チュウ</t>
    </rPh>
    <rPh sb="1" eb="2">
      <t>ホク</t>
    </rPh>
    <rPh sb="2" eb="4">
      <t>ケンセツ</t>
    </rPh>
    <rPh sb="4" eb="7">
      <t>ジムショ</t>
    </rPh>
    <phoneticPr fontId="5"/>
  </si>
  <si>
    <t>河川土工</t>
  </si>
  <si>
    <t>地方公共団体（都道府県）</t>
    <rPh sb="0" eb="2">
      <t>チホウ</t>
    </rPh>
    <rPh sb="2" eb="4">
      <t>コウキョウ</t>
    </rPh>
    <rPh sb="4" eb="6">
      <t>ダンタイ</t>
    </rPh>
    <rPh sb="7" eb="11">
      <t>トドウフケン</t>
    </rPh>
    <phoneticPr fontId="5"/>
  </si>
  <si>
    <t>中北建設事務所峡北支所</t>
    <rPh sb="0" eb="1">
      <t>チュウ</t>
    </rPh>
    <rPh sb="1" eb="2">
      <t>ホク</t>
    </rPh>
    <rPh sb="2" eb="4">
      <t>ケンセツ</t>
    </rPh>
    <rPh sb="4" eb="7">
      <t>ジムショ</t>
    </rPh>
    <rPh sb="7" eb="9">
      <t>キョウホク</t>
    </rPh>
    <rPh sb="9" eb="11">
      <t>シショ</t>
    </rPh>
    <phoneticPr fontId="5"/>
  </si>
  <si>
    <t>峡東建設事務所</t>
    <rPh sb="0" eb="2">
      <t>キョウトウ</t>
    </rPh>
    <rPh sb="2" eb="4">
      <t>ケンセツ</t>
    </rPh>
    <rPh sb="4" eb="7">
      <t>ジムショ</t>
    </rPh>
    <phoneticPr fontId="5"/>
  </si>
  <si>
    <t>峡南建設事務所</t>
    <rPh sb="0" eb="2">
      <t>キョウナン</t>
    </rPh>
    <rPh sb="2" eb="4">
      <t>ケンセツ</t>
    </rPh>
    <rPh sb="4" eb="6">
      <t>ジム</t>
    </rPh>
    <rPh sb="6" eb="7">
      <t>ショ</t>
    </rPh>
    <phoneticPr fontId="5"/>
  </si>
  <si>
    <t>峡南建設事務所身延支所</t>
    <rPh sb="0" eb="2">
      <t>キョウナン</t>
    </rPh>
    <rPh sb="2" eb="4">
      <t>ケンセツ</t>
    </rPh>
    <rPh sb="4" eb="6">
      <t>ジム</t>
    </rPh>
    <rPh sb="6" eb="7">
      <t>ショ</t>
    </rPh>
    <rPh sb="7" eb="9">
      <t>ミノブ</t>
    </rPh>
    <rPh sb="9" eb="11">
      <t>シショ</t>
    </rPh>
    <phoneticPr fontId="5"/>
  </si>
  <si>
    <t>砂防土工</t>
  </si>
  <si>
    <t>富士・東部建設事務所</t>
    <rPh sb="0" eb="2">
      <t>フジ</t>
    </rPh>
    <rPh sb="3" eb="5">
      <t>トウブ</t>
    </rPh>
    <rPh sb="5" eb="7">
      <t>ケンセツ</t>
    </rPh>
    <rPh sb="7" eb="10">
      <t>ジムショ</t>
    </rPh>
    <phoneticPr fontId="5"/>
  </si>
  <si>
    <t>河川道路混在</t>
  </si>
  <si>
    <t>富士・東部建設事務所吉田支所</t>
    <rPh sb="0" eb="2">
      <t>フジ</t>
    </rPh>
    <rPh sb="3" eb="5">
      <t>トウブ</t>
    </rPh>
    <rPh sb="5" eb="7">
      <t>ケンセツ</t>
    </rPh>
    <rPh sb="7" eb="10">
      <t>ジムショ</t>
    </rPh>
    <rPh sb="10" eb="12">
      <t>ヨシダ</t>
    </rPh>
    <rPh sb="12" eb="14">
      <t>シショ</t>
    </rPh>
    <phoneticPr fontId="5"/>
  </si>
  <si>
    <t>舗装</t>
  </si>
  <si>
    <t>新環状道路建設事務所</t>
    <rPh sb="0" eb="1">
      <t>シン</t>
    </rPh>
    <rPh sb="1" eb="3">
      <t>カンジョウ</t>
    </rPh>
    <rPh sb="3" eb="5">
      <t>ドウロ</t>
    </rPh>
    <rPh sb="5" eb="7">
      <t>ケンセツ</t>
    </rPh>
    <rPh sb="7" eb="10">
      <t>ジムショ</t>
    </rPh>
    <phoneticPr fontId="5"/>
  </si>
  <si>
    <t>流域下水道事務所</t>
    <rPh sb="0" eb="2">
      <t>リュウイキ</t>
    </rPh>
    <rPh sb="2" eb="5">
      <t>ゲスイドウ</t>
    </rPh>
    <rPh sb="5" eb="8">
      <t>ジムショ</t>
    </rPh>
    <phoneticPr fontId="5"/>
  </si>
  <si>
    <t>荒川ダム管理事務所</t>
    <rPh sb="0" eb="2">
      <t>アラカワ</t>
    </rPh>
    <rPh sb="4" eb="6">
      <t>カンリ</t>
    </rPh>
    <rPh sb="6" eb="9">
      <t>ジムショ</t>
    </rPh>
    <phoneticPr fontId="5"/>
  </si>
  <si>
    <t>深城ダム管理事務所</t>
    <rPh sb="0" eb="2">
      <t>フカシロ</t>
    </rPh>
    <rPh sb="4" eb="6">
      <t>カンリ</t>
    </rPh>
    <rPh sb="6" eb="9">
      <t>ジムショ</t>
    </rPh>
    <phoneticPr fontId="5"/>
  </si>
  <si>
    <t>２４－００００</t>
    <phoneticPr fontId="5"/>
  </si>
  <si>
    <t>甲府市丸の内</t>
    <rPh sb="0" eb="3">
      <t>コウフシ</t>
    </rPh>
    <rPh sb="3" eb="4">
      <t>マル</t>
    </rPh>
    <rPh sb="5" eb="6">
      <t>ウチ</t>
    </rPh>
    <phoneticPr fontId="5"/>
  </si>
  <si>
    <t>発注事務所名</t>
    <rPh sb="0" eb="2">
      <t>ハッチュウ</t>
    </rPh>
    <rPh sb="2" eb="5">
      <t>ジムショ</t>
    </rPh>
    <rPh sb="5" eb="6">
      <t>メイ</t>
    </rPh>
    <phoneticPr fontId="5"/>
  </si>
  <si>
    <t>契約番号</t>
    <rPh sb="0" eb="2">
      <t>ケイヤク</t>
    </rPh>
    <rPh sb="2" eb="4">
      <t>バンゴウ</t>
    </rPh>
    <phoneticPr fontId="5"/>
  </si>
  <si>
    <r>
      <t>(発注者指定型=</t>
    </r>
    <r>
      <rPr>
        <b/>
        <sz val="11"/>
        <color indexed="8"/>
        <rFont val="ＭＳ Ｐゴシック"/>
        <family val="3"/>
        <charset val="128"/>
      </rPr>
      <t>1</t>
    </r>
    <r>
      <rPr>
        <sz val="11"/>
        <color theme="1"/>
        <rFont val="ＭＳ Ｐゴシック"/>
        <family val="3"/>
        <charset val="128"/>
      </rPr>
      <t>,  受注者希望Ⅰ型=</t>
    </r>
    <r>
      <rPr>
        <b/>
        <sz val="11"/>
        <color indexed="8"/>
        <rFont val="ＭＳ Ｐゴシック"/>
        <family val="3"/>
        <charset val="128"/>
      </rPr>
      <t>2</t>
    </r>
    <r>
      <rPr>
        <sz val="11"/>
        <color theme="1"/>
        <rFont val="ＭＳ Ｐゴシック"/>
        <family val="3"/>
        <charset val="128"/>
      </rPr>
      <t>,  その他=</t>
    </r>
    <r>
      <rPr>
        <b/>
        <sz val="11"/>
        <color indexed="8"/>
        <rFont val="ＭＳ Ｐゴシック"/>
        <family val="3"/>
        <charset val="128"/>
      </rPr>
      <t>3</t>
    </r>
    <r>
      <rPr>
        <sz val="11"/>
        <color theme="1"/>
        <rFont val="ＭＳ Ｐゴシック"/>
        <family val="3"/>
        <charset val="128"/>
      </rPr>
      <t>)</t>
    </r>
    <rPh sb="12" eb="14">
      <t>ジュチュウ</t>
    </rPh>
    <rPh sb="26" eb="27">
      <t>タ</t>
    </rPh>
    <phoneticPr fontId="5"/>
  </si>
  <si>
    <t>ICT活用工事の定量的・定性的効果を検証する。</t>
    <rPh sb="3" eb="5">
      <t>カツヨウ</t>
    </rPh>
    <rPh sb="5" eb="7">
      <t>コウジ</t>
    </rPh>
    <rPh sb="8" eb="11">
      <t>テイリョウテキ</t>
    </rPh>
    <rPh sb="12" eb="15">
      <t>テイセイテキ</t>
    </rPh>
    <rPh sb="15" eb="17">
      <t>コウカ</t>
    </rPh>
    <rPh sb="18" eb="20">
      <t>ケンショウ</t>
    </rPh>
    <phoneticPr fontId="31"/>
  </si>
  <si>
    <t>３．記入方法</t>
    <rPh sb="2" eb="4">
      <t>キニュウ</t>
    </rPh>
    <rPh sb="4" eb="6">
      <t>ホウホウ</t>
    </rPh>
    <phoneticPr fontId="31"/>
  </si>
  <si>
    <t>「調査票」シートの赤枠内の色付き箇所において、数値の入力または項目の選択・記入をお願いします。
なお、色が付いていないセルには数式が入っています（自動入力）</t>
    <rPh sb="1" eb="4">
      <t>チョウサヒョウ</t>
    </rPh>
    <rPh sb="9" eb="10">
      <t>アカ</t>
    </rPh>
    <rPh sb="10" eb="11">
      <t>ワク</t>
    </rPh>
    <rPh sb="11" eb="12">
      <t>ナイ</t>
    </rPh>
    <rPh sb="13" eb="15">
      <t>イロツ</t>
    </rPh>
    <rPh sb="16" eb="18">
      <t>カショ</t>
    </rPh>
    <rPh sb="23" eb="25">
      <t>スウチ</t>
    </rPh>
    <rPh sb="26" eb="28">
      <t>ニュウリョク</t>
    </rPh>
    <rPh sb="31" eb="33">
      <t>コウモク</t>
    </rPh>
    <rPh sb="34" eb="36">
      <t>センタク</t>
    </rPh>
    <rPh sb="37" eb="39">
      <t>キニュウ</t>
    </rPh>
    <rPh sb="41" eb="42">
      <t>ネガ</t>
    </rPh>
    <rPh sb="51" eb="52">
      <t>イロ</t>
    </rPh>
    <rPh sb="53" eb="54">
      <t>ツ</t>
    </rPh>
    <rPh sb="63" eb="65">
      <t>スウシキ</t>
    </rPh>
    <rPh sb="66" eb="67">
      <t>ハイ</t>
    </rPh>
    <rPh sb="73" eb="75">
      <t>ジドウ</t>
    </rPh>
    <rPh sb="75" eb="77">
      <t>ニュウリョク</t>
    </rPh>
    <phoneticPr fontId="31"/>
  </si>
  <si>
    <t>４．提出ファイルの命名規則</t>
    <phoneticPr fontId="31"/>
  </si>
  <si>
    <t>　【会社名】（契約番号）工事名.xlsx</t>
    <rPh sb="2" eb="5">
      <t>カイシャメイ</t>
    </rPh>
    <rPh sb="7" eb="9">
      <t>ケイヤク</t>
    </rPh>
    <rPh sb="9" eb="11">
      <t>バンゴウ</t>
    </rPh>
    <phoneticPr fontId="31"/>
  </si>
  <si>
    <t>例）【○○建設（株）】（○○建設事25-0000）国道○○号道路改良工事.xlsx</t>
    <rPh sb="0" eb="1">
      <t>レイ</t>
    </rPh>
    <rPh sb="5" eb="7">
      <t>ケンセツ</t>
    </rPh>
    <rPh sb="7" eb="10">
      <t>カブ</t>
    </rPh>
    <rPh sb="14" eb="16">
      <t>ケンセツ</t>
    </rPh>
    <rPh sb="16" eb="17">
      <t>ジ</t>
    </rPh>
    <rPh sb="25" eb="27">
      <t>コクドウ</t>
    </rPh>
    <rPh sb="29" eb="30">
      <t>ゴウ</t>
    </rPh>
    <rPh sb="30" eb="32">
      <t>ドウロ</t>
    </rPh>
    <rPh sb="32" eb="34">
      <t>カイリョウ</t>
    </rPh>
    <rPh sb="34" eb="36">
      <t>コウジ</t>
    </rPh>
    <phoneticPr fontId="31"/>
  </si>
  <si>
    <t xml:space="preserve">２．調査・提出時期
ICT活用工事期間中、下記①～⑤の各段階を実施した時点で、適宜、施工者が回答を記入して下さい。本調査票は工事完了までに監督員に提出してください。
①    3次元起工測量
②    地盤改良設計データ作成
③    ICT建設機械による施工
④    出来形管理等の施工管理
⑤    帳票作成・電子納品
</t>
    <rPh sb="5" eb="7">
      <t>テイシュツ</t>
    </rPh>
    <rPh sb="58" eb="59">
      <t>ホン</t>
    </rPh>
    <rPh sb="59" eb="61">
      <t>チョウサ</t>
    </rPh>
    <rPh sb="61" eb="62">
      <t>ヒョウ</t>
    </rPh>
    <rPh sb="63" eb="65">
      <t>コウジ</t>
    </rPh>
    <rPh sb="65" eb="67">
      <t>カンリョウ</t>
    </rPh>
    <rPh sb="70" eb="72">
      <t>カントク</t>
    </rPh>
    <rPh sb="72" eb="73">
      <t>イン</t>
    </rPh>
    <rPh sb="74" eb="76">
      <t>テイシュツ</t>
    </rPh>
    <phoneticPr fontId="31"/>
  </si>
  <si>
    <t>ＩＣＴ活用工事の活用効果等に関する調査の概要（地盤改良編）</t>
    <phoneticPr fontId="5"/>
  </si>
  <si>
    <t>（３）ICT施工 導入効果の調査</t>
    <rPh sb="6" eb="8">
      <t>セコウ</t>
    </rPh>
    <phoneticPr fontId="5"/>
  </si>
  <si>
    <t>年代</t>
    <rPh sb="0" eb="2">
      <t>ネンダイ</t>
    </rPh>
    <phoneticPr fontId="5"/>
  </si>
  <si>
    <t>１０代</t>
    <rPh sb="2" eb="3">
      <t>ダイ</t>
    </rPh>
    <phoneticPr fontId="5"/>
  </si>
  <si>
    <t>２０代</t>
    <rPh sb="2" eb="3">
      <t>ダイ</t>
    </rPh>
    <phoneticPr fontId="5"/>
  </si>
  <si>
    <t>３０代</t>
    <rPh sb="2" eb="3">
      <t>ダイ</t>
    </rPh>
    <phoneticPr fontId="5"/>
  </si>
  <si>
    <t>４０代</t>
    <rPh sb="2" eb="3">
      <t>ダイ</t>
    </rPh>
    <phoneticPr fontId="5"/>
  </si>
  <si>
    <t>５０代</t>
    <rPh sb="2" eb="3">
      <t>ダイ</t>
    </rPh>
    <phoneticPr fontId="5"/>
  </si>
  <si>
    <t>６０代</t>
    <rPh sb="2" eb="3">
      <t>ダイ</t>
    </rPh>
    <phoneticPr fontId="5"/>
  </si>
  <si>
    <t>７０代以上</t>
    <rPh sb="2" eb="3">
      <t>ダイ</t>
    </rPh>
    <rPh sb="3" eb="5">
      <t>イジョウ</t>
    </rPh>
    <phoneticPr fontId="5"/>
  </si>
  <si>
    <t>合計</t>
    <rPh sb="0" eb="2">
      <t>ゴウケイ</t>
    </rPh>
    <phoneticPr fontId="5"/>
  </si>
  <si>
    <t>性別</t>
    <rPh sb="0" eb="2">
      <t>セイベツ</t>
    </rPh>
    <phoneticPr fontId="5"/>
  </si>
  <si>
    <t>男性</t>
    <rPh sb="0" eb="2">
      <t>ダンセイ</t>
    </rPh>
    <phoneticPr fontId="5"/>
  </si>
  <si>
    <t>女性</t>
    <rPh sb="0" eb="2">
      <t>ジョセイ</t>
    </rPh>
    <phoneticPr fontId="5"/>
  </si>
  <si>
    <t>集計シート貼り付け用</t>
    <rPh sb="0" eb="2">
      <t>シュウケイ</t>
    </rPh>
    <rPh sb="5" eb="6">
      <t>ハ</t>
    </rPh>
    <rPh sb="7" eb="8">
      <t>ツ</t>
    </rPh>
    <rPh sb="9" eb="10">
      <t>ヨウ</t>
    </rPh>
    <phoneticPr fontId="5"/>
  </si>
  <si>
    <t>従来施工</t>
    <rPh sb="0" eb="2">
      <t>ジュウライ</t>
    </rPh>
    <rPh sb="2" eb="4">
      <t>セコウ</t>
    </rPh>
    <phoneticPr fontId="5"/>
  </si>
  <si>
    <t>工事名</t>
    <rPh sb="0" eb="3">
      <t>コウジメイ</t>
    </rPh>
    <phoneticPr fontId="31"/>
  </si>
  <si>
    <t>年代</t>
    <rPh sb="0" eb="2">
      <t>ネンダイ</t>
    </rPh>
    <phoneticPr fontId="31"/>
  </si>
  <si>
    <t>10代</t>
    <rPh sb="2" eb="3">
      <t>ダイ</t>
    </rPh>
    <phoneticPr fontId="5"/>
  </si>
  <si>
    <t>20代</t>
    <rPh sb="2" eb="3">
      <t>ダイ</t>
    </rPh>
    <phoneticPr fontId="5"/>
  </si>
  <si>
    <t>３0代</t>
    <rPh sb="2" eb="3">
      <t>ダイ</t>
    </rPh>
    <phoneticPr fontId="5"/>
  </si>
  <si>
    <t>４0代</t>
    <rPh sb="2" eb="3">
      <t>ダイ</t>
    </rPh>
    <phoneticPr fontId="5"/>
  </si>
  <si>
    <t>５0代</t>
    <rPh sb="2" eb="3">
      <t>ダイ</t>
    </rPh>
    <phoneticPr fontId="5"/>
  </si>
  <si>
    <t>６0代</t>
    <rPh sb="2" eb="3">
      <t>ダイ</t>
    </rPh>
    <phoneticPr fontId="5"/>
  </si>
  <si>
    <t>７0代以上</t>
    <rPh sb="2" eb="3">
      <t>ダイ</t>
    </rPh>
    <rPh sb="3" eb="5">
      <t>イジョウ</t>
    </rPh>
    <phoneticPr fontId="5"/>
  </si>
  <si>
    <t>合計</t>
    <rPh sb="0" eb="2">
      <t>ゴウケイ</t>
    </rPh>
    <phoneticPr fontId="31"/>
  </si>
  <si>
    <t>性別</t>
    <rPh sb="0" eb="2">
      <t>セイベツ</t>
    </rPh>
    <phoneticPr fontId="31"/>
  </si>
  <si>
    <t>男性</t>
    <rPh sb="0" eb="2">
      <t>ダンセイ</t>
    </rPh>
    <phoneticPr fontId="31"/>
  </si>
  <si>
    <t>女性</t>
    <rPh sb="0" eb="2">
      <t>ジョセイ</t>
    </rPh>
    <phoneticPr fontId="31"/>
  </si>
  <si>
    <t>縮減率</t>
    <rPh sb="0" eb="3">
      <t>シュクゲンリツ</t>
    </rPh>
    <phoneticPr fontId="5"/>
  </si>
  <si>
    <t>広瀬ダム管理事務所</t>
    <rPh sb="0" eb="2">
      <t>ヒロセ</t>
    </rPh>
    <rPh sb="4" eb="6">
      <t>カンリ</t>
    </rPh>
    <rPh sb="6" eb="9">
      <t>ジムショ</t>
    </rPh>
    <phoneticPr fontId="5"/>
  </si>
  <si>
    <t>琴川ダム管理事務所</t>
    <rPh sb="0" eb="2">
      <t>コトガワ</t>
    </rPh>
    <rPh sb="4" eb="6">
      <t>カンリ</t>
    </rPh>
    <rPh sb="6" eb="9">
      <t>ジムショ</t>
    </rPh>
    <phoneticPr fontId="5"/>
  </si>
  <si>
    <t>大門ダム管理事務所</t>
    <rPh sb="0" eb="2">
      <t>ダイモン</t>
    </rPh>
    <rPh sb="4" eb="6">
      <t>カンリ</t>
    </rPh>
    <rPh sb="6" eb="9">
      <t>ジムショ</t>
    </rPh>
    <phoneticPr fontId="5"/>
  </si>
  <si>
    <t>塩川ダム管理事務所</t>
    <rPh sb="0" eb="2">
      <t>シオカワ</t>
    </rPh>
    <rPh sb="1" eb="2">
      <t>オオシオ</t>
    </rPh>
    <rPh sb="4" eb="6">
      <t>カンリ</t>
    </rPh>
    <rPh sb="6" eb="9">
      <t>ジムショ</t>
    </rPh>
    <phoneticPr fontId="5"/>
  </si>
  <si>
    <t>○○工事</t>
    <rPh sb="2" eb="4">
      <t>コウジ</t>
    </rPh>
    <phoneticPr fontId="5"/>
  </si>
  <si>
    <t>工事名</t>
    <rPh sb="0" eb="2">
      <t>コウジ</t>
    </rPh>
    <rPh sb="2" eb="3">
      <t>メイ</t>
    </rPh>
    <phoneticPr fontId="5"/>
  </si>
  <si>
    <t>施工場所</t>
    <rPh sb="0" eb="2">
      <t>セコウ</t>
    </rPh>
    <rPh sb="2" eb="4">
      <t>バショ</t>
    </rPh>
    <phoneticPr fontId="5"/>
  </si>
  <si>
    <t>工期（始）</t>
    <rPh sb="0" eb="2">
      <t>コウキ</t>
    </rPh>
    <rPh sb="3" eb="4">
      <t>シ</t>
    </rPh>
    <phoneticPr fontId="5"/>
  </si>
  <si>
    <t>工期（終）</t>
    <rPh sb="0" eb="2">
      <t>コウキ</t>
    </rPh>
    <rPh sb="3" eb="4">
      <t>シュウ</t>
    </rPh>
    <phoneticPr fontId="5"/>
  </si>
  <si>
    <t>工事種別</t>
    <rPh sb="0" eb="2">
      <t>コウジ</t>
    </rPh>
    <rPh sb="2" eb="4">
      <t>シュベツ</t>
    </rPh>
    <phoneticPr fontId="5"/>
  </si>
  <si>
    <t>（3）ICTの導入効果の調査</t>
    <phoneticPr fontId="31"/>
  </si>
  <si>
    <t>⑩その他（ICT施工実施に関する導入動機等）</t>
    <phoneticPr fontId="5"/>
  </si>
  <si>
    <t>ICT施工の加点（総合評価・工事成績）を得るため</t>
    <rPh sb="3" eb="5">
      <t>セコウ</t>
    </rPh>
    <rPh sb="6" eb="8">
      <t>カテン</t>
    </rPh>
    <rPh sb="9" eb="11">
      <t>ソウゴウ</t>
    </rPh>
    <rPh sb="11" eb="13">
      <t>ヒョウカ</t>
    </rPh>
    <rPh sb="14" eb="16">
      <t>コウジ</t>
    </rPh>
    <rPh sb="16" eb="18">
      <t>セイセキ</t>
    </rPh>
    <rPh sb="20" eb="21">
      <t>エ</t>
    </rPh>
    <phoneticPr fontId="5"/>
  </si>
  <si>
    <t>ICT施工の経験回数</t>
    <rPh sb="3" eb="5">
      <t>セコウ</t>
    </rPh>
    <rPh sb="6" eb="8">
      <t>ケイケン</t>
    </rPh>
    <rPh sb="8" eb="10">
      <t>カイスウ</t>
    </rPh>
    <phoneticPr fontId="31"/>
  </si>
  <si>
    <t>自由記入→</t>
    <rPh sb="0" eb="2">
      <t>ジユウ</t>
    </rPh>
    <rPh sb="2" eb="4">
      <t>キニュウ</t>
    </rPh>
    <phoneticPr fontId="31"/>
  </si>
  <si>
    <t>省略していない理由</t>
    <rPh sb="0" eb="2">
      <t>ショウリャク</t>
    </rPh>
    <rPh sb="7" eb="9">
      <t>リユウ</t>
    </rPh>
    <phoneticPr fontId="31"/>
  </si>
  <si>
    <t>出来型の実測省略割合</t>
    <rPh sb="0" eb="2">
      <t>デキ</t>
    </rPh>
    <rPh sb="2" eb="3">
      <t>ガタ</t>
    </rPh>
    <rPh sb="4" eb="6">
      <t>ジッソク</t>
    </rPh>
    <rPh sb="6" eb="8">
      <t>ショウリャク</t>
    </rPh>
    <rPh sb="8" eb="10">
      <t>ワリアイ</t>
    </rPh>
    <phoneticPr fontId="31"/>
  </si>
  <si>
    <t>出来形自主管理
として計測した内容（概算）</t>
    <phoneticPr fontId="5"/>
  </si>
  <si>
    <t>出来形自主管理
として計測した内容（概算）</t>
    <phoneticPr fontId="5"/>
  </si>
  <si>
    <t>延長</t>
    <rPh sb="0" eb="2">
      <t>エンチョウ</t>
    </rPh>
    <phoneticPr fontId="5"/>
  </si>
  <si>
    <t>低減した場合の割合</t>
    <rPh sb="0" eb="2">
      <t>テイゲン</t>
    </rPh>
    <rPh sb="4" eb="6">
      <t>バアイ</t>
    </rPh>
    <rPh sb="7" eb="9">
      <t>ワリアイ</t>
    </rPh>
    <phoneticPr fontId="31"/>
  </si>
  <si>
    <t>％</t>
    <phoneticPr fontId="5"/>
  </si>
  <si>
    <t>（１）基本情報①</t>
    <phoneticPr fontId="5"/>
  </si>
  <si>
    <t>（１）基本情報②</t>
    <phoneticPr fontId="5"/>
  </si>
  <si>
    <t>会社名</t>
    <rPh sb="0" eb="3">
      <t>カイシャメイ</t>
    </rPh>
    <phoneticPr fontId="5"/>
  </si>
  <si>
    <t>担当者名</t>
    <rPh sb="0" eb="4">
      <t>タントウシャメイ</t>
    </rPh>
    <phoneticPr fontId="5"/>
  </si>
  <si>
    <t>電話番号</t>
    <rPh sb="0" eb="2">
      <t>デンワ</t>
    </rPh>
    <rPh sb="2" eb="4">
      <t>バンゴウ</t>
    </rPh>
    <phoneticPr fontId="5"/>
  </si>
  <si>
    <t>メールアドレス</t>
    <phoneticPr fontId="5"/>
  </si>
  <si>
    <t>調査票データ集計結果</t>
    <rPh sb="0" eb="2">
      <t>チョウサ</t>
    </rPh>
    <rPh sb="2" eb="3">
      <t>ヒョウ</t>
    </rPh>
    <rPh sb="6" eb="8">
      <t>シュウケイ</t>
    </rPh>
    <rPh sb="8" eb="10">
      <t>ケッカ</t>
    </rPh>
    <phoneticPr fontId="5"/>
  </si>
  <si>
    <r>
      <t xml:space="preserve">３次元起工測量に従事した技術者・作業員の年代と性別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キコウ</t>
    </rPh>
    <rPh sb="5" eb="7">
      <t>ソクリョウ</t>
    </rPh>
    <rPh sb="8" eb="10">
      <t>ジュウジ</t>
    </rPh>
    <rPh sb="12" eb="15">
      <t>ギジュツシャ</t>
    </rPh>
    <rPh sb="16" eb="19">
      <t>サギョウイン</t>
    </rPh>
    <rPh sb="20" eb="22">
      <t>ネンダイ</t>
    </rPh>
    <rPh sb="23" eb="25">
      <t>セイベツ</t>
    </rPh>
    <rPh sb="27" eb="30">
      <t>ギジュツシャ</t>
    </rPh>
    <rPh sb="31" eb="33">
      <t>シュニン</t>
    </rPh>
    <rPh sb="33" eb="36">
      <t>ギジュツシャ</t>
    </rPh>
    <rPh sb="37" eb="39">
      <t>ワカテ</t>
    </rPh>
    <rPh sb="39" eb="42">
      <t>ギジュツシャ</t>
    </rPh>
    <rPh sb="42" eb="43">
      <t>トウ</t>
    </rPh>
    <rPh sb="44" eb="47">
      <t>ギジュツシャ</t>
    </rPh>
    <rPh sb="48" eb="50">
      <t>ゲンバ</t>
    </rPh>
    <rPh sb="50" eb="53">
      <t>ダイリニン</t>
    </rPh>
    <rPh sb="54" eb="55">
      <t>ノゾ</t>
    </rPh>
    <phoneticPr fontId="5"/>
  </si>
  <si>
    <t>【作業員】従事人数（人・日）　手入力</t>
    <rPh sb="1" eb="4">
      <t>サギョウイン</t>
    </rPh>
    <rPh sb="5" eb="7">
      <t>ジュウジ</t>
    </rPh>
    <rPh sb="7" eb="9">
      <t>ニンズウ</t>
    </rPh>
    <rPh sb="10" eb="11">
      <t>ニン</t>
    </rPh>
    <rPh sb="12" eb="13">
      <t>ニチ</t>
    </rPh>
    <rPh sb="15" eb="18">
      <t>テニュウリョク</t>
    </rPh>
    <phoneticPr fontId="5"/>
  </si>
  <si>
    <t>【技術者】従事人数（人・日）　　手入力</t>
    <rPh sb="1" eb="4">
      <t>ギジュツシャ</t>
    </rPh>
    <rPh sb="5" eb="7">
      <t>ジュウジ</t>
    </rPh>
    <rPh sb="7" eb="9">
      <t>ニンズウ</t>
    </rPh>
    <rPh sb="10" eb="11">
      <t>ニン</t>
    </rPh>
    <rPh sb="12" eb="13">
      <t>ニチ</t>
    </rPh>
    <rPh sb="16" eb="19">
      <t>テニュウリョク</t>
    </rPh>
    <phoneticPr fontId="5"/>
  </si>
  <si>
    <t>人・日：３次元起工測量に従事した人員ののべ作業工数を手入力</t>
    <rPh sb="0" eb="1">
      <t>ニン</t>
    </rPh>
    <rPh sb="2" eb="3">
      <t>ニチ</t>
    </rPh>
    <rPh sb="5" eb="7">
      <t>ジゲン</t>
    </rPh>
    <rPh sb="7" eb="9">
      <t>キコウ</t>
    </rPh>
    <rPh sb="9" eb="11">
      <t>ソクリョウ</t>
    </rPh>
    <rPh sb="12" eb="14">
      <t>ジュウジ</t>
    </rPh>
    <rPh sb="16" eb="18">
      <t>ジンイン</t>
    </rPh>
    <rPh sb="21" eb="23">
      <t>サギョウ</t>
    </rPh>
    <rPh sb="23" eb="25">
      <t>コウスウ</t>
    </rPh>
    <rPh sb="26" eb="29">
      <t>テニュウリョク</t>
    </rPh>
    <phoneticPr fontId="5"/>
  </si>
  <si>
    <t>例）２人×０．５日＝１．０　人・日</t>
    <rPh sb="0" eb="1">
      <t>レイ</t>
    </rPh>
    <rPh sb="3" eb="4">
      <t>ニン</t>
    </rPh>
    <rPh sb="8" eb="9">
      <t>ニチ</t>
    </rPh>
    <rPh sb="14" eb="15">
      <t>ニン</t>
    </rPh>
    <rPh sb="16" eb="17">
      <t>ニチ</t>
    </rPh>
    <phoneticPr fontId="5"/>
  </si>
  <si>
    <t>「年代」と「性別」の合計一致</t>
    <rPh sb="1" eb="3">
      <t>ネンダイ</t>
    </rPh>
    <rPh sb="6" eb="8">
      <t>セイベツ</t>
    </rPh>
    <rPh sb="10" eb="12">
      <t>ゴウケイ</t>
    </rPh>
    <rPh sb="12" eb="14">
      <t>イッチ</t>
    </rPh>
    <phoneticPr fontId="31"/>
  </si>
  <si>
    <r>
      <t xml:space="preserve">地盤改良設計データ作成に従事した技術者・作業員の年代と性別
</t>
    </r>
    <r>
      <rPr>
        <sz val="11"/>
        <color rgb="FFFF0000"/>
        <rFont val="ＭＳ Ｐゴシック"/>
        <family val="3"/>
        <charset val="128"/>
      </rPr>
      <t>※技術者は主任技術者や若手技術者等の技術者（現場代理人は除く）</t>
    </r>
    <rPh sb="0" eb="2">
      <t>ジバン</t>
    </rPh>
    <rPh sb="2" eb="4">
      <t>カイリョウ</t>
    </rPh>
    <rPh sb="4" eb="6">
      <t>セッケイ</t>
    </rPh>
    <rPh sb="9" eb="11">
      <t>サクセイ</t>
    </rPh>
    <rPh sb="12" eb="14">
      <t>ジュウジ</t>
    </rPh>
    <rPh sb="16" eb="19">
      <t>ギジュツシャ</t>
    </rPh>
    <rPh sb="20" eb="23">
      <t>サギョウイン</t>
    </rPh>
    <rPh sb="24" eb="26">
      <t>ネンダイ</t>
    </rPh>
    <rPh sb="27" eb="29">
      <t>セイベツ</t>
    </rPh>
    <rPh sb="31" eb="34">
      <t>ギジュツシャ</t>
    </rPh>
    <rPh sb="35" eb="37">
      <t>シュニン</t>
    </rPh>
    <rPh sb="37" eb="40">
      <t>ギジュツシャ</t>
    </rPh>
    <rPh sb="41" eb="43">
      <t>ワカテ</t>
    </rPh>
    <rPh sb="43" eb="46">
      <t>ギジュツシャ</t>
    </rPh>
    <rPh sb="46" eb="47">
      <t>トウ</t>
    </rPh>
    <rPh sb="48" eb="51">
      <t>ギジュツシャ</t>
    </rPh>
    <rPh sb="52" eb="54">
      <t>ゲンバ</t>
    </rPh>
    <rPh sb="54" eb="57">
      <t>ダイリニン</t>
    </rPh>
    <rPh sb="58" eb="59">
      <t>ノゾ</t>
    </rPh>
    <phoneticPr fontId="5"/>
  </si>
  <si>
    <t>人・日：地盤改良設計データ作成に従事した人員ののべ作業工数を手入力</t>
    <rPh sb="0" eb="1">
      <t>ニン</t>
    </rPh>
    <rPh sb="2" eb="3">
      <t>ニチ</t>
    </rPh>
    <rPh sb="4" eb="6">
      <t>ジバン</t>
    </rPh>
    <rPh sb="6" eb="8">
      <t>カイリョウ</t>
    </rPh>
    <rPh sb="8" eb="10">
      <t>セッケイ</t>
    </rPh>
    <rPh sb="13" eb="15">
      <t>サクセイ</t>
    </rPh>
    <rPh sb="16" eb="18">
      <t>ジュウジ</t>
    </rPh>
    <rPh sb="20" eb="22">
      <t>ジンイン</t>
    </rPh>
    <rPh sb="25" eb="27">
      <t>サギョウ</t>
    </rPh>
    <rPh sb="27" eb="29">
      <t>コウスウ</t>
    </rPh>
    <rPh sb="30" eb="33">
      <t>テニュウリョク</t>
    </rPh>
    <phoneticPr fontId="5"/>
  </si>
  <si>
    <r>
      <t xml:space="preserve">ICT地盤改良機による施工に従事した技術者・作業員の年代と性別
</t>
    </r>
    <r>
      <rPr>
        <sz val="11"/>
        <color rgb="FFFF0000"/>
        <rFont val="ＭＳ Ｐゴシック"/>
        <family val="3"/>
        <charset val="128"/>
      </rPr>
      <t>※技術者は主任技術者や若手技術者等の技術者（現場代理人は除く）</t>
    </r>
    <rPh sb="3" eb="5">
      <t>ジバン</t>
    </rPh>
    <rPh sb="5" eb="7">
      <t>カイリョウ</t>
    </rPh>
    <rPh sb="7" eb="8">
      <t>キ</t>
    </rPh>
    <rPh sb="11" eb="13">
      <t>セコウ</t>
    </rPh>
    <rPh sb="14" eb="16">
      <t>ジュウジ</t>
    </rPh>
    <rPh sb="18" eb="21">
      <t>ギジュツシャ</t>
    </rPh>
    <rPh sb="22" eb="25">
      <t>サギョウイン</t>
    </rPh>
    <rPh sb="26" eb="28">
      <t>ネンダイ</t>
    </rPh>
    <rPh sb="29" eb="31">
      <t>セイベツ</t>
    </rPh>
    <rPh sb="33" eb="36">
      <t>ギジュツシャ</t>
    </rPh>
    <rPh sb="37" eb="39">
      <t>シュニン</t>
    </rPh>
    <rPh sb="39" eb="42">
      <t>ギジュツシャ</t>
    </rPh>
    <rPh sb="43" eb="45">
      <t>ワカテ</t>
    </rPh>
    <rPh sb="45" eb="48">
      <t>ギジュツシャ</t>
    </rPh>
    <rPh sb="48" eb="49">
      <t>トウ</t>
    </rPh>
    <rPh sb="50" eb="53">
      <t>ギジュツシャ</t>
    </rPh>
    <rPh sb="54" eb="56">
      <t>ゲンバ</t>
    </rPh>
    <rPh sb="56" eb="59">
      <t>ダイリニン</t>
    </rPh>
    <rPh sb="60" eb="61">
      <t>ノゾ</t>
    </rPh>
    <phoneticPr fontId="5"/>
  </si>
  <si>
    <t>人・日：ICT地盤改良機による施工に従事した人員ののべ作業工数を手入力</t>
    <rPh sb="0" eb="1">
      <t>ニン</t>
    </rPh>
    <rPh sb="2" eb="3">
      <t>ニチ</t>
    </rPh>
    <rPh sb="7" eb="9">
      <t>ジバン</t>
    </rPh>
    <rPh sb="9" eb="11">
      <t>カイリョウ</t>
    </rPh>
    <rPh sb="11" eb="12">
      <t>キ</t>
    </rPh>
    <rPh sb="15" eb="17">
      <t>セコウ</t>
    </rPh>
    <rPh sb="18" eb="20">
      <t>ジュウジ</t>
    </rPh>
    <rPh sb="22" eb="24">
      <t>ジンイン</t>
    </rPh>
    <rPh sb="27" eb="29">
      <t>サギョウ</t>
    </rPh>
    <rPh sb="29" eb="31">
      <t>コウスウ</t>
    </rPh>
    <rPh sb="32" eb="35">
      <t>テニュウリョク</t>
    </rPh>
    <phoneticPr fontId="5"/>
  </si>
  <si>
    <r>
      <t xml:space="preserve">３次元出来型管理に従事した技術者・作業員の年代と性別
</t>
    </r>
    <r>
      <rPr>
        <sz val="11"/>
        <color rgb="FFFF0000"/>
        <rFont val="ＭＳ Ｐゴシック"/>
        <family val="3"/>
        <charset val="128"/>
      </rPr>
      <t>※技術者は主任技術者や若手技術者等の技術者（現場代理人は除く）</t>
    </r>
    <rPh sb="1" eb="3">
      <t>ジゲン</t>
    </rPh>
    <rPh sb="3" eb="5">
      <t>デキ</t>
    </rPh>
    <rPh sb="5" eb="6">
      <t>ガタ</t>
    </rPh>
    <rPh sb="6" eb="8">
      <t>カンリ</t>
    </rPh>
    <rPh sb="9" eb="11">
      <t>ジュウジ</t>
    </rPh>
    <rPh sb="13" eb="16">
      <t>ギジュツシャ</t>
    </rPh>
    <rPh sb="17" eb="20">
      <t>サギョウイン</t>
    </rPh>
    <rPh sb="21" eb="23">
      <t>ネンダイ</t>
    </rPh>
    <rPh sb="24" eb="26">
      <t>セイベツ</t>
    </rPh>
    <rPh sb="28" eb="31">
      <t>ギジュツシャ</t>
    </rPh>
    <rPh sb="32" eb="34">
      <t>シュニン</t>
    </rPh>
    <rPh sb="34" eb="37">
      <t>ギジュツシャ</t>
    </rPh>
    <rPh sb="38" eb="40">
      <t>ワカテ</t>
    </rPh>
    <rPh sb="40" eb="43">
      <t>ギジュツシャ</t>
    </rPh>
    <rPh sb="43" eb="44">
      <t>トウ</t>
    </rPh>
    <rPh sb="45" eb="48">
      <t>ギジュツシャ</t>
    </rPh>
    <rPh sb="49" eb="51">
      <t>ゲンバ</t>
    </rPh>
    <rPh sb="51" eb="54">
      <t>ダイリニン</t>
    </rPh>
    <rPh sb="55" eb="56">
      <t>ノゾ</t>
    </rPh>
    <phoneticPr fontId="5"/>
  </si>
  <si>
    <t>人・日：３次元出来型管理に従事した人員ののべ作業工数を手入力</t>
    <rPh sb="0" eb="1">
      <t>ニン</t>
    </rPh>
    <rPh sb="2" eb="3">
      <t>ニチ</t>
    </rPh>
    <rPh sb="5" eb="7">
      <t>ジゲン</t>
    </rPh>
    <rPh sb="7" eb="9">
      <t>デキ</t>
    </rPh>
    <rPh sb="9" eb="10">
      <t>ガタ</t>
    </rPh>
    <rPh sb="10" eb="12">
      <t>カンリ</t>
    </rPh>
    <rPh sb="13" eb="15">
      <t>ジュウジ</t>
    </rPh>
    <rPh sb="17" eb="19">
      <t>ジンイン</t>
    </rPh>
    <rPh sb="22" eb="24">
      <t>サギョウ</t>
    </rPh>
    <rPh sb="24" eb="26">
      <t>コウスウ</t>
    </rPh>
    <rPh sb="27" eb="30">
      <t>テニュウリョク</t>
    </rPh>
    <phoneticPr fontId="5"/>
  </si>
  <si>
    <r>
      <t xml:space="preserve">３次元データの納品に従事した技術者・作業員の年代と性別
</t>
    </r>
    <r>
      <rPr>
        <sz val="11"/>
        <color rgb="FFFF0000"/>
        <rFont val="ＭＳ Ｐゴシック"/>
        <family val="3"/>
        <charset val="128"/>
      </rPr>
      <t>※技術者は主任技術者や若手技術者等の技術者（現場代理人は除く）</t>
    </r>
    <rPh sb="1" eb="3">
      <t>ジゲン</t>
    </rPh>
    <rPh sb="7" eb="9">
      <t>ノウヒン</t>
    </rPh>
    <rPh sb="10" eb="12">
      <t>ジュウジ</t>
    </rPh>
    <rPh sb="14" eb="17">
      <t>ギジュツシャ</t>
    </rPh>
    <rPh sb="18" eb="21">
      <t>サギョウイン</t>
    </rPh>
    <rPh sb="22" eb="24">
      <t>ネンダイ</t>
    </rPh>
    <rPh sb="25" eb="27">
      <t>セイベツ</t>
    </rPh>
    <rPh sb="29" eb="32">
      <t>ギジュツシャ</t>
    </rPh>
    <rPh sb="33" eb="35">
      <t>シュニン</t>
    </rPh>
    <rPh sb="35" eb="38">
      <t>ギジュツシャ</t>
    </rPh>
    <rPh sb="39" eb="41">
      <t>ワカテ</t>
    </rPh>
    <rPh sb="41" eb="44">
      <t>ギジュツシャ</t>
    </rPh>
    <rPh sb="44" eb="45">
      <t>トウ</t>
    </rPh>
    <rPh sb="46" eb="49">
      <t>ギジュツシャ</t>
    </rPh>
    <rPh sb="50" eb="52">
      <t>ゲンバ</t>
    </rPh>
    <rPh sb="52" eb="55">
      <t>ダイリニン</t>
    </rPh>
    <rPh sb="56" eb="57">
      <t>ノゾ</t>
    </rPh>
    <phoneticPr fontId="5"/>
  </si>
  <si>
    <t>人・日：３次元データの納品に従事した人員ののべ作業工数を手入力</t>
    <rPh sb="0" eb="1">
      <t>ニン</t>
    </rPh>
    <rPh sb="2" eb="3">
      <t>ニチ</t>
    </rPh>
    <rPh sb="5" eb="7">
      <t>ジゲン</t>
    </rPh>
    <rPh sb="11" eb="13">
      <t>ノウヒン</t>
    </rPh>
    <rPh sb="14" eb="16">
      <t>ジュウジ</t>
    </rPh>
    <rPh sb="18" eb="20">
      <t>ジンイン</t>
    </rPh>
    <rPh sb="23" eb="25">
      <t>サギョウ</t>
    </rPh>
    <rPh sb="25" eb="27">
      <t>コウスウ</t>
    </rPh>
    <rPh sb="28" eb="31">
      <t>テニュウリョク</t>
    </rPh>
    <phoneticPr fontId="5"/>
  </si>
  <si>
    <t>①起工測量</t>
    <rPh sb="1" eb="3">
      <t>キコウ</t>
    </rPh>
    <rPh sb="3" eb="5">
      <t>ソクリョウ</t>
    </rPh>
    <phoneticPr fontId="5"/>
  </si>
  <si>
    <t>⑥3次元データ納品</t>
    <rPh sb="2" eb="4">
      <t>ジゲン</t>
    </rPh>
    <rPh sb="7" eb="9">
      <t>ノウヒン</t>
    </rPh>
    <phoneticPr fontId="5"/>
  </si>
  <si>
    <t>集計シート貼り付け用（作業員従事人数）</t>
    <rPh sb="0" eb="2">
      <t>シュウケイ</t>
    </rPh>
    <rPh sb="5" eb="6">
      <t>ハ</t>
    </rPh>
    <rPh sb="7" eb="8">
      <t>ツ</t>
    </rPh>
    <rPh sb="9" eb="10">
      <t>ヨウ</t>
    </rPh>
    <rPh sb="11" eb="14">
      <t>サギョウイン</t>
    </rPh>
    <rPh sb="14" eb="16">
      <t>ジュウジ</t>
    </rPh>
    <rPh sb="16" eb="18">
      <t>ニンズウ</t>
    </rPh>
    <phoneticPr fontId="5"/>
  </si>
  <si>
    <t>単位</t>
    <rPh sb="0" eb="2">
      <t>タンイ</t>
    </rPh>
    <phoneticPr fontId="5"/>
  </si>
  <si>
    <t>【作業員】従事人数</t>
    <rPh sb="1" eb="4">
      <t>サギョウイン</t>
    </rPh>
    <rPh sb="5" eb="7">
      <t>ジュウジ</t>
    </rPh>
    <rPh sb="7" eb="9">
      <t>ニンズウ</t>
    </rPh>
    <phoneticPr fontId="31"/>
  </si>
  <si>
    <t>【技術者】従事人数</t>
    <rPh sb="1" eb="4">
      <t>ギジュツシャ</t>
    </rPh>
    <rPh sb="5" eb="7">
      <t>ジュウジ</t>
    </rPh>
    <rPh sb="7" eb="9">
      <t>ニンズウ</t>
    </rPh>
    <phoneticPr fontId="31"/>
  </si>
  <si>
    <t>人・日</t>
    <rPh sb="0" eb="1">
      <t>ニン</t>
    </rPh>
    <rPh sb="2" eb="3">
      <t>ニチ</t>
    </rPh>
    <phoneticPr fontId="5"/>
  </si>
  <si>
    <t>集計シート貼り付け用（技術者従事人数）</t>
    <rPh sb="0" eb="2">
      <t>シュウケイ</t>
    </rPh>
    <rPh sb="5" eb="6">
      <t>ハ</t>
    </rPh>
    <rPh sb="7" eb="8">
      <t>ツ</t>
    </rPh>
    <rPh sb="9" eb="10">
      <t>ヨウ</t>
    </rPh>
    <rPh sb="11" eb="14">
      <t>ギジュツシャ</t>
    </rPh>
    <rPh sb="14" eb="16">
      <t>ジュウジ</t>
    </rPh>
    <rPh sb="16" eb="18">
      <t>ニンズウ</t>
    </rPh>
    <phoneticPr fontId="5"/>
  </si>
  <si>
    <t>②地盤改良設計データ作成作成</t>
    <rPh sb="12" eb="14">
      <t>サクセイ</t>
    </rPh>
    <phoneticPr fontId="5"/>
  </si>
  <si>
    <t>③ICT地盤改良機による施工</t>
    <rPh sb="4" eb="6">
      <t>ジバン</t>
    </rPh>
    <rPh sb="6" eb="8">
      <t>カイリョウ</t>
    </rPh>
    <rPh sb="8" eb="9">
      <t>キ</t>
    </rPh>
    <rPh sb="12" eb="14">
      <t>セコウ</t>
    </rPh>
    <phoneticPr fontId="5"/>
  </si>
  <si>
    <t>④3次元出来形管理</t>
    <rPh sb="2" eb="4">
      <t>ジゲン</t>
    </rPh>
    <rPh sb="4" eb="6">
      <t>デキ</t>
    </rPh>
    <rPh sb="6" eb="7">
      <t>カタ</t>
    </rPh>
    <rPh sb="7" eb="9">
      <t>カンリ</t>
    </rPh>
    <phoneticPr fontId="5"/>
  </si>
  <si>
    <t>○○建設（株）</t>
    <rPh sb="2" eb="4">
      <t>ケンセツ</t>
    </rPh>
    <rPh sb="4" eb="7">
      <t>カブ</t>
    </rPh>
    <phoneticPr fontId="5"/>
  </si>
  <si>
    <t>山梨　太郎</t>
    <rPh sb="0" eb="2">
      <t>ヤマナシ</t>
    </rPh>
    <rPh sb="3" eb="5">
      <t>タロウ</t>
    </rPh>
    <phoneticPr fontId="31"/>
  </si>
  <si>
    <t>○○</t>
    <phoneticPr fontId="31"/>
  </si>
  <si>
    <t>○○○○</t>
    <phoneticPr fontId="31"/>
  </si>
  <si>
    <t>○○@○○○</t>
    <phoneticPr fontId="31"/>
  </si>
  <si>
    <t>山梨県○○市○○</t>
    <rPh sb="0" eb="3">
      <t>ヤマナシケン</t>
    </rPh>
    <rPh sb="5" eb="6">
      <t>シ</t>
    </rPh>
    <phoneticPr fontId="31"/>
  </si>
  <si>
    <r>
      <t>ＩＣＴ活用工事の活用効果等に関する調査記入様式（地盤改良編）</t>
    </r>
    <r>
      <rPr>
        <b/>
        <sz val="10"/>
        <color theme="1"/>
        <rFont val="ＭＳ Ｐゴシック"/>
        <family val="3"/>
        <charset val="128"/>
      </rPr>
      <t>　　　　【様式1-2】</t>
    </r>
    <rPh sb="24" eb="26">
      <t>ジバン</t>
    </rPh>
    <rPh sb="26" eb="28">
      <t>カイリョウ</t>
    </rPh>
    <rPh sb="28" eb="29">
      <t>ヘン</t>
    </rPh>
    <rPh sb="35" eb="37">
      <t>ヨウシキ</t>
    </rPh>
    <phoneticPr fontId="5"/>
  </si>
  <si>
    <t>④-2  出来形検査</t>
    <rPh sb="5" eb="8">
      <t>デキガタ</t>
    </rPh>
    <rPh sb="8" eb="10">
      <t>ケンサ</t>
    </rPh>
    <phoneticPr fontId="5"/>
  </si>
  <si>
    <t>④-1  出来形管理等の施工管理（出来形計測は出来形管理資料作成にかかる一切の作業を対象として記載）</t>
    <phoneticPr fontId="5"/>
  </si>
  <si>
    <t>⑤帳票等作成・納品</t>
    <phoneticPr fontId="5"/>
  </si>
  <si>
    <t>⑥ＩＣＴ活用効果の確認</t>
    <rPh sb="4" eb="6">
      <t>カツヨウ</t>
    </rPh>
    <rPh sb="6" eb="8">
      <t>コウカ</t>
    </rPh>
    <rPh sb="9" eb="11">
      <t>カクニン</t>
    </rPh>
    <phoneticPr fontId="5"/>
  </si>
  <si>
    <t>⑦ICT活用工事に従事した技術者・作業員の年代と性別の確認</t>
    <rPh sb="4" eb="6">
      <t>カツヨウ</t>
    </rPh>
    <rPh sb="6" eb="8">
      <t>コウジ</t>
    </rPh>
    <rPh sb="9" eb="11">
      <t>ジュウジ</t>
    </rPh>
    <rPh sb="13" eb="16">
      <t>ギジュツシャ</t>
    </rPh>
    <rPh sb="17" eb="20">
      <t>サギョウイン</t>
    </rPh>
    <rPh sb="21" eb="23">
      <t>ネンダイ</t>
    </rPh>
    <rPh sb="24" eb="26">
      <t>セイベツ</t>
    </rPh>
    <rPh sb="27" eb="29">
      <t>カクニン</t>
    </rPh>
    <phoneticPr fontId="5"/>
  </si>
  <si>
    <t>⑧その他（ICT施工実施に関する導入動機等）</t>
    <phoneticPr fontId="5"/>
  </si>
  <si>
    <t>④-1  出来形管理等の施工管理（出来形計測は出来形管理資料作成にかかる一切の作業を対象として記載）</t>
    <phoneticPr fontId="31"/>
  </si>
  <si>
    <t>⑤帳票等作成・納品</t>
    <phoneticPr fontId="31"/>
  </si>
  <si>
    <t>ICTでののべ作業工数の合計一致
「年代」と「性別」の合計一致</t>
    <rPh sb="7" eb="9">
      <t>サギョウ</t>
    </rPh>
    <rPh sb="9" eb="11">
      <t>コウスウ</t>
    </rPh>
    <rPh sb="12" eb="14">
      <t>ゴウケイ</t>
    </rPh>
    <rPh sb="14" eb="16">
      <t>イッチ</t>
    </rPh>
    <rPh sb="18" eb="20">
      <t>ネンダイ</t>
    </rPh>
    <rPh sb="23" eb="25">
      <t>セイベツ</t>
    </rPh>
    <rPh sb="27" eb="29">
      <t>ゴウケイ</t>
    </rPh>
    <rPh sb="29" eb="31">
      <t>イッチ</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</si>
</sst>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_ "/>
    <numFmt numFmtId="178" formatCode="0.0_ "/>
    <numFmt numFmtId="179" formatCode="#,##0.0_ "/>
    <numFmt numFmtId="180" formatCode="0.0"/>
  </numFmts>
  <fonts count="32" x14ac:knownFonts="1">
    <font>
      <sz val="11"/>
      <color theme="1"/>
      <name val="ＭＳ Ｐゴシック"/>
      <family val="3"/>
      <scheme val="minor"/>
    </font>
    <font>
      <sz val="11"/>
      <color theme="1"/>
      <name val="ＭＳ Ｐゴシック"/>
      <family val="3"/>
      <scheme val="minor"/>
    </font>
    <font>
      <u/>
      <sz val="11"/>
      <color rgb="FF0000FF"/>
      <name val="ＭＳ Ｐゴシック"/>
      <family val="3"/>
      <scheme val="minor"/>
    </font>
    <font>
      <sz val="11"/>
      <color rgb="FF3F3F76"/>
      <name val="ＭＳ Ｐゴシック"/>
      <family val="3"/>
      <scheme val="minor"/>
    </font>
    <font>
      <sz val="11"/>
      <name val="ＭＳ 明朝"/>
      <family val="1"/>
    </font>
    <font>
      <sz val="6"/>
      <name val="ＭＳ Ｐゴシック"/>
      <family val="3"/>
    </font>
    <font>
      <sz val="11"/>
      <name val="ＭＳ Ｐゴシック"/>
      <family val="3"/>
    </font>
    <font>
      <sz val="10.5"/>
      <name val="ＭＳ 明朝"/>
      <family val="1"/>
    </font>
    <font>
      <sz val="10.5"/>
      <name val="ＭＳ Ｐ明朝"/>
      <family val="1"/>
    </font>
    <font>
      <sz val="10.5"/>
      <name val="Century"/>
      <family val="1"/>
    </font>
    <font>
      <u/>
      <sz val="11"/>
      <name val="ＭＳ Ｐゴシック"/>
      <family val="3"/>
    </font>
    <font>
      <b/>
      <sz val="20"/>
      <color theme="1"/>
      <name val="ＭＳ Ｐゴシック"/>
      <family val="3"/>
      <scheme val="minor"/>
    </font>
    <font>
      <b/>
      <sz val="14"/>
      <color theme="0"/>
      <name val="ＭＳ Ｐゴシック"/>
      <family val="3"/>
      <scheme val="minor"/>
    </font>
    <font>
      <sz val="11"/>
      <color rgb="FFFF0000"/>
      <name val="ＭＳ Ｐゴシック"/>
      <family val="3"/>
      <scheme val="minor"/>
    </font>
    <font>
      <b/>
      <sz val="11"/>
      <name val="ＭＳ Ｐゴシック"/>
      <family val="3"/>
    </font>
    <font>
      <sz val="10.5"/>
      <name val="ＭＳ Ｐゴシック"/>
      <family val="3"/>
    </font>
    <font>
      <sz val="10"/>
      <name val="ＭＳ Ｐゴシック"/>
      <family val="3"/>
    </font>
    <font>
      <sz val="10.5"/>
      <color theme="1"/>
      <name val="ＭＳ Ｐゴシック"/>
      <family val="3"/>
      <scheme val="minor"/>
    </font>
    <font>
      <sz val="11"/>
      <color indexed="10"/>
      <name val="ＭＳ Ｐゴシック"/>
      <family val="3"/>
      <charset val="128"/>
    </font>
    <font>
      <sz val="11"/>
      <color rgb="FFFF0000"/>
      <name val="ＭＳ Ｐゴシック"/>
      <family val="3"/>
      <charset val="128"/>
    </font>
    <font>
      <sz val="9"/>
      <name val="ＭＳ Ｐゴシック"/>
      <family val="3"/>
      <charset val="128"/>
    </font>
    <font>
      <sz val="11"/>
      <name val="ＭＳ Ｐゴシック"/>
      <family val="3"/>
      <charset val="128"/>
    </font>
    <font>
      <b/>
      <sz val="11"/>
      <color indexed="8"/>
      <name val="ＭＳ Ｐゴシック"/>
      <family val="3"/>
      <charset val="128"/>
    </font>
    <font>
      <sz val="11"/>
      <color theme="1"/>
      <name val="ＭＳ Ｐゴシック"/>
      <family val="3"/>
      <charset val="128"/>
    </font>
    <font>
      <b/>
      <sz val="10"/>
      <color theme="1"/>
      <name val="ＭＳ Ｐゴシック"/>
      <family val="3"/>
      <charset val="128"/>
    </font>
    <font>
      <sz val="10.5"/>
      <color rgb="FFFF0000"/>
      <name val="ＭＳ Ｐゴシック"/>
      <family val="3"/>
      <charset val="128"/>
    </font>
    <font>
      <b/>
      <sz val="12"/>
      <color rgb="FFFFFF00"/>
      <name val="ＭＳ Ｐゴシック"/>
      <family val="3"/>
      <charset val="128"/>
    </font>
    <font>
      <sz val="9"/>
      <color rgb="FF000000"/>
      <name val="Meiryo UI"/>
      <family val="3"/>
      <charset val="128"/>
    </font>
    <font>
      <sz val="9"/>
      <color rgb="FF000000"/>
      <name val="MS UI Gothic"/>
      <family val="3"/>
      <charset val="128"/>
    </font>
    <font>
      <sz val="11"/>
      <color rgb="FFFF0000"/>
      <name val="ＭＳ Ｐゴシック"/>
      <family val="3"/>
    </font>
    <font>
      <b/>
      <sz val="11"/>
      <color rgb="FFFF0000"/>
      <name val="ＭＳ Ｐ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rgb="FFFFFFCC"/>
      </patternFill>
    </fill>
    <fill>
      <patternFill patternType="solid">
        <fgColor rgb="FFFFCC99"/>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00"/>
        <bgColor indexed="64"/>
      </patternFill>
    </fill>
  </fills>
  <borders count="102">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style="thin">
        <color indexed="64"/>
      </left>
      <right style="thin">
        <color indexed="64"/>
      </right>
      <top style="thin">
        <color indexed="64"/>
      </top>
      <bottom style="double">
        <color indexed="64"/>
      </bottom>
      <diagonal/>
    </border>
    <border>
      <left style="medium">
        <color rgb="FFFF0000"/>
      </left>
      <right/>
      <top style="medium">
        <color rgb="FFFF0000"/>
      </top>
      <bottom style="medium">
        <color rgb="FFFF0000"/>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diagonal/>
    </border>
    <border>
      <left style="medium">
        <color rgb="FFFF0000"/>
      </left>
      <right/>
      <top/>
      <bottom/>
      <diagonal/>
    </border>
    <border>
      <left style="medium">
        <color rgb="FFFF0000"/>
      </left>
      <right/>
      <top/>
      <bottom style="medium">
        <color rgb="FFFF0000"/>
      </bottom>
      <diagonal/>
    </border>
    <border>
      <left/>
      <right/>
      <top style="thin">
        <color indexed="64"/>
      </top>
      <bottom/>
      <diagonal/>
    </border>
    <border>
      <left/>
      <right style="medium">
        <color rgb="FFFF0000"/>
      </right>
      <top/>
      <bottom style="thin">
        <color indexed="64"/>
      </bottom>
      <diagonal/>
    </border>
    <border>
      <left/>
      <right/>
      <top style="medium">
        <color rgb="FFFF0000"/>
      </top>
      <bottom/>
      <diagonal/>
    </border>
    <border>
      <left/>
      <right style="medium">
        <color rgb="FFFF0000"/>
      </right>
      <top style="thin">
        <color indexed="64"/>
      </top>
      <bottom style="thin">
        <color indexed="64"/>
      </bottom>
      <diagonal/>
    </border>
    <border>
      <left style="thin">
        <color indexed="64"/>
      </left>
      <right style="medium">
        <color rgb="FFFF0000"/>
      </right>
      <top style="thin">
        <color indexed="64"/>
      </top>
      <bottom style="double">
        <color indexed="64"/>
      </bottom>
      <diagonal/>
    </border>
    <border>
      <left style="thin">
        <color indexed="64"/>
      </left>
      <right style="medium">
        <color rgb="FFFF0000"/>
      </right>
      <top/>
      <bottom style="double">
        <color indexed="64"/>
      </bottom>
      <diagonal/>
    </border>
    <border>
      <left/>
      <right style="medium">
        <color rgb="FFFF0000"/>
      </right>
      <top style="thin">
        <color indexed="64"/>
      </top>
      <bottom style="double">
        <color indexed="64"/>
      </bottom>
      <diagonal/>
    </border>
    <border>
      <left/>
      <right style="medium">
        <color rgb="FFFF0000"/>
      </right>
      <top style="double">
        <color indexed="64"/>
      </top>
      <bottom style="thin">
        <color indexed="64"/>
      </bottom>
      <diagonal/>
    </border>
    <border>
      <left/>
      <right style="medium">
        <color rgb="FFFF0000"/>
      </right>
      <top style="thin">
        <color indexed="64"/>
      </top>
      <bottom/>
      <diagonal/>
    </border>
    <border>
      <left style="thin">
        <color indexed="64"/>
      </left>
      <right/>
      <top style="double">
        <color indexed="64"/>
      </top>
      <bottom/>
      <diagonal/>
    </border>
    <border>
      <left style="thin">
        <color indexed="64"/>
      </left>
      <right/>
      <top/>
      <bottom style="medium">
        <color rgb="FFFF0000"/>
      </bottom>
      <diagonal/>
    </border>
    <border>
      <left/>
      <right style="medium">
        <color rgb="FFFF0000"/>
      </right>
      <top/>
      <bottom/>
      <diagonal/>
    </border>
    <border>
      <left style="thin">
        <color indexed="64"/>
      </left>
      <right style="medium">
        <color rgb="FFFF0000"/>
      </right>
      <top style="double">
        <color indexed="64"/>
      </top>
      <bottom style="double">
        <color indexed="64"/>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medium">
        <color rgb="FFFF0000"/>
      </left>
      <right/>
      <top/>
      <bottom style="thin">
        <color indexed="64"/>
      </bottom>
      <diagonal/>
    </border>
    <border>
      <left/>
      <right/>
      <top/>
      <bottom style="thin">
        <color indexed="64"/>
      </bottom>
      <diagonal/>
    </border>
    <border>
      <left/>
      <right/>
      <top/>
      <bottom style="medium">
        <color rgb="FFFF0000"/>
      </bottom>
      <diagonal/>
    </border>
    <border>
      <left style="medium">
        <color rgb="FFFF0000"/>
      </left>
      <right style="thin">
        <color indexed="64"/>
      </right>
      <top/>
      <bottom/>
      <diagonal/>
    </border>
    <border>
      <left style="medium">
        <color rgb="FFFF0000"/>
      </left>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style="medium">
        <color rgb="FFFF0000"/>
      </bottom>
      <diagonal/>
    </border>
    <border>
      <left style="medium">
        <color rgb="FFFF0000"/>
      </left>
      <right/>
      <top style="thin">
        <color indexed="64"/>
      </top>
      <bottom style="double">
        <color rgb="FFFF0000"/>
      </bottom>
      <diagonal/>
    </border>
    <border>
      <left style="medium">
        <color rgb="FFFF0000"/>
      </left>
      <right/>
      <top style="medium">
        <color rgb="FFFF0000"/>
      </top>
      <bottom style="double">
        <color rgb="FFFF0000"/>
      </bottom>
      <diagonal/>
    </border>
    <border>
      <left style="medium">
        <color rgb="FFFF0000"/>
      </left>
      <right/>
      <top style="double">
        <color indexed="64"/>
      </top>
      <bottom style="thin">
        <color indexed="64"/>
      </bottom>
      <diagonal/>
    </border>
    <border>
      <left style="medium">
        <color rgb="FFFF0000"/>
      </left>
      <right/>
      <top style="double">
        <color rgb="FFFF0000"/>
      </top>
      <bottom style="double">
        <color rgb="FFFF0000"/>
      </bottom>
      <diagonal/>
    </border>
    <border>
      <left style="medium">
        <color rgb="FFFF0000"/>
      </left>
      <right style="thin">
        <color indexed="64"/>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right style="thin">
        <color indexed="64"/>
      </right>
      <top style="thin">
        <color indexed="64"/>
      </top>
      <bottom style="thin">
        <color indexed="64"/>
      </bottom>
      <diagonal/>
    </border>
    <border>
      <left/>
      <right style="medium">
        <color rgb="FFFF0000"/>
      </right>
      <top style="thin">
        <color indexed="64"/>
      </top>
      <bottom style="medium">
        <color rgb="FFFF0000"/>
      </bottom>
      <diagonal/>
    </border>
    <border>
      <left style="thin">
        <color indexed="64"/>
      </left>
      <right style="medium">
        <color rgb="FFFF0000"/>
      </right>
      <top/>
      <bottom style="medium">
        <color rgb="FFFF0000"/>
      </bottom>
      <diagonal/>
    </border>
    <border>
      <left/>
      <right style="medium">
        <color rgb="FFFF0000"/>
      </right>
      <top style="medium">
        <color rgb="FFFF0000"/>
      </top>
      <bottom/>
      <diagonal/>
    </border>
    <border>
      <left/>
      <right style="medium">
        <color rgb="FFFF0000"/>
      </right>
      <top style="thin">
        <color indexed="64"/>
      </top>
      <bottom style="double">
        <color rgb="FFFF0000"/>
      </bottom>
      <diagonal/>
    </border>
    <border>
      <left/>
      <right style="medium">
        <color rgb="FFFF0000"/>
      </right>
      <top style="medium">
        <color rgb="FFFF0000"/>
      </top>
      <bottom style="medium">
        <color rgb="FFFF0000"/>
      </bottom>
      <diagonal/>
    </border>
    <border>
      <left/>
      <right style="medium">
        <color rgb="FFFF0000"/>
      </right>
      <top style="medium">
        <color rgb="FFFF0000"/>
      </top>
      <bottom style="thin">
        <color indexed="64"/>
      </bottom>
      <diagonal/>
    </border>
    <border>
      <left/>
      <right style="medium">
        <color rgb="FFFF0000"/>
      </right>
      <top style="medium">
        <color rgb="FFFF0000"/>
      </top>
      <bottom style="double">
        <color rgb="FFFF0000"/>
      </bottom>
      <diagonal/>
    </border>
    <border>
      <left/>
      <right style="medium">
        <color rgb="FFFF0000"/>
      </right>
      <top/>
      <bottom style="medium">
        <color rgb="FFFF0000"/>
      </bottom>
      <diagonal/>
    </border>
    <border>
      <left/>
      <right style="medium">
        <color rgb="FFFF0000"/>
      </right>
      <top style="double">
        <color rgb="FFFF0000"/>
      </top>
      <bottom style="double">
        <color rgb="FFFF0000"/>
      </bottom>
      <diagonal/>
    </border>
    <border>
      <left/>
      <right style="thin">
        <color indexed="64"/>
      </right>
      <top style="medium">
        <color rgb="FFFF0000"/>
      </top>
      <bottom style="thin">
        <color indexed="64"/>
      </bottom>
      <diagonal/>
    </border>
    <border>
      <left style="thin">
        <color auto="1"/>
      </left>
      <right style="medium">
        <color rgb="FFFF0000"/>
      </right>
      <top style="medium">
        <color rgb="FFFF0000"/>
      </top>
      <bottom/>
      <diagonal/>
    </border>
    <border>
      <left style="thin">
        <color indexed="64"/>
      </left>
      <right style="medium">
        <color rgb="FFFF0000"/>
      </right>
      <top style="thin">
        <color indexed="64"/>
      </top>
      <bottom style="medium">
        <color rgb="FFFF0000"/>
      </bottom>
      <diagonal/>
    </border>
    <border>
      <left/>
      <right style="thin">
        <color indexed="64"/>
      </right>
      <top/>
      <bottom/>
      <diagonal/>
    </border>
    <border>
      <left/>
      <right style="thin">
        <color indexed="64"/>
      </right>
      <top style="thin">
        <color indexed="64"/>
      </top>
      <bottom/>
      <diagonal/>
    </border>
    <border>
      <left style="thin">
        <color indexed="64"/>
      </left>
      <right style="thin">
        <color rgb="FFB2B2B2"/>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indexed="64"/>
      </left>
      <right style="thin">
        <color rgb="FF7F7F7F"/>
      </right>
      <top style="thin">
        <color rgb="FF7F7F7F"/>
      </top>
      <bottom style="thin">
        <color rgb="FF7F7F7F"/>
      </bottom>
      <diagonal/>
    </border>
    <border>
      <left style="thin">
        <color indexed="64"/>
      </left>
      <right/>
      <top style="thin">
        <color rgb="FF7F7F7F"/>
      </top>
      <bottom/>
      <diagonal/>
    </border>
    <border>
      <left/>
      <right/>
      <top style="thin">
        <color rgb="FF7F7F7F"/>
      </top>
      <bottom/>
      <diagonal/>
    </border>
    <border>
      <left/>
      <right/>
      <top/>
      <bottom style="thin">
        <color rgb="FF7F7F7F"/>
      </bottom>
      <diagonal/>
    </border>
    <border>
      <left style="thin">
        <color rgb="FFB2B2B2"/>
      </left>
      <right style="thin">
        <color rgb="FFB2B2B2"/>
      </right>
      <top style="thin">
        <color indexed="64"/>
      </top>
      <bottom style="thin">
        <color rgb="FFB2B2B2"/>
      </bottom>
      <diagonal/>
    </border>
    <border>
      <left/>
      <right/>
      <top style="thin">
        <color rgb="FFB2B2B2"/>
      </top>
      <bottom style="thin">
        <color rgb="FFB2B2B2"/>
      </bottom>
      <diagonal/>
    </border>
    <border>
      <left/>
      <right/>
      <top style="thin">
        <color rgb="FFB2B2B2"/>
      </top>
      <bottom style="thin">
        <color indexed="64"/>
      </bottom>
      <diagonal/>
    </border>
    <border>
      <left/>
      <right/>
      <top style="thin">
        <color rgb="FFB2B2B2"/>
      </top>
      <bottom/>
      <diagonal/>
    </border>
    <border>
      <left style="thin">
        <color rgb="FF7F7F7F"/>
      </left>
      <right style="thin">
        <color rgb="FF7F7F7F"/>
      </right>
      <top style="thin">
        <color rgb="FF7F7F7F"/>
      </top>
      <bottom/>
      <diagonal/>
    </border>
    <border>
      <left/>
      <right/>
      <top style="thin">
        <color theme="2" tint="-0.499984740745262"/>
      </top>
      <bottom/>
      <diagonal/>
    </border>
    <border>
      <left/>
      <right/>
      <top style="thin">
        <color rgb="FF7F7F7F"/>
      </top>
      <bottom style="thin">
        <color indexed="64"/>
      </bottom>
      <diagonal/>
    </border>
    <border>
      <left/>
      <right/>
      <top/>
      <bottom style="thin">
        <color rgb="FFB2B2B2"/>
      </bottom>
      <diagonal/>
    </border>
    <border>
      <left/>
      <right/>
      <top style="thin">
        <color indexed="64"/>
      </top>
      <bottom style="thin">
        <color rgb="FFB2B2B2"/>
      </bottom>
      <diagonal/>
    </border>
    <border>
      <left style="thin">
        <color rgb="FFB2B2B2"/>
      </left>
      <right style="thin">
        <color indexed="64"/>
      </right>
      <top style="thin">
        <color indexed="64"/>
      </top>
      <bottom style="thin">
        <color rgb="FFB2B2B2"/>
      </bottom>
      <diagonal/>
    </border>
    <border>
      <left style="thin">
        <color rgb="FFB2B2B2"/>
      </left>
      <right style="thin">
        <color indexed="64"/>
      </right>
      <top style="thin">
        <color rgb="FFB2B2B2"/>
      </top>
      <bottom style="thin">
        <color rgb="FFB2B2B2"/>
      </bottom>
      <diagonal/>
    </border>
    <border>
      <left/>
      <right style="thin">
        <color indexed="64"/>
      </right>
      <top style="thin">
        <color rgb="FFB2B2B2"/>
      </top>
      <bottom style="thin">
        <color indexed="64"/>
      </bottom>
      <diagonal/>
    </border>
    <border>
      <left/>
      <right style="thin">
        <color indexed="64"/>
      </right>
      <top style="thin">
        <color indexed="64"/>
      </top>
      <bottom style="thin">
        <color rgb="FFB2B2B2"/>
      </bottom>
      <diagonal/>
    </border>
    <border>
      <left/>
      <right style="thin">
        <color indexed="64"/>
      </right>
      <top/>
      <bottom style="thin">
        <color rgb="FFB2B2B2"/>
      </bottom>
      <diagonal/>
    </border>
    <border>
      <left style="thin">
        <color rgb="FF7F7F7F"/>
      </left>
      <right style="thin">
        <color indexed="64"/>
      </right>
      <top style="thin">
        <color rgb="FF7F7F7F"/>
      </top>
      <bottom style="thin">
        <color rgb="FF7F7F7F"/>
      </bottom>
      <diagonal/>
    </border>
    <border>
      <left/>
      <right style="thin">
        <color indexed="64"/>
      </right>
      <top style="thin">
        <color rgb="FF7F7F7F"/>
      </top>
      <bottom/>
      <diagonal/>
    </border>
    <border>
      <left/>
      <right style="thin">
        <color indexed="64"/>
      </right>
      <top/>
      <bottom style="thin">
        <color indexed="64"/>
      </bottom>
      <diagonal/>
    </border>
    <border>
      <left/>
      <right style="thin">
        <color indexed="64"/>
      </right>
      <top style="thin">
        <color rgb="FFB2B2B2"/>
      </top>
      <bottom/>
      <diagonal/>
    </border>
    <border>
      <left/>
      <right style="thin">
        <color indexed="64"/>
      </right>
      <top/>
      <bottom style="thin">
        <color rgb="FF7F7F7F"/>
      </bottom>
      <diagonal/>
    </border>
    <border>
      <left/>
      <right style="thin">
        <color indexed="64"/>
      </right>
      <top style="thin">
        <color rgb="FF7F7F7F"/>
      </top>
      <bottom style="thin">
        <color indexed="64"/>
      </bottom>
      <diagonal/>
    </border>
    <border>
      <left style="thin">
        <color indexed="64"/>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hair">
        <color indexed="64"/>
      </left>
      <right style="hair">
        <color indexed="64"/>
      </right>
      <top style="hair">
        <color indexed="64"/>
      </top>
      <bottom style="hair">
        <color indexed="64"/>
      </bottom>
      <diagonal/>
    </border>
  </borders>
  <cellStyleXfs count="1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2" fillId="0" borderId="0" applyNumberFormat="0" applyFill="0" applyBorder="0" applyAlignment="0" applyProtection="0">
      <alignment vertical="center"/>
    </xf>
    <xf numFmtId="0" fontId="1" fillId="4" borderId="1" applyNumberFormat="0" applyFont="0" applyAlignment="0" applyProtection="0">
      <alignment vertical="center"/>
    </xf>
    <xf numFmtId="0" fontId="1" fillId="4" borderId="1" applyNumberFormat="0" applyFont="0" applyAlignment="0" applyProtection="0">
      <alignment vertical="center"/>
    </xf>
    <xf numFmtId="0" fontId="3" fillId="5" borderId="2" applyNumberFormat="0" applyAlignment="0" applyProtection="0">
      <alignment vertical="center"/>
    </xf>
    <xf numFmtId="0" fontId="3" fillId="5" borderId="2" applyNumberFormat="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2">
    <xf numFmtId="0" fontId="0" fillId="0" borderId="0" xfId="0">
      <alignment vertical="center"/>
    </xf>
    <xf numFmtId="0" fontId="0" fillId="0" borderId="0" xfId="0" applyAlignment="1">
      <alignment vertical="top"/>
    </xf>
    <xf numFmtId="0" fontId="6" fillId="0" borderId="0" xfId="0" applyFont="1" applyAlignment="1">
      <alignment horizontal="center" vertical="top"/>
    </xf>
    <xf numFmtId="0" fontId="6" fillId="0" borderId="0" xfId="0" applyFont="1" applyAlignment="1">
      <alignment vertical="top"/>
    </xf>
    <xf numFmtId="0" fontId="7" fillId="0" borderId="0" xfId="0" applyFont="1" applyAlignment="1">
      <alignment horizontal="justify" vertical="top"/>
    </xf>
    <xf numFmtId="0" fontId="8" fillId="0" borderId="0" xfId="0" applyFont="1" applyAlignment="1">
      <alignment horizontal="justify" vertical="top" wrapText="1"/>
    </xf>
    <xf numFmtId="0" fontId="9" fillId="0" borderId="0" xfId="0" applyFont="1" applyAlignment="1">
      <alignment horizontal="justify" vertical="top"/>
    </xf>
    <xf numFmtId="0" fontId="7" fillId="0" borderId="0" xfId="0" applyFont="1" applyAlignment="1">
      <alignment vertical="top"/>
    </xf>
    <xf numFmtId="0" fontId="6" fillId="0" borderId="3" xfId="0" applyFont="1" applyBorder="1">
      <alignment vertical="center"/>
    </xf>
    <xf numFmtId="0" fontId="6" fillId="0" borderId="4" xfId="0" applyFont="1" applyBorder="1">
      <alignment vertical="center"/>
    </xf>
    <xf numFmtId="0" fontId="6" fillId="0" borderId="4" xfId="0" applyFont="1" applyBorder="1" applyAlignment="1">
      <alignment horizontal="left" vertical="center"/>
    </xf>
    <xf numFmtId="0" fontId="13" fillId="0" borderId="5" xfId="0" applyFont="1" applyBorder="1">
      <alignment vertical="center"/>
    </xf>
    <xf numFmtId="0" fontId="6" fillId="0" borderId="5" xfId="0" applyFont="1" applyBorder="1">
      <alignment vertical="center"/>
    </xf>
    <xf numFmtId="0" fontId="6" fillId="0" borderId="6" xfId="0" applyFont="1" applyBorder="1">
      <alignment vertical="center"/>
    </xf>
    <xf numFmtId="176" fontId="14" fillId="8" borderId="9" xfId="9" applyNumberFormat="1" applyFont="1" applyFill="1" applyBorder="1" applyAlignment="1">
      <alignment horizontal="left" vertical="center" wrapText="1"/>
    </xf>
    <xf numFmtId="0" fontId="0" fillId="0" borderId="3" xfId="0" applyBorder="1" applyAlignment="1">
      <alignment horizontal="center" vertical="center"/>
    </xf>
    <xf numFmtId="176" fontId="14" fillId="8" borderId="8" xfId="9" applyNumberFormat="1" applyFont="1" applyFill="1" applyBorder="1" applyAlignment="1">
      <alignment horizontal="left" vertical="center" wrapText="1"/>
    </xf>
    <xf numFmtId="0" fontId="6" fillId="0" borderId="19" xfId="0" applyFont="1" applyBorder="1">
      <alignment vertical="center"/>
    </xf>
    <xf numFmtId="0" fontId="6" fillId="10" borderId="19" xfId="0" applyFont="1" applyFill="1" applyBorder="1">
      <alignment vertical="center"/>
    </xf>
    <xf numFmtId="0" fontId="6" fillId="0" borderId="26" xfId="0" applyFont="1" applyBorder="1">
      <alignment vertical="center"/>
    </xf>
    <xf numFmtId="0" fontId="6" fillId="0" borderId="27" xfId="0" applyFont="1" applyBorder="1">
      <alignment vertical="center"/>
    </xf>
    <xf numFmtId="0" fontId="6" fillId="0" borderId="6" xfId="0" applyFont="1" applyBorder="1" applyAlignment="1">
      <alignment horizontal="left" vertical="center"/>
    </xf>
    <xf numFmtId="0" fontId="6" fillId="0" borderId="33" xfId="0" applyFont="1" applyBorder="1" applyAlignment="1">
      <alignment horizontal="left" vertical="center" wrapText="1"/>
    </xf>
    <xf numFmtId="0" fontId="6" fillId="0" borderId="29" xfId="0" applyFont="1" applyBorder="1" applyAlignment="1">
      <alignment horizontal="left" vertical="center" wrapText="1"/>
    </xf>
    <xf numFmtId="0" fontId="6" fillId="0" borderId="27" xfId="0" applyFont="1" applyBorder="1" applyAlignment="1">
      <alignment horizontal="left" vertical="center" wrapText="1"/>
    </xf>
    <xf numFmtId="0" fontId="6" fillId="0" borderId="34"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6" fillId="0" borderId="38" xfId="0" applyFont="1" applyBorder="1" applyAlignment="1">
      <alignment horizontal="left" vertical="center" wrapText="1"/>
    </xf>
    <xf numFmtId="0" fontId="6" fillId="0" borderId="20" xfId="0" applyFont="1" applyBorder="1" applyAlignment="1">
      <alignment horizontal="left" vertical="center" wrapText="1"/>
    </xf>
    <xf numFmtId="0" fontId="6" fillId="0" borderId="20" xfId="9" applyFont="1" applyBorder="1">
      <alignment vertical="center"/>
    </xf>
    <xf numFmtId="0" fontId="6" fillId="0" borderId="20" xfId="9" applyFont="1" applyBorder="1" applyAlignment="1">
      <alignment horizontal="left" vertical="center"/>
    </xf>
    <xf numFmtId="57" fontId="6" fillId="9" borderId="40" xfId="0" applyNumberFormat="1" applyFont="1" applyFill="1" applyBorder="1" applyAlignment="1">
      <alignment horizontal="left" vertical="center"/>
    </xf>
    <xf numFmtId="177" fontId="6" fillId="9" borderId="40" xfId="0" applyNumberFormat="1" applyFont="1" applyFill="1" applyBorder="1" applyAlignment="1">
      <alignment vertical="top" wrapText="1"/>
    </xf>
    <xf numFmtId="177" fontId="6" fillId="0" borderId="40" xfId="0" applyNumberFormat="1" applyFont="1" applyBorder="1" applyAlignment="1">
      <alignment vertical="top" wrapText="1"/>
    </xf>
    <xf numFmtId="177" fontId="6" fillId="9" borderId="40" xfId="0" applyNumberFormat="1" applyFont="1" applyFill="1" applyBorder="1">
      <alignment vertical="center"/>
    </xf>
    <xf numFmtId="0" fontId="6" fillId="0" borderId="46" xfId="0" applyFont="1" applyBorder="1">
      <alignment vertical="center"/>
    </xf>
    <xf numFmtId="0" fontId="15" fillId="0" borderId="12" xfId="0" applyFont="1" applyBorder="1" applyAlignment="1">
      <alignment horizontal="justify" vertical="center"/>
    </xf>
    <xf numFmtId="0" fontId="6" fillId="0" borderId="39" xfId="0" applyFont="1" applyBorder="1">
      <alignment vertical="center"/>
    </xf>
    <xf numFmtId="177" fontId="6" fillId="9" borderId="52" xfId="0" applyNumberFormat="1" applyFont="1" applyFill="1" applyBorder="1" applyAlignment="1">
      <alignment horizontal="right" vertical="center" wrapText="1"/>
    </xf>
    <xf numFmtId="178" fontId="6" fillId="9" borderId="42" xfId="0" applyNumberFormat="1" applyFont="1" applyFill="1" applyBorder="1" applyAlignment="1">
      <alignment vertical="center" wrapText="1"/>
    </xf>
    <xf numFmtId="178" fontId="6" fillId="9" borderId="40" xfId="0" applyNumberFormat="1" applyFont="1" applyFill="1" applyBorder="1" applyAlignment="1">
      <alignment vertical="center" wrapText="1"/>
    </xf>
    <xf numFmtId="178" fontId="6" fillId="0" borderId="51" xfId="0" applyNumberFormat="1" applyFont="1" applyBorder="1" applyAlignment="1">
      <alignment vertical="center" wrapText="1"/>
    </xf>
    <xf numFmtId="178" fontId="6" fillId="0" borderId="41" xfId="0" applyNumberFormat="1" applyFont="1" applyBorder="1" applyAlignment="1">
      <alignment vertical="center" wrapText="1"/>
    </xf>
    <xf numFmtId="178" fontId="6" fillId="9" borderId="39" xfId="0" applyNumberFormat="1" applyFont="1" applyFill="1" applyBorder="1" applyAlignment="1">
      <alignment vertical="center" wrapText="1"/>
    </xf>
    <xf numFmtId="178" fontId="6" fillId="0" borderId="40" xfId="0" applyNumberFormat="1" applyFont="1" applyBorder="1" applyAlignment="1">
      <alignment vertical="center" wrapText="1"/>
    </xf>
    <xf numFmtId="178" fontId="6" fillId="0" borderId="46" xfId="0" applyNumberFormat="1" applyFont="1" applyBorder="1" applyAlignment="1">
      <alignment vertical="center" wrapText="1"/>
    </xf>
    <xf numFmtId="178" fontId="6" fillId="9" borderId="53" xfId="0" applyNumberFormat="1" applyFont="1" applyFill="1" applyBorder="1" applyAlignment="1">
      <alignment vertical="center" wrapText="1"/>
    </xf>
    <xf numFmtId="179" fontId="6" fillId="9" borderId="42" xfId="0" applyNumberFormat="1" applyFont="1" applyFill="1" applyBorder="1" applyAlignment="1">
      <alignment vertical="center" wrapText="1"/>
    </xf>
    <xf numFmtId="179" fontId="6" fillId="9" borderId="40" xfId="0" applyNumberFormat="1" applyFont="1" applyFill="1" applyBorder="1" applyAlignment="1">
      <alignment vertical="center" wrapText="1"/>
    </xf>
    <xf numFmtId="179" fontId="6" fillId="0" borderId="40" xfId="0" applyNumberFormat="1" applyFont="1" applyBorder="1" applyAlignment="1">
      <alignment vertical="center" wrapText="1"/>
    </xf>
    <xf numFmtId="179" fontId="6" fillId="0" borderId="51" xfId="0" applyNumberFormat="1" applyFont="1" applyBorder="1" applyAlignment="1">
      <alignment vertical="center" wrapText="1"/>
    </xf>
    <xf numFmtId="177" fontId="6" fillId="9" borderId="54" xfId="0" applyNumberFormat="1" applyFont="1" applyFill="1" applyBorder="1" applyAlignment="1">
      <alignment horizontal="right" vertical="center" wrapText="1"/>
    </xf>
    <xf numFmtId="179" fontId="6" fillId="9" borderId="39" xfId="0" applyNumberFormat="1" applyFont="1" applyFill="1" applyBorder="1" applyAlignment="1">
      <alignment vertical="center" wrapText="1"/>
    </xf>
    <xf numFmtId="179" fontId="6" fillId="0" borderId="41" xfId="0" applyNumberFormat="1" applyFont="1" applyBorder="1" applyAlignment="1">
      <alignment vertical="center" wrapText="1"/>
    </xf>
    <xf numFmtId="179" fontId="6" fillId="9" borderId="41" xfId="0" applyNumberFormat="1" applyFont="1" applyFill="1" applyBorder="1" applyAlignment="1">
      <alignment vertical="center" wrapText="1"/>
    </xf>
    <xf numFmtId="179" fontId="6" fillId="9" borderId="10" xfId="0" applyNumberFormat="1" applyFont="1" applyFill="1" applyBorder="1" applyAlignment="1">
      <alignment vertical="center" wrapText="1"/>
    </xf>
    <xf numFmtId="179" fontId="6" fillId="9" borderId="46" xfId="0" applyNumberFormat="1" applyFont="1" applyFill="1" applyBorder="1" applyAlignment="1">
      <alignment vertical="center" wrapText="1"/>
    </xf>
    <xf numFmtId="178" fontId="6" fillId="9" borderId="47" xfId="0" applyNumberFormat="1" applyFont="1" applyFill="1" applyBorder="1" applyAlignment="1">
      <alignment vertical="center" wrapText="1"/>
    </xf>
    <xf numFmtId="178" fontId="6" fillId="9" borderId="48" xfId="0" applyNumberFormat="1" applyFont="1" applyFill="1" applyBorder="1" applyAlignment="1">
      <alignment vertical="center" wrapText="1"/>
    </xf>
    <xf numFmtId="178" fontId="6" fillId="9" borderId="55" xfId="0" applyNumberFormat="1" applyFont="1" applyFill="1" applyBorder="1" applyAlignment="1">
      <alignment vertical="center" wrapText="1"/>
    </xf>
    <xf numFmtId="178" fontId="6" fillId="0" borderId="56" xfId="0" applyNumberFormat="1" applyFont="1" applyBorder="1" applyAlignment="1">
      <alignment vertical="center" wrapText="1"/>
    </xf>
    <xf numFmtId="177" fontId="6" fillId="9" borderId="39" xfId="0" applyNumberFormat="1" applyFont="1" applyFill="1" applyBorder="1" applyAlignment="1">
      <alignment horizontal="right" vertical="center" wrapText="1"/>
    </xf>
    <xf numFmtId="177" fontId="6" fillId="0" borderId="25" xfId="0" applyNumberFormat="1" applyFont="1" applyBorder="1" applyAlignment="1">
      <alignment horizontal="right" vertical="center" wrapText="1"/>
    </xf>
    <xf numFmtId="0" fontId="0" fillId="0" borderId="3" xfId="0" applyBorder="1">
      <alignment vertical="center"/>
    </xf>
    <xf numFmtId="0" fontId="16" fillId="0" borderId="29" xfId="0" applyFont="1" applyBorder="1" applyAlignment="1">
      <alignment horizontal="left" vertical="center"/>
    </xf>
    <xf numFmtId="0" fontId="16" fillId="0" borderId="29" xfId="0" applyFont="1" applyBorder="1">
      <alignment vertical="center"/>
    </xf>
    <xf numFmtId="0" fontId="6" fillId="0" borderId="29" xfId="0" applyFont="1" applyBorder="1">
      <alignment vertical="center"/>
    </xf>
    <xf numFmtId="0" fontId="6" fillId="0" borderId="29" xfId="0" applyFont="1" applyBorder="1" applyAlignment="1">
      <alignment vertical="top"/>
    </xf>
    <xf numFmtId="0" fontId="6" fillId="11" borderId="29" xfId="0" applyFont="1" applyFill="1" applyBorder="1" applyAlignment="1">
      <alignment vertical="top"/>
    </xf>
    <xf numFmtId="0" fontId="6" fillId="11" borderId="27" xfId="0" applyFont="1" applyFill="1" applyBorder="1" applyAlignment="1">
      <alignment vertical="top"/>
    </xf>
    <xf numFmtId="0" fontId="15" fillId="0" borderId="63" xfId="0" applyFont="1" applyBorder="1" applyAlignment="1">
      <alignment horizontal="justify" vertical="center"/>
    </xf>
    <xf numFmtId="0" fontId="6" fillId="0" borderId="64" xfId="0" applyFont="1" applyBorder="1">
      <alignment vertical="center"/>
    </xf>
    <xf numFmtId="0" fontId="6" fillId="0" borderId="65" xfId="0" applyFont="1" applyBorder="1" applyAlignment="1">
      <alignment horizontal="left" vertical="center" wrapText="1"/>
    </xf>
    <xf numFmtId="0" fontId="6" fillId="0" borderId="62" xfId="0" applyFont="1" applyBorder="1" applyAlignment="1">
      <alignment horizontal="left" vertical="center" wrapText="1"/>
    </xf>
    <xf numFmtId="0" fontId="6" fillId="0" borderId="59" xfId="0" applyFont="1" applyBorder="1" applyAlignment="1">
      <alignment horizontal="left" vertical="center" wrapText="1"/>
    </xf>
    <xf numFmtId="0" fontId="6" fillId="0" borderId="64" xfId="0" applyFont="1" applyBorder="1" applyAlignment="1">
      <alignment horizontal="left" vertical="center" wrapText="1"/>
    </xf>
    <xf numFmtId="0" fontId="6" fillId="0" borderId="67" xfId="0" applyFont="1" applyBorder="1" applyAlignment="1">
      <alignment horizontal="left" vertical="center" wrapText="1"/>
    </xf>
    <xf numFmtId="0" fontId="6" fillId="0" borderId="69" xfId="0" applyFont="1" applyBorder="1" applyAlignment="1">
      <alignment horizontal="left" vertical="center" wrapText="1"/>
    </xf>
    <xf numFmtId="0" fontId="6" fillId="0" borderId="57" xfId="0" applyFont="1" applyBorder="1" applyAlignment="1">
      <alignment horizontal="left" vertical="center" wrapText="1"/>
    </xf>
    <xf numFmtId="0" fontId="6" fillId="0" borderId="70" xfId="0" applyFont="1" applyBorder="1" applyAlignment="1">
      <alignment horizontal="left" vertical="center" wrapText="1"/>
    </xf>
    <xf numFmtId="0" fontId="6" fillId="0" borderId="66" xfId="0" applyFont="1" applyBorder="1" applyAlignment="1">
      <alignment horizontal="left" vertical="center" wrapText="1"/>
    </xf>
    <xf numFmtId="0" fontId="0" fillId="0" borderId="24" xfId="0" applyBorder="1">
      <alignment vertical="center"/>
    </xf>
    <xf numFmtId="0" fontId="0" fillId="9" borderId="0" xfId="0" applyFill="1">
      <alignment vertical="center"/>
    </xf>
    <xf numFmtId="0" fontId="0" fillId="0" borderId="0" xfId="0" applyAlignment="1">
      <alignment vertical="center" wrapText="1"/>
    </xf>
    <xf numFmtId="0" fontId="0" fillId="4" borderId="73" xfId="4" applyFont="1" applyBorder="1">
      <alignment vertical="center"/>
    </xf>
    <xf numFmtId="0" fontId="0" fillId="0" borderId="13" xfId="0" applyBorder="1">
      <alignment vertical="center"/>
    </xf>
    <xf numFmtId="0" fontId="0" fillId="4" borderId="74" xfId="4" applyFont="1" applyBorder="1">
      <alignment vertical="center"/>
    </xf>
    <xf numFmtId="0" fontId="3" fillId="5" borderId="75" xfId="6" applyBorder="1">
      <alignment vertical="center"/>
    </xf>
    <xf numFmtId="0" fontId="0" fillId="0" borderId="77" xfId="0" applyBorder="1">
      <alignment vertical="center"/>
    </xf>
    <xf numFmtId="0" fontId="3" fillId="4" borderId="74" xfId="4" applyFont="1" applyBorder="1">
      <alignment vertical="center"/>
    </xf>
    <xf numFmtId="0" fontId="0" fillId="4" borderId="79" xfId="4" applyFont="1" applyBorder="1">
      <alignment vertical="center"/>
    </xf>
    <xf numFmtId="0" fontId="0" fillId="4" borderId="1" xfId="4" applyFont="1">
      <alignment vertical="center"/>
    </xf>
    <xf numFmtId="0" fontId="3" fillId="5" borderId="2" xfId="6">
      <alignment vertical="center"/>
    </xf>
    <xf numFmtId="0" fontId="0" fillId="0" borderId="0" xfId="0" applyAlignment="1">
      <alignment horizontal="left" vertical="center"/>
    </xf>
    <xf numFmtId="0" fontId="3" fillId="5" borderId="2" xfId="6" applyAlignment="1">
      <alignment horizontal="left" vertical="center"/>
    </xf>
    <xf numFmtId="0" fontId="3" fillId="5" borderId="83" xfId="6" applyBorder="1">
      <alignment vertical="center"/>
    </xf>
    <xf numFmtId="0" fontId="0" fillId="0" borderId="0" xfId="0" applyAlignment="1">
      <alignment horizontal="center" vertical="center"/>
    </xf>
    <xf numFmtId="0" fontId="3" fillId="4" borderId="1" xfId="4" applyFont="1">
      <alignment vertical="center"/>
    </xf>
    <xf numFmtId="0" fontId="0" fillId="0" borderId="81" xfId="0" applyBorder="1">
      <alignment vertical="center"/>
    </xf>
    <xf numFmtId="0" fontId="0" fillId="0" borderId="19" xfId="0" applyBorder="1">
      <alignment vertical="center"/>
    </xf>
    <xf numFmtId="0" fontId="0" fillId="0" borderId="87" xfId="0" applyBorder="1">
      <alignment vertical="center"/>
    </xf>
    <xf numFmtId="0" fontId="0" fillId="0" borderId="86" xfId="0" applyBorder="1">
      <alignment vertical="center"/>
    </xf>
    <xf numFmtId="0" fontId="0" fillId="0" borderId="82" xfId="0" applyBorder="1">
      <alignment vertical="center"/>
    </xf>
    <xf numFmtId="0" fontId="0" fillId="4" borderId="88" xfId="4" applyFont="1" applyBorder="1">
      <alignment vertical="center"/>
    </xf>
    <xf numFmtId="0" fontId="0" fillId="0" borderId="71" xfId="0" applyBorder="1">
      <alignment vertical="center"/>
    </xf>
    <xf numFmtId="0" fontId="0" fillId="4" borderId="89" xfId="4" applyFont="1" applyBorder="1">
      <alignment vertical="center"/>
    </xf>
    <xf numFmtId="0" fontId="0" fillId="0" borderId="90" xfId="0" applyBorder="1">
      <alignment vertical="center"/>
    </xf>
    <xf numFmtId="0" fontId="0" fillId="0" borderId="58" xfId="0" applyBorder="1">
      <alignment vertical="center"/>
    </xf>
    <xf numFmtId="0" fontId="0" fillId="0" borderId="91" xfId="0" applyBorder="1">
      <alignment vertical="center"/>
    </xf>
    <xf numFmtId="0" fontId="0" fillId="0" borderId="92" xfId="0" applyBorder="1">
      <alignment vertical="center"/>
    </xf>
    <xf numFmtId="0" fontId="3" fillId="5" borderId="93" xfId="6" applyBorder="1">
      <alignment vertical="center"/>
    </xf>
    <xf numFmtId="0" fontId="0" fillId="0" borderId="94" xfId="0" applyBorder="1">
      <alignment vertical="center"/>
    </xf>
    <xf numFmtId="0" fontId="0" fillId="0" borderId="96" xfId="0" applyBorder="1">
      <alignment vertical="center"/>
    </xf>
    <xf numFmtId="0" fontId="3" fillId="4" borderId="89" xfId="4" applyFont="1" applyBorder="1">
      <alignment vertical="center"/>
    </xf>
    <xf numFmtId="0" fontId="0" fillId="12" borderId="26" xfId="0" applyFill="1" applyBorder="1">
      <alignment vertical="center"/>
    </xf>
    <xf numFmtId="0" fontId="0" fillId="12" borderId="0" xfId="0" applyFill="1">
      <alignment vertical="center"/>
    </xf>
    <xf numFmtId="0" fontId="0" fillId="12" borderId="71" xfId="0" applyFill="1" applyBorder="1">
      <alignment vertical="center"/>
    </xf>
    <xf numFmtId="0" fontId="0" fillId="12" borderId="0" xfId="0" applyFill="1" applyAlignment="1">
      <alignment horizontal="left" vertical="center"/>
    </xf>
    <xf numFmtId="0" fontId="0" fillId="12" borderId="72" xfId="0" applyFill="1" applyBorder="1">
      <alignment vertical="center"/>
    </xf>
    <xf numFmtId="0" fontId="0" fillId="12" borderId="78" xfId="0" applyFill="1" applyBorder="1">
      <alignment vertical="center"/>
    </xf>
    <xf numFmtId="0" fontId="0" fillId="12" borderId="97" xfId="0" applyFill="1" applyBorder="1">
      <alignment vertical="center"/>
    </xf>
    <xf numFmtId="0" fontId="0" fillId="12" borderId="78" xfId="0" applyFill="1" applyBorder="1" applyAlignment="1">
      <alignment horizontal="left" vertical="center"/>
    </xf>
    <xf numFmtId="0" fontId="0" fillId="12" borderId="13" xfId="0" applyFill="1" applyBorder="1">
      <alignment vertical="center"/>
    </xf>
    <xf numFmtId="0" fontId="0" fillId="12" borderId="77" xfId="0" applyFill="1" applyBorder="1">
      <alignment vertical="center"/>
    </xf>
    <xf numFmtId="0" fontId="0" fillId="12" borderId="94" xfId="0" applyFill="1" applyBorder="1">
      <alignment vertical="center"/>
    </xf>
    <xf numFmtId="0" fontId="0" fillId="12" borderId="5" xfId="0" applyFill="1" applyBorder="1">
      <alignment vertical="center"/>
    </xf>
    <xf numFmtId="0" fontId="0" fillId="12" borderId="0" xfId="0" applyFill="1" applyAlignment="1">
      <alignment horizontal="center" vertical="center"/>
    </xf>
    <xf numFmtId="0" fontId="0" fillId="12" borderId="98" xfId="0" applyFill="1" applyBorder="1">
      <alignment vertical="center"/>
    </xf>
    <xf numFmtId="0" fontId="0" fillId="12" borderId="26" xfId="0" applyFill="1" applyBorder="1" applyAlignment="1">
      <alignment horizontal="center" vertical="center"/>
    </xf>
    <xf numFmtId="0" fontId="0" fillId="12" borderId="4" xfId="0" applyFill="1" applyBorder="1">
      <alignment vertical="center"/>
    </xf>
    <xf numFmtId="0" fontId="0" fillId="12" borderId="19" xfId="0" applyFill="1" applyBorder="1" applyAlignment="1">
      <alignment horizontal="center" vertical="center"/>
    </xf>
    <xf numFmtId="0" fontId="0" fillId="12" borderId="6" xfId="0" applyFill="1" applyBorder="1">
      <alignment vertical="center"/>
    </xf>
    <xf numFmtId="0" fontId="0" fillId="12" borderId="43" xfId="0" applyFill="1" applyBorder="1" applyAlignment="1">
      <alignment horizontal="center" vertical="center"/>
    </xf>
    <xf numFmtId="0" fontId="0" fillId="12" borderId="81" xfId="0" applyFill="1" applyBorder="1">
      <alignment vertical="center"/>
    </xf>
    <xf numFmtId="0" fontId="0" fillId="12" borderId="90" xfId="0" applyFill="1" applyBorder="1">
      <alignment vertical="center"/>
    </xf>
    <xf numFmtId="0" fontId="0" fillId="12" borderId="19" xfId="0" applyFill="1" applyBorder="1">
      <alignment vertical="center"/>
    </xf>
    <xf numFmtId="0" fontId="0" fillId="12" borderId="58" xfId="0" applyFill="1" applyBorder="1">
      <alignment vertical="center"/>
    </xf>
    <xf numFmtId="0" fontId="0" fillId="12" borderId="76" xfId="0" applyFill="1" applyBorder="1">
      <alignment vertical="center"/>
    </xf>
    <xf numFmtId="0" fontId="0" fillId="12" borderId="43" xfId="0" applyFill="1" applyBorder="1">
      <alignment vertical="center"/>
    </xf>
    <xf numFmtId="0" fontId="0" fillId="12" borderId="95" xfId="0" applyFill="1" applyBorder="1">
      <alignment vertical="center"/>
    </xf>
    <xf numFmtId="0" fontId="0" fillId="12" borderId="86" xfId="0" applyFill="1" applyBorder="1">
      <alignment vertical="center"/>
    </xf>
    <xf numFmtId="0" fontId="0" fillId="12" borderId="92" xfId="0" applyFill="1" applyBorder="1">
      <alignment vertical="center"/>
    </xf>
    <xf numFmtId="0" fontId="6" fillId="0" borderId="27" xfId="0" applyFont="1" applyBorder="1">
      <alignment vertical="center"/>
    </xf>
    <xf numFmtId="0" fontId="0" fillId="0" borderId="3" xfId="0" applyBorder="1" applyAlignment="1">
      <alignment vertical="center" wrapText="1"/>
    </xf>
    <xf numFmtId="0" fontId="0" fillId="0" borderId="13" xfId="0" applyFill="1" applyBorder="1">
      <alignment vertical="center"/>
    </xf>
    <xf numFmtId="0" fontId="0" fillId="0" borderId="0" xfId="0" applyFill="1">
      <alignment vertical="center"/>
    </xf>
    <xf numFmtId="0" fontId="0" fillId="0" borderId="71" xfId="0" applyFill="1" applyBorder="1">
      <alignment vertical="center"/>
    </xf>
    <xf numFmtId="0" fontId="0" fillId="0" borderId="0" xfId="0" applyFill="1" applyAlignment="1">
      <alignment horizontal="left" vertical="center"/>
    </xf>
    <xf numFmtId="0" fontId="0" fillId="0" borderId="26" xfId="0" applyFill="1" applyBorder="1">
      <alignment vertical="center"/>
    </xf>
    <xf numFmtId="0" fontId="0" fillId="0" borderId="72" xfId="0" applyFill="1" applyBorder="1">
      <alignment vertical="center"/>
    </xf>
    <xf numFmtId="0" fontId="6" fillId="0" borderId="29" xfId="0" applyFont="1" applyBorder="1">
      <alignment vertical="center"/>
    </xf>
    <xf numFmtId="0" fontId="6" fillId="0" borderId="4" xfId="0" applyFont="1" applyBorder="1">
      <alignment vertical="center"/>
    </xf>
    <xf numFmtId="176" fontId="14" fillId="8" borderId="8" xfId="9" applyNumberFormat="1" applyFont="1" applyFill="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33" xfId="0" applyFont="1" applyBorder="1" applyAlignment="1">
      <alignment horizontal="left" vertical="center" wrapText="1"/>
    </xf>
    <xf numFmtId="0" fontId="6" fillId="0" borderId="27" xfId="0" applyFont="1" applyBorder="1" applyAlignment="1">
      <alignment horizontal="left" vertical="center" wrapText="1"/>
    </xf>
    <xf numFmtId="0" fontId="6" fillId="0" borderId="34" xfId="0" applyFont="1" applyBorder="1" applyAlignment="1">
      <alignment horizontal="left" vertical="center" wrapText="1"/>
    </xf>
    <xf numFmtId="0" fontId="0" fillId="0" borderId="3" xfId="0" applyBorder="1" applyAlignment="1">
      <alignmen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lignment vertical="center"/>
    </xf>
    <xf numFmtId="0" fontId="6" fillId="0" borderId="3" xfId="0" applyFont="1" applyBorder="1">
      <alignment vertical="center"/>
    </xf>
    <xf numFmtId="0" fontId="7" fillId="0" borderId="0" xfId="0" applyFont="1" applyAlignment="1">
      <alignment horizontal="justify" vertical="top" wrapText="1"/>
    </xf>
    <xf numFmtId="0" fontId="10" fillId="0" borderId="0" xfId="12" applyFont="1" applyFill="1" applyAlignment="1">
      <alignment horizontal="center" vertical="top"/>
    </xf>
    <xf numFmtId="178" fontId="6" fillId="0" borderId="39" xfId="0" applyNumberFormat="1" applyFont="1" applyBorder="1" applyAlignment="1">
      <alignment vertical="center" wrapText="1"/>
    </xf>
    <xf numFmtId="178" fontId="6" fillId="0" borderId="57" xfId="0" applyNumberFormat="1" applyFont="1" applyBorder="1" applyAlignment="1">
      <alignment vertical="center" wrapText="1"/>
    </xf>
    <xf numFmtId="178" fontId="6" fillId="9" borderId="20" xfId="0" applyNumberFormat="1" applyFont="1" applyFill="1" applyBorder="1" applyAlignment="1">
      <alignment vertical="center" wrapText="1"/>
    </xf>
    <xf numFmtId="180" fontId="6" fillId="0" borderId="29" xfId="0" applyNumberFormat="1" applyFont="1" applyBorder="1" applyAlignment="1">
      <alignment horizontal="center" vertical="center" wrapText="1"/>
    </xf>
    <xf numFmtId="178" fontId="6" fillId="9" borderId="41" xfId="0" applyNumberFormat="1" applyFont="1" applyFill="1" applyBorder="1" applyAlignment="1">
      <alignment vertical="center" wrapText="1"/>
    </xf>
    <xf numFmtId="178" fontId="6" fillId="9" borderId="70" xfId="0" applyNumberFormat="1" applyFont="1" applyFill="1" applyBorder="1" applyAlignment="1">
      <alignment vertical="center" wrapText="1"/>
    </xf>
    <xf numFmtId="180" fontId="6" fillId="0" borderId="34" xfId="0" applyNumberFormat="1" applyFont="1" applyBorder="1" applyAlignment="1">
      <alignment horizontal="center" vertical="center" wrapText="1"/>
    </xf>
    <xf numFmtId="178" fontId="6" fillId="0" borderId="99" xfId="0" applyNumberFormat="1" applyFont="1" applyBorder="1" applyAlignment="1">
      <alignment vertical="center" wrapText="1"/>
    </xf>
    <xf numFmtId="178" fontId="6" fillId="9" borderId="56" xfId="0" applyNumberFormat="1" applyFont="1" applyFill="1" applyBorder="1" applyAlignment="1">
      <alignment vertical="center" wrapText="1"/>
    </xf>
    <xf numFmtId="178" fontId="6" fillId="0" borderId="100" xfId="0" applyNumberFormat="1" applyFont="1" applyBorder="1" applyAlignment="1">
      <alignment vertical="center" wrapText="1"/>
    </xf>
    <xf numFmtId="0" fontId="0" fillId="0" borderId="3" xfId="0" applyBorder="1" applyAlignment="1">
      <alignment horizontal="center" vertical="center"/>
    </xf>
    <xf numFmtId="0" fontId="0" fillId="0" borderId="9" xfId="0" applyBorder="1">
      <alignment vertical="center"/>
    </xf>
    <xf numFmtId="0" fontId="0" fillId="4" borderId="101" xfId="4" applyFont="1" applyBorder="1">
      <alignment vertical="center"/>
    </xf>
    <xf numFmtId="0" fontId="3" fillId="0" borderId="2" xfId="6" applyFill="1">
      <alignment vertical="center"/>
    </xf>
    <xf numFmtId="0" fontId="3" fillId="0" borderId="71" xfId="6" applyFill="1" applyBorder="1">
      <alignment vertical="center"/>
    </xf>
    <xf numFmtId="0" fontId="0" fillId="0" borderId="101" xfId="0" applyBorder="1">
      <alignment vertical="center"/>
    </xf>
    <xf numFmtId="0" fontId="0" fillId="0" borderId="101" xfId="0" applyBorder="1" applyAlignment="1">
      <alignment horizontal="left" vertical="center"/>
    </xf>
    <xf numFmtId="0" fontId="0" fillId="0" borderId="26" xfId="0" applyFill="1" applyBorder="1" applyAlignment="1">
      <alignment vertical="center"/>
    </xf>
    <xf numFmtId="0" fontId="0" fillId="0" borderId="0" xfId="0" applyFill="1" applyAlignment="1">
      <alignment vertical="center"/>
    </xf>
    <xf numFmtId="180" fontId="6" fillId="0" borderId="29" xfId="0" applyNumberFormat="1" applyFont="1" applyBorder="1" applyAlignment="1">
      <alignment horizontal="left" vertical="center" wrapText="1"/>
    </xf>
    <xf numFmtId="180" fontId="6" fillId="0" borderId="20" xfId="0" applyNumberFormat="1" applyFont="1" applyBorder="1" applyAlignment="1">
      <alignment horizontal="center" vertical="center" wrapText="1"/>
    </xf>
    <xf numFmtId="0" fontId="0" fillId="0" borderId="0" xfId="0" applyBorder="1" applyAlignment="1">
      <alignment horizontal="center" vertical="center"/>
    </xf>
    <xf numFmtId="0" fontId="0" fillId="0" borderId="95" xfId="0" applyBorder="1" applyAlignment="1">
      <alignment horizontal="center" vertical="center"/>
    </xf>
    <xf numFmtId="0" fontId="0" fillId="0" borderId="0" xfId="0" applyBorder="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11" fillId="0" borderId="3" xfId="0" applyFont="1" applyBorder="1" applyAlignment="1">
      <alignment horizontal="center" vertical="center"/>
    </xf>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2" fillId="6" borderId="7" xfId="0" applyFont="1" applyFill="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9" borderId="39" xfId="0" applyFont="1" applyFill="1" applyBorder="1" applyAlignment="1">
      <alignment horizontal="center" vertical="center"/>
    </xf>
    <xf numFmtId="0" fontId="6" fillId="9" borderId="64" xfId="0" applyFont="1" applyFill="1" applyBorder="1" applyAlignment="1">
      <alignment horizontal="center" vertical="center"/>
    </xf>
    <xf numFmtId="0" fontId="6" fillId="9" borderId="40" xfId="0" applyFont="1" applyFill="1" applyBorder="1" applyAlignment="1">
      <alignment horizontal="center" vertical="center"/>
    </xf>
    <xf numFmtId="0" fontId="6" fillId="9" borderId="29" xfId="0" applyFont="1" applyFill="1" applyBorder="1" applyAlignment="1">
      <alignment horizontal="center" vertical="center"/>
    </xf>
    <xf numFmtId="0" fontId="6" fillId="0" borderId="19" xfId="0" applyFont="1" applyBorder="1">
      <alignment vertical="center"/>
    </xf>
    <xf numFmtId="0" fontId="29" fillId="13" borderId="4" xfId="0" applyFont="1" applyFill="1" applyBorder="1" applyAlignment="1">
      <alignment horizontal="left" vertical="center"/>
    </xf>
    <xf numFmtId="0" fontId="19" fillId="13" borderId="29" xfId="0" applyFont="1" applyFill="1" applyBorder="1" applyAlignment="1">
      <alignment horizontal="left" vertical="center"/>
    </xf>
    <xf numFmtId="0" fontId="29" fillId="13" borderId="29" xfId="0" applyFont="1" applyFill="1" applyBorder="1" applyAlignment="1">
      <alignment horizontal="left" vertical="center"/>
    </xf>
    <xf numFmtId="38" fontId="30" fillId="9" borderId="40" xfId="13" applyFont="1" applyFill="1" applyBorder="1" applyAlignment="1">
      <alignment horizontal="center" vertical="center"/>
    </xf>
    <xf numFmtId="38" fontId="30" fillId="9" borderId="29" xfId="13" applyFont="1" applyFill="1" applyBorder="1" applyAlignment="1">
      <alignment horizontal="center" vertical="center"/>
    </xf>
    <xf numFmtId="0" fontId="6" fillId="0" borderId="40" xfId="0" applyFont="1" applyBorder="1">
      <alignment vertical="center"/>
    </xf>
    <xf numFmtId="0" fontId="6" fillId="0" borderId="29" xfId="0" applyFont="1" applyBorder="1">
      <alignment vertical="center"/>
    </xf>
    <xf numFmtId="0" fontId="6" fillId="7" borderId="4" xfId="0" applyFont="1" applyFill="1" applyBorder="1" applyAlignment="1">
      <alignment horizontal="left" vertical="center"/>
    </xf>
    <xf numFmtId="0" fontId="6" fillId="7" borderId="19" xfId="0" applyFont="1" applyFill="1" applyBorder="1" applyAlignment="1">
      <alignment horizontal="left" vertical="center"/>
    </xf>
    <xf numFmtId="0" fontId="6" fillId="7" borderId="29" xfId="0" applyFont="1" applyFill="1" applyBorder="1" applyAlignment="1">
      <alignment horizontal="left" vertical="center"/>
    </xf>
    <xf numFmtId="0" fontId="6" fillId="7" borderId="58" xfId="0" applyFont="1" applyFill="1" applyBorder="1" applyAlignment="1">
      <alignment horizontal="left" vertical="center"/>
    </xf>
    <xf numFmtId="0" fontId="6" fillId="9" borderId="48" xfId="0" applyFont="1" applyFill="1" applyBorder="1">
      <alignment vertical="center"/>
    </xf>
    <xf numFmtId="0" fontId="6" fillId="9" borderId="20" xfId="0" applyFont="1" applyFill="1" applyBorder="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 fillId="9" borderId="48" xfId="12" applyFill="1" applyBorder="1">
      <alignment vertical="center"/>
    </xf>
    <xf numFmtId="0" fontId="6" fillId="0" borderId="23"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5" xfId="0" applyFont="1" applyBorder="1" applyAlignment="1">
      <alignment horizontal="left" vertical="center" wrapText="1"/>
    </xf>
    <xf numFmtId="0" fontId="6" fillId="0" borderId="13"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36" xfId="0" applyFont="1" applyBorder="1" applyAlignment="1">
      <alignment horizontal="left" vertical="center" wrapText="1"/>
    </xf>
    <xf numFmtId="0" fontId="6" fillId="0" borderId="7" xfId="0" applyFont="1" applyBorder="1" applyAlignment="1">
      <alignment horizontal="center" vertical="center" wrapText="1"/>
    </xf>
    <xf numFmtId="176" fontId="14" fillId="8" borderId="3" xfId="9" applyNumberFormat="1" applyFont="1" applyFill="1" applyBorder="1" applyAlignment="1">
      <alignment horizontal="left" vertical="center" wrapText="1"/>
    </xf>
    <xf numFmtId="176" fontId="14" fillId="8" borderId="7" xfId="9" applyNumberFormat="1" applyFont="1" applyFill="1" applyBorder="1" applyAlignment="1">
      <alignment horizontal="left" vertical="center" wrapText="1"/>
    </xf>
    <xf numFmtId="0" fontId="12" fillId="6" borderId="9" xfId="0" applyFont="1" applyFill="1" applyBorder="1" applyAlignment="1">
      <alignment horizontal="center" vertical="center"/>
    </xf>
    <xf numFmtId="0" fontId="14" fillId="8" borderId="3" xfId="0" applyFont="1" applyFill="1" applyBorder="1" applyAlignment="1">
      <alignment horizontal="left" vertical="center" wrapText="1"/>
    </xf>
    <xf numFmtId="0" fontId="15" fillId="0" borderId="4" xfId="0" applyFont="1" applyBorder="1" applyAlignment="1">
      <alignment vertical="center" wrapText="1"/>
    </xf>
    <xf numFmtId="0" fontId="15" fillId="0" borderId="29" xfId="0" applyFont="1" applyBorder="1" applyAlignment="1">
      <alignment vertical="center" wrapText="1"/>
    </xf>
    <xf numFmtId="176" fontId="14" fillId="8" borderId="8" xfId="9" applyNumberFormat="1" applyFont="1" applyFill="1" applyBorder="1" applyAlignment="1">
      <alignment horizontal="left" vertical="center" wrapText="1"/>
    </xf>
    <xf numFmtId="0" fontId="15" fillId="0" borderId="4" xfId="0" applyFont="1" applyBorder="1" applyAlignment="1">
      <alignment horizontal="justify" vertical="center"/>
    </xf>
    <xf numFmtId="0" fontId="15" fillId="0" borderId="29" xfId="0" applyFont="1" applyBorder="1" applyAlignment="1">
      <alignment horizontal="justify" vertical="center"/>
    </xf>
    <xf numFmtId="0" fontId="6" fillId="0" borderId="15" xfId="0" applyFont="1" applyBorder="1" applyAlignment="1">
      <alignment vertical="center" wrapText="1"/>
    </xf>
    <xf numFmtId="0" fontId="6" fillId="0" borderId="32" xfId="0" applyFont="1" applyBorder="1" applyAlignment="1">
      <alignment vertical="center" wrapText="1"/>
    </xf>
    <xf numFmtId="0" fontId="6" fillId="9" borderId="41" xfId="0" applyFont="1" applyFill="1" applyBorder="1">
      <alignment vertical="center"/>
    </xf>
    <xf numFmtId="0" fontId="6" fillId="9" borderId="59" xfId="0" applyFont="1" applyFill="1" applyBorder="1">
      <alignment vertical="center"/>
    </xf>
    <xf numFmtId="0" fontId="12" fillId="6" borderId="8" xfId="0" applyFont="1" applyFill="1" applyBorder="1" applyAlignment="1">
      <alignment horizontal="center" vertical="center"/>
    </xf>
    <xf numFmtId="0" fontId="6" fillId="0" borderId="49" xfId="0" applyFont="1" applyBorder="1" applyAlignment="1">
      <alignment horizontal="left" vertical="top" wrapText="1"/>
    </xf>
    <xf numFmtId="0" fontId="6" fillId="0" borderId="23" xfId="0" applyFont="1" applyBorder="1" applyAlignment="1">
      <alignment horizontal="left" vertical="top" wrapText="1"/>
    </xf>
    <xf numFmtId="0" fontId="6" fillId="0" borderId="45" xfId="0" applyFont="1" applyBorder="1">
      <alignment vertical="center"/>
    </xf>
    <xf numFmtId="0" fontId="6" fillId="0" borderId="21" xfId="0" applyFont="1" applyBorder="1">
      <alignment vertical="center"/>
    </xf>
    <xf numFmtId="0" fontId="6" fillId="9" borderId="50" xfId="0" applyFont="1" applyFill="1" applyBorder="1" applyAlignment="1">
      <alignment horizontal="left" vertical="top" wrapText="1"/>
    </xf>
    <xf numFmtId="0" fontId="6" fillId="9" borderId="60" xfId="0" applyFont="1" applyFill="1" applyBorder="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9" xfId="9" applyFont="1" applyBorder="1" applyAlignment="1">
      <alignment horizontal="left" vertical="center"/>
    </xf>
    <xf numFmtId="0" fontId="6" fillId="0" borderId="29" xfId="9" applyFont="1" applyBorder="1" applyAlignment="1">
      <alignment horizontal="left" vertical="center"/>
    </xf>
    <xf numFmtId="0" fontId="6" fillId="0" borderId="26" xfId="9" applyFont="1" applyBorder="1" applyAlignment="1">
      <alignment horizontal="left" vertical="center" wrapText="1"/>
    </xf>
    <xf numFmtId="0" fontId="6" fillId="0" borderId="4" xfId="0" applyFont="1" applyBorder="1" applyAlignment="1">
      <alignment horizontal="left" vertical="center" wrapText="1"/>
    </xf>
    <xf numFmtId="0" fontId="6" fillId="0" borderId="29" xfId="0" applyFont="1" applyBorder="1" applyAlignment="1">
      <alignment horizontal="left" vertical="center" wrapText="1"/>
    </xf>
    <xf numFmtId="0" fontId="6" fillId="9" borderId="45" xfId="0" applyFont="1" applyFill="1" applyBorder="1" applyAlignment="1">
      <alignment horizontal="left" vertical="top" wrapText="1"/>
    </xf>
    <xf numFmtId="0" fontId="6" fillId="9" borderId="21" xfId="0" applyFont="1" applyFill="1" applyBorder="1" applyAlignment="1">
      <alignment horizontal="left" vertical="top" wrapText="1"/>
    </xf>
    <xf numFmtId="0" fontId="6" fillId="0" borderId="5" xfId="9" applyFont="1" applyBorder="1" applyAlignment="1">
      <alignment horizontal="left" vertical="center"/>
    </xf>
    <xf numFmtId="0" fontId="6" fillId="0" borderId="34" xfId="9" applyFont="1" applyBorder="1" applyAlignment="1">
      <alignment horizontal="left" vertical="center"/>
    </xf>
    <xf numFmtId="0" fontId="6" fillId="0" borderId="13" xfId="9" applyFont="1" applyBorder="1" applyAlignment="1">
      <alignment horizontal="left" vertical="center"/>
    </xf>
    <xf numFmtId="0" fontId="6" fillId="0" borderId="37" xfId="9" applyFont="1" applyBorder="1" applyAlignment="1">
      <alignment horizontal="left" vertical="center"/>
    </xf>
    <xf numFmtId="0" fontId="15" fillId="0" borderId="24" xfId="0" applyFont="1" applyBorder="1" applyAlignment="1">
      <alignment horizontal="left" vertical="top" wrapText="1"/>
    </xf>
    <xf numFmtId="0" fontId="15" fillId="0" borderId="0" xfId="0" applyFont="1" applyAlignment="1">
      <alignment horizontal="left" vertical="top" wrapText="1"/>
    </xf>
    <xf numFmtId="0" fontId="15" fillId="0" borderId="37" xfId="0" applyFont="1" applyBorder="1" applyAlignment="1">
      <alignment horizontal="left" vertical="top"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30" xfId="0" applyFont="1" applyBorder="1" applyAlignment="1">
      <alignment horizontal="left" vertical="center" wrapText="1"/>
    </xf>
    <xf numFmtId="0" fontId="6" fillId="0" borderId="9" xfId="0" applyFont="1" applyBorder="1" applyAlignment="1">
      <alignment horizontal="center" vertical="center"/>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5" fillId="9" borderId="25" xfId="0" applyFont="1" applyFill="1" applyBorder="1" applyAlignment="1">
      <alignment horizontal="left" vertical="top" wrapText="1"/>
    </xf>
    <xf numFmtId="0" fontId="15" fillId="9" borderId="44" xfId="0" applyFont="1" applyFill="1" applyBorder="1" applyAlignment="1">
      <alignment horizontal="left" vertical="top" wrapText="1"/>
    </xf>
    <xf numFmtId="0" fontId="15" fillId="9" borderId="66" xfId="0" applyFont="1" applyFill="1" applyBorder="1" applyAlignment="1">
      <alignment horizontal="left" vertical="top" wrapText="1"/>
    </xf>
    <xf numFmtId="177" fontId="6" fillId="0" borderId="40" xfId="0" applyNumberFormat="1" applyFont="1" applyBorder="1" applyAlignment="1">
      <alignment horizontal="center" vertical="center" wrapText="1"/>
    </xf>
    <xf numFmtId="177" fontId="6" fillId="0" borderId="29" xfId="0" applyNumberFormat="1" applyFont="1" applyBorder="1" applyAlignment="1">
      <alignment horizontal="center" vertical="center" wrapText="1"/>
    </xf>
    <xf numFmtId="176" fontId="14" fillId="8" borderId="20" xfId="9" applyNumberFormat="1" applyFont="1" applyFill="1" applyBorder="1" applyAlignment="1">
      <alignment horizontal="left" vertical="center" wrapText="1"/>
    </xf>
    <xf numFmtId="0" fontId="6" fillId="0" borderId="0" xfId="0" applyFont="1" applyAlignment="1">
      <alignment horizontal="center" vertical="center" wrapText="1"/>
    </xf>
    <xf numFmtId="176" fontId="14" fillId="8" borderId="7" xfId="9" applyNumberFormat="1" applyFont="1" applyFill="1" applyBorder="1" applyAlignment="1">
      <alignment vertical="center" wrapText="1"/>
    </xf>
    <xf numFmtId="176" fontId="14" fillId="8" borderId="9" xfId="9" applyNumberFormat="1" applyFont="1" applyFill="1" applyBorder="1" applyAlignment="1">
      <alignment vertical="center" wrapText="1"/>
    </xf>
    <xf numFmtId="176" fontId="14" fillId="8" borderId="4" xfId="9" applyNumberFormat="1" applyFont="1" applyFill="1" applyBorder="1" applyAlignment="1">
      <alignment horizontal="center" vertical="center" wrapText="1"/>
    </xf>
    <xf numFmtId="176" fontId="14" fillId="8" borderId="19" xfId="9" applyNumberFormat="1" applyFont="1" applyFill="1" applyBorder="1" applyAlignment="1">
      <alignment horizontal="center" vertical="center" wrapText="1"/>
    </xf>
    <xf numFmtId="176" fontId="14" fillId="8" borderId="29" xfId="9" applyNumberFormat="1" applyFont="1" applyFill="1" applyBorder="1" applyAlignment="1">
      <alignment horizontal="center" vertical="center" wrapText="1"/>
    </xf>
    <xf numFmtId="0" fontId="15" fillId="0" borderId="10" xfId="0" applyFont="1" applyBorder="1" applyAlignment="1">
      <alignment horizontal="left" wrapText="1"/>
    </xf>
    <xf numFmtId="0" fontId="15" fillId="0" borderId="28" xfId="0" applyFont="1" applyBorder="1" applyAlignment="1">
      <alignment horizontal="left" wrapText="1"/>
    </xf>
    <xf numFmtId="0" fontId="15" fillId="0" borderId="61" xfId="0" applyFont="1" applyBorder="1" applyAlignment="1">
      <alignment horizontal="left" wrapText="1"/>
    </xf>
    <xf numFmtId="0" fontId="6" fillId="0" borderId="1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1" xfId="0" applyFont="1" applyBorder="1" applyAlignment="1">
      <alignment horizontal="center" vertical="center" wrapText="1"/>
    </xf>
    <xf numFmtId="176" fontId="21" fillId="0" borderId="7" xfId="9" applyNumberFormat="1" applyFont="1" applyBorder="1" applyAlignment="1">
      <alignment horizontal="left" vertical="center" wrapText="1"/>
    </xf>
    <xf numFmtId="176" fontId="21" fillId="0" borderId="23" xfId="9" applyNumberFormat="1" applyFont="1" applyBorder="1" applyAlignment="1">
      <alignment horizontal="left" vertical="center" wrapText="1"/>
    </xf>
    <xf numFmtId="176" fontId="21" fillId="0" borderId="8" xfId="9" applyNumberFormat="1" applyFont="1" applyBorder="1" applyAlignment="1">
      <alignment horizontal="left" vertical="center" wrapText="1"/>
    </xf>
    <xf numFmtId="0" fontId="6" fillId="0" borderId="39" xfId="9" applyFont="1" applyBorder="1" applyAlignment="1">
      <alignment horizontal="left" vertical="center"/>
    </xf>
    <xf numFmtId="0" fontId="6" fillId="0" borderId="68" xfId="9" applyFont="1" applyBorder="1" applyAlignment="1">
      <alignment horizontal="left" vertical="center"/>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6" fillId="0" borderId="15" xfId="0" applyFont="1" applyBorder="1" applyAlignment="1">
      <alignment horizontal="left" vertical="center" wrapText="1"/>
    </xf>
    <xf numFmtId="0" fontId="6" fillId="0" borderId="32" xfId="0" applyFont="1" applyBorder="1" applyAlignment="1">
      <alignment horizontal="left" vertical="center" wrapText="1"/>
    </xf>
    <xf numFmtId="0" fontId="6" fillId="0" borderId="27" xfId="0" applyFont="1" applyBorder="1" applyAlignment="1">
      <alignment horizontal="left" vertical="center" wrapText="1"/>
    </xf>
    <xf numFmtId="0" fontId="6" fillId="0" borderId="34" xfId="0" applyFont="1" applyBorder="1" applyAlignment="1">
      <alignment horizontal="left"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2" xfId="0" applyFont="1" applyBorder="1" applyAlignment="1">
      <alignment horizontal="left" vertical="center" wrapText="1"/>
    </xf>
    <xf numFmtId="0" fontId="6" fillId="0" borderId="37" xfId="0" applyFont="1" applyBorder="1" applyAlignment="1">
      <alignment horizontal="left" vertical="center" wrapText="1"/>
    </xf>
    <xf numFmtId="0" fontId="6" fillId="0" borderId="23" xfId="0" applyFont="1" applyBorder="1" applyAlignment="1">
      <alignment horizontal="left" vertical="center" wrapText="1"/>
    </xf>
    <xf numFmtId="0" fontId="6" fillId="0" borderId="21" xfId="0" applyFont="1" applyBorder="1" applyAlignment="1">
      <alignment horizontal="left" vertical="center" wrapText="1"/>
    </xf>
    <xf numFmtId="0" fontId="6" fillId="0" borderId="31" xfId="0" applyFont="1" applyBorder="1" applyAlignment="1">
      <alignment horizontal="left"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17" fillId="0" borderId="19" xfId="0" applyFont="1" applyBorder="1" applyAlignment="1">
      <alignment horizontal="left" vertical="center" wrapText="1"/>
    </xf>
    <xf numFmtId="0" fontId="17" fillId="0" borderId="19" xfId="0" applyFont="1" applyBorder="1" applyAlignment="1">
      <alignment horizontal="left" vertical="center"/>
    </xf>
    <xf numFmtId="0" fontId="17" fillId="0" borderId="58" xfId="0" applyFont="1" applyBorder="1" applyAlignment="1">
      <alignment horizontal="left" vertical="center"/>
    </xf>
    <xf numFmtId="0" fontId="6" fillId="0" borderId="45" xfId="0" applyFont="1" applyBorder="1" applyAlignment="1">
      <alignment horizontal="left" vertical="center"/>
    </xf>
    <xf numFmtId="0" fontId="6" fillId="0" borderId="21" xfId="0" applyFont="1" applyBorder="1" applyAlignment="1">
      <alignment horizontal="left" vertical="center"/>
    </xf>
    <xf numFmtId="0" fontId="6" fillId="9" borderId="40" xfId="0" applyFont="1" applyFill="1" applyBorder="1">
      <alignment vertical="center"/>
    </xf>
    <xf numFmtId="0" fontId="6" fillId="9" borderId="29" xfId="0" applyFont="1" applyFill="1" applyBorder="1">
      <alignment vertical="center"/>
    </xf>
    <xf numFmtId="0" fontId="2" fillId="9" borderId="48" xfId="12" applyFill="1" applyBorder="1" applyProtection="1">
      <alignment vertical="center"/>
    </xf>
    <xf numFmtId="0" fontId="0" fillId="0" borderId="3" xfId="0" applyBorder="1" applyAlignment="1">
      <alignment horizontal="center" vertical="center"/>
    </xf>
    <xf numFmtId="0" fontId="0" fillId="0" borderId="7" xfId="0" applyBorder="1" applyAlignment="1">
      <alignment horizontal="center" vertical="center"/>
    </xf>
    <xf numFmtId="9" fontId="0" fillId="0" borderId="3" xfId="14" applyFont="1" applyBorder="1" applyAlignment="1">
      <alignment horizontal="center" vertical="center"/>
    </xf>
    <xf numFmtId="9" fontId="0" fillId="0" borderId="7" xfId="14" applyFont="1" applyBorder="1" applyAlignment="1">
      <alignment horizontal="center" vertical="center"/>
    </xf>
    <xf numFmtId="9" fontId="0" fillId="0" borderId="9" xfId="14" applyFont="1" applyBorder="1" applyAlignment="1">
      <alignment horizontal="center" vertical="center"/>
    </xf>
    <xf numFmtId="0" fontId="0" fillId="0" borderId="4"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3" xfId="0" applyBorder="1" applyAlignment="1">
      <alignment horizontal="center" vertical="center" shrinkToFit="1"/>
    </xf>
    <xf numFmtId="0" fontId="0" fillId="0" borderId="5" xfId="0" applyFill="1" applyBorder="1" applyAlignment="1">
      <alignment horizontal="left" vertical="center" wrapText="1"/>
    </xf>
    <xf numFmtId="0" fontId="0" fillId="0" borderId="13" xfId="0" applyFill="1" applyBorder="1" applyAlignment="1">
      <alignment horizontal="left" vertical="center" wrapText="1"/>
    </xf>
    <xf numFmtId="0" fontId="0" fillId="0" borderId="82" xfId="0" applyBorder="1" applyAlignment="1">
      <alignment horizontal="center" vertical="center"/>
    </xf>
    <xf numFmtId="0" fontId="0" fillId="0" borderId="19" xfId="0" applyBorder="1" applyAlignment="1">
      <alignment horizontal="left" vertical="center"/>
    </xf>
    <xf numFmtId="0" fontId="0" fillId="0" borderId="19" xfId="0" applyBorder="1" applyAlignment="1">
      <alignment horizontal="left" vertical="center" wrapText="1"/>
    </xf>
    <xf numFmtId="0" fontId="0" fillId="0" borderId="82" xfId="0" applyBorder="1" applyAlignment="1">
      <alignment horizontal="left" vertical="center"/>
    </xf>
    <xf numFmtId="0" fontId="0" fillId="0" borderId="0" xfId="0" applyAlignment="1">
      <alignment horizontal="left" vertical="center"/>
    </xf>
    <xf numFmtId="0" fontId="0" fillId="12" borderId="26" xfId="0" applyFill="1" applyBorder="1" applyAlignment="1">
      <alignment horizontal="left" vertical="center"/>
    </xf>
    <xf numFmtId="0" fontId="0" fillId="12" borderId="0" xfId="0" applyFill="1" applyAlignment="1">
      <alignment horizontal="left" vertical="center"/>
    </xf>
    <xf numFmtId="0" fontId="0" fillId="12" borderId="43" xfId="0" applyFill="1" applyBorder="1" applyAlignment="1">
      <alignment horizontal="left" vertical="center"/>
    </xf>
    <xf numFmtId="38" fontId="0" fillId="0" borderId="82" xfId="13" applyFont="1" applyBorder="1" applyAlignment="1">
      <alignment horizontal="center" vertical="center"/>
    </xf>
    <xf numFmtId="176" fontId="0" fillId="0" borderId="0" xfId="0" applyNumberFormat="1" applyAlignment="1">
      <alignment horizontal="center" vertical="center"/>
    </xf>
    <xf numFmtId="0" fontId="0" fillId="0" borderId="80" xfId="0" applyBorder="1" applyAlignment="1">
      <alignment horizontal="center" vertical="center"/>
    </xf>
    <xf numFmtId="0" fontId="0" fillId="0" borderId="81" xfId="0" applyBorder="1" applyAlignment="1">
      <alignment horizontal="left" vertical="center"/>
    </xf>
    <xf numFmtId="0" fontId="0" fillId="12" borderId="78" xfId="0" applyFill="1" applyBorder="1" applyAlignment="1">
      <alignment horizontal="left" vertical="center"/>
    </xf>
    <xf numFmtId="0" fontId="0" fillId="12" borderId="77" xfId="0" applyFill="1" applyBorder="1" applyAlignment="1">
      <alignment horizontal="left" vertical="center"/>
    </xf>
    <xf numFmtId="0" fontId="0" fillId="0" borderId="84" xfId="0" applyFill="1" applyBorder="1" applyAlignment="1">
      <alignment horizontal="left" vertical="center"/>
    </xf>
    <xf numFmtId="0" fontId="0" fillId="0" borderId="26" xfId="0" applyFill="1" applyBorder="1" applyAlignment="1">
      <alignment horizontal="left" vertical="center"/>
    </xf>
    <xf numFmtId="0" fontId="0" fillId="0" borderId="0" xfId="0" applyFill="1" applyAlignment="1">
      <alignment horizontal="left" vertical="center"/>
    </xf>
    <xf numFmtId="0" fontId="0" fillId="12" borderId="85" xfId="0" applyFill="1" applyBorder="1" applyAlignment="1">
      <alignment horizontal="left" vertical="center"/>
    </xf>
    <xf numFmtId="0" fontId="0" fillId="12" borderId="19" xfId="0" applyFill="1" applyBorder="1" applyAlignment="1">
      <alignment horizontal="left" vertical="center"/>
    </xf>
    <xf numFmtId="0" fontId="0" fillId="12" borderId="19" xfId="0" applyFill="1" applyBorder="1" applyAlignment="1">
      <alignment horizontal="left" vertical="center" wrapText="1"/>
    </xf>
    <xf numFmtId="0" fontId="0" fillId="0" borderId="76" xfId="0" applyBorder="1" applyAlignment="1">
      <alignment horizontal="left" vertical="center" wrapText="1"/>
    </xf>
    <xf numFmtId="0" fontId="0" fillId="0" borderId="13" xfId="0" applyBorder="1" applyAlignment="1">
      <alignment horizontal="left" vertical="center" wrapText="1"/>
    </xf>
    <xf numFmtId="0" fontId="0" fillId="12" borderId="0" xfId="0" applyFill="1" applyAlignment="1">
      <alignment horizontal="center" vertical="center"/>
    </xf>
    <xf numFmtId="0" fontId="0" fillId="12" borderId="43" xfId="0" applyFill="1" applyBorder="1" applyAlignment="1">
      <alignment horizontal="center" vertical="center"/>
    </xf>
    <xf numFmtId="0" fontId="0" fillId="12" borderId="86" xfId="0" applyFill="1" applyBorder="1" applyAlignment="1">
      <alignment horizontal="left" vertical="center"/>
    </xf>
    <xf numFmtId="180" fontId="6" fillId="0" borderId="20" xfId="0" applyNumberFormat="1" applyFont="1" applyBorder="1" applyAlignment="1">
      <alignment vertical="center" wrapText="1"/>
    </xf>
    <xf numFmtId="180" fontId="6" fillId="0" borderId="23" xfId="0" applyNumberFormat="1" applyFont="1" applyBorder="1" applyAlignment="1">
      <alignment vertical="center" wrapText="1"/>
    </xf>
    <xf numFmtId="180" fontId="6" fillId="0" borderId="20" xfId="0" applyNumberFormat="1" applyFont="1" applyBorder="1" applyAlignment="1">
      <alignment horizontal="left" vertical="center" wrapText="1"/>
    </xf>
  </cellXfs>
  <cellStyles count="15">
    <cellStyle name="20% - アクセント 1 2" xfId="1" xr:uid="{00000000-0005-0000-0000-000001000000}"/>
    <cellStyle name="20% - アクセント 3 2" xfId="2" xr:uid="{00000000-0005-0000-0000-000003000000}"/>
    <cellStyle name="パーセント" xfId="14" builtinId="5"/>
    <cellStyle name="ハイパーリンク" xfId="12" builtinId="8"/>
    <cellStyle name="ハイパーリンク 2" xfId="3" xr:uid="{00000000-0005-0000-0000-000005000000}"/>
    <cellStyle name="メモ" xfId="4" builtinId="10"/>
    <cellStyle name="メモ 2" xfId="5" xr:uid="{00000000-0005-0000-0000-000007000000}"/>
    <cellStyle name="桁区切り" xfId="13" builtinId="6"/>
    <cellStyle name="桁区切り 2" xfId="8" xr:uid="{00000000-0005-0000-0000-000009000000}"/>
    <cellStyle name="入力" xfId="6" builtinId="20"/>
    <cellStyle name="入力 2" xfId="7" xr:uid="{00000000-0005-0000-0000-00000B000000}"/>
    <cellStyle name="標準" xfId="0" builtinId="0"/>
    <cellStyle name="標準 2" xfId="9" xr:uid="{00000000-0005-0000-0000-00000D000000}"/>
    <cellStyle name="標準 2 2" xfId="10" xr:uid="{00000000-0005-0000-0000-00000E000000}"/>
    <cellStyle name="標準 3" xfId="11"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計算用シート!$B$3</c:f>
              <c:strCache>
                <c:ptCount val="1"/>
                <c:pt idx="0">
                  <c:v>起工測量</c:v>
                </c:pt>
              </c:strCache>
            </c:strRef>
          </c:tx>
          <c:spPr>
            <a:solidFill>
              <a:srgbClr val="5B9BD5"/>
            </a:solidFill>
            <a:ln w="25400">
              <a:noFill/>
            </a:ln>
          </c:spPr>
          <c:invertIfNegative val="0"/>
          <c:cat>
            <c:strRef>
              <c:f>計算用シート!$A$4:$A$5</c:f>
              <c:strCache>
                <c:ptCount val="2"/>
                <c:pt idx="0">
                  <c:v>従来</c:v>
                </c:pt>
                <c:pt idx="1">
                  <c:v>ＩＣＴ</c:v>
                </c:pt>
              </c:strCache>
            </c:strRef>
          </c:cat>
          <c:val>
            <c:numRef>
              <c:f>計算用シート!$B$4:$B$5</c:f>
              <c:numCache>
                <c:formatCode>General</c:formatCode>
                <c:ptCount val="2"/>
                <c:pt idx="0">
                  <c:v>0</c:v>
                </c:pt>
                <c:pt idx="1">
                  <c:v>0</c:v>
                </c:pt>
              </c:numCache>
            </c:numRef>
          </c:val>
          <c:extLst>
            <c:ext xmlns:c16="http://schemas.microsoft.com/office/drawing/2014/chart" uri="{C3380CC4-5D6E-409C-BE32-E72D297353CC}">
              <c16:uniqueId val="{00000000-4E32-4897-B108-0115714EBD6A}"/>
            </c:ext>
          </c:extLst>
        </c:ser>
        <c:ser>
          <c:idx val="1"/>
          <c:order val="1"/>
          <c:tx>
            <c:strRef>
              <c:f>計算用シート!$C$3</c:f>
              <c:strCache>
                <c:ptCount val="1"/>
                <c:pt idx="0">
                  <c:v>準備工・施工管理</c:v>
                </c:pt>
              </c:strCache>
            </c:strRef>
          </c:tx>
          <c:spPr>
            <a:solidFill>
              <a:srgbClr val="ED7D31"/>
            </a:solidFill>
            <a:ln w="25400">
              <a:noFill/>
            </a:ln>
          </c:spPr>
          <c:invertIfNegative val="0"/>
          <c:cat>
            <c:strRef>
              <c:f>計算用シート!$A$4:$A$5</c:f>
              <c:strCache>
                <c:ptCount val="2"/>
                <c:pt idx="0">
                  <c:v>従来</c:v>
                </c:pt>
                <c:pt idx="1">
                  <c:v>ＩＣＴ</c:v>
                </c:pt>
              </c:strCache>
            </c:strRef>
          </c:cat>
          <c:val>
            <c:numRef>
              <c:f>計算用シート!$C$4:$C$5</c:f>
              <c:numCache>
                <c:formatCode>General</c:formatCode>
                <c:ptCount val="2"/>
                <c:pt idx="0">
                  <c:v>0</c:v>
                </c:pt>
                <c:pt idx="1">
                  <c:v>0</c:v>
                </c:pt>
              </c:numCache>
            </c:numRef>
          </c:val>
          <c:extLst>
            <c:ext xmlns:c16="http://schemas.microsoft.com/office/drawing/2014/chart" uri="{C3380CC4-5D6E-409C-BE32-E72D297353CC}">
              <c16:uniqueId val="{00000001-4E32-4897-B108-0115714EBD6A}"/>
            </c:ext>
          </c:extLst>
        </c:ser>
        <c:ser>
          <c:idx val="2"/>
          <c:order val="2"/>
          <c:tx>
            <c:strRef>
              <c:f>計算用シート!$D$3</c:f>
              <c:strCache>
                <c:ptCount val="1"/>
                <c:pt idx="0">
                  <c:v>施工</c:v>
                </c:pt>
              </c:strCache>
            </c:strRef>
          </c:tx>
          <c:spPr>
            <a:solidFill>
              <a:srgbClr val="A5A5A5"/>
            </a:solidFill>
            <a:ln w="25400">
              <a:noFill/>
            </a:ln>
          </c:spPr>
          <c:invertIfNegative val="0"/>
          <c:cat>
            <c:strRef>
              <c:f>計算用シート!$A$4:$A$5</c:f>
              <c:strCache>
                <c:ptCount val="2"/>
                <c:pt idx="0">
                  <c:v>従来</c:v>
                </c:pt>
                <c:pt idx="1">
                  <c:v>ＩＣＴ</c:v>
                </c:pt>
              </c:strCache>
            </c:strRef>
          </c:cat>
          <c:val>
            <c:numRef>
              <c:f>計算用シート!$D$4:$D$5</c:f>
              <c:numCache>
                <c:formatCode>General</c:formatCode>
                <c:ptCount val="2"/>
                <c:pt idx="0">
                  <c:v>0</c:v>
                </c:pt>
                <c:pt idx="1">
                  <c:v>0</c:v>
                </c:pt>
              </c:numCache>
            </c:numRef>
          </c:val>
          <c:extLst>
            <c:ext xmlns:c16="http://schemas.microsoft.com/office/drawing/2014/chart" uri="{C3380CC4-5D6E-409C-BE32-E72D297353CC}">
              <c16:uniqueId val="{00000002-4E32-4897-B108-0115714EBD6A}"/>
            </c:ext>
          </c:extLst>
        </c:ser>
        <c:ser>
          <c:idx val="3"/>
          <c:order val="3"/>
          <c:tx>
            <c:strRef>
              <c:f>計算用シート!$E$3</c:f>
              <c:strCache>
                <c:ptCount val="1"/>
                <c:pt idx="0">
                  <c:v>出来形計測</c:v>
                </c:pt>
              </c:strCache>
            </c:strRef>
          </c:tx>
          <c:spPr>
            <a:solidFill>
              <a:srgbClr val="FFC000"/>
            </a:solidFill>
            <a:ln w="25400">
              <a:noFill/>
            </a:ln>
          </c:spPr>
          <c:invertIfNegative val="0"/>
          <c:cat>
            <c:strRef>
              <c:f>計算用シート!$A$4:$A$5</c:f>
              <c:strCache>
                <c:ptCount val="2"/>
                <c:pt idx="0">
                  <c:v>従来</c:v>
                </c:pt>
                <c:pt idx="1">
                  <c:v>ＩＣＴ</c:v>
                </c:pt>
              </c:strCache>
            </c:strRef>
          </c:cat>
          <c:val>
            <c:numRef>
              <c:f>計算用シート!$E$4:$E$5</c:f>
              <c:numCache>
                <c:formatCode>General</c:formatCode>
                <c:ptCount val="2"/>
                <c:pt idx="0">
                  <c:v>0</c:v>
                </c:pt>
                <c:pt idx="1">
                  <c:v>0</c:v>
                </c:pt>
              </c:numCache>
            </c:numRef>
          </c:val>
          <c:extLst>
            <c:ext xmlns:c16="http://schemas.microsoft.com/office/drawing/2014/chart" uri="{C3380CC4-5D6E-409C-BE32-E72D297353CC}">
              <c16:uniqueId val="{00000003-4E32-4897-B108-0115714EBD6A}"/>
            </c:ext>
          </c:extLst>
        </c:ser>
        <c:ser>
          <c:idx val="4"/>
          <c:order val="4"/>
          <c:tx>
            <c:strRef>
              <c:f>計算用シート!$F$3</c:f>
              <c:strCache>
                <c:ptCount val="1"/>
                <c:pt idx="0">
                  <c:v>帳票作成・電子納品</c:v>
                </c:pt>
              </c:strCache>
            </c:strRef>
          </c:tx>
          <c:spPr>
            <a:solidFill>
              <a:srgbClr val="4472C4"/>
            </a:solidFill>
            <a:ln w="25400">
              <a:noFill/>
            </a:ln>
          </c:spPr>
          <c:invertIfNegative val="0"/>
          <c:cat>
            <c:strRef>
              <c:f>計算用シート!$A$4:$A$5</c:f>
              <c:strCache>
                <c:ptCount val="2"/>
                <c:pt idx="0">
                  <c:v>従来</c:v>
                </c:pt>
                <c:pt idx="1">
                  <c:v>ＩＣＴ</c:v>
                </c:pt>
              </c:strCache>
            </c:strRef>
          </c:cat>
          <c:val>
            <c:numRef>
              <c:f>計算用シート!$F$4:$F$5</c:f>
              <c:numCache>
                <c:formatCode>General</c:formatCode>
                <c:ptCount val="2"/>
                <c:pt idx="0">
                  <c:v>0</c:v>
                </c:pt>
                <c:pt idx="1">
                  <c:v>0</c:v>
                </c:pt>
              </c:numCache>
            </c:numRef>
          </c:val>
          <c:extLst>
            <c:ext xmlns:c16="http://schemas.microsoft.com/office/drawing/2014/chart" uri="{C3380CC4-5D6E-409C-BE32-E72D297353CC}">
              <c16:uniqueId val="{00000004-4E32-4897-B108-0115714EBD6A}"/>
            </c:ext>
          </c:extLst>
        </c:ser>
        <c:dLbls>
          <c:showLegendKey val="0"/>
          <c:showVal val="0"/>
          <c:showCatName val="0"/>
          <c:showSerName val="0"/>
          <c:showPercent val="0"/>
          <c:showBubbleSize val="0"/>
        </c:dLbls>
        <c:gapWidth val="55"/>
        <c:overlap val="100"/>
        <c:axId val="1"/>
        <c:axId val="2"/>
        <c:extLst/>
      </c:barChart>
      <c:catAx>
        <c:axId val="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14-4DBA-9AA9-6369BAB0495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14-4DBA-9AA9-6369BAB0495E}"/>
              </c:ext>
            </c:extLst>
          </c:dPt>
          <c:cat>
            <c:strRef>
              <c:f>計算用シート!$A$38</c:f>
              <c:strCache>
                <c:ptCount val="1"/>
                <c:pt idx="0">
                  <c:v>男性</c:v>
                </c:pt>
              </c:strCache>
            </c:strRef>
          </c:cat>
          <c:val>
            <c:numRef>
              <c:f>計算用シート!$O$38:$O$39</c:f>
              <c:numCache>
                <c:formatCode>General</c:formatCode>
                <c:ptCount val="2"/>
                <c:pt idx="0">
                  <c:v>23</c:v>
                </c:pt>
                <c:pt idx="1">
                  <c:v>19</c:v>
                </c:pt>
              </c:numCache>
            </c:numRef>
          </c:val>
          <c:extLst>
            <c:ext xmlns:c16="http://schemas.microsoft.com/office/drawing/2014/chart" uri="{C3380CC4-5D6E-409C-BE32-E72D297353CC}">
              <c16:uniqueId val="{00000004-9C14-4DBA-9AA9-6369BAB0495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2B-4118-A004-8B0755ADFEF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2B-4118-A004-8B0755ADFEF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2B-4118-A004-8B0755ADFEF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2B-4118-A004-8B0755ADFEF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2B-4118-A004-8B0755ADFEF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22B-4118-A004-8B0755ADFEF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22B-4118-A004-8B0755ADFEFB}"/>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計算用シート!$N$9:$N$15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222B-4118-A004-8B0755ADFEF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19-42C9-9CF0-26F0C986E8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19-42C9-9CF0-26F0C986E866}"/>
              </c:ext>
            </c:extLst>
          </c:dPt>
          <c:cat>
            <c:strRef>
              <c:f>計算用シート!$A$18:$B$19</c:f>
              <c:strCache>
                <c:ptCount val="2"/>
                <c:pt idx="0">
                  <c:v>男性</c:v>
                </c:pt>
                <c:pt idx="1">
                  <c:v>女性</c:v>
                </c:pt>
              </c:strCache>
            </c:strRef>
          </c:cat>
          <c:val>
            <c:numRef>
              <c:f>計算用シート!$N$18:$N$19</c:f>
              <c:numCache>
                <c:formatCode>General</c:formatCode>
                <c:ptCount val="2"/>
                <c:pt idx="0">
                  <c:v>0</c:v>
                </c:pt>
                <c:pt idx="1">
                  <c:v>0</c:v>
                </c:pt>
              </c:numCache>
            </c:numRef>
          </c:val>
          <c:extLst>
            <c:ext xmlns:c16="http://schemas.microsoft.com/office/drawing/2014/chart" uri="{C3380CC4-5D6E-409C-BE32-E72D297353CC}">
              <c16:uniqueId val="{00000004-EB19-42C9-9CF0-26F0C986E86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D3-49B0-98C7-E4022400C7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D3-49B0-98C7-E4022400C7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7D3-49B0-98C7-E4022400C7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7D3-49B0-98C7-E4022400C7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7D3-49B0-98C7-E4022400C7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7D3-49B0-98C7-E4022400C7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7D3-49B0-98C7-E4022400C7F0}"/>
              </c:ext>
            </c:extLst>
          </c:dPt>
          <c:cat>
            <c:strRef>
              <c:f>計算用シート!$A$9:$B$15</c:f>
              <c:strCache>
                <c:ptCount val="7"/>
                <c:pt idx="0">
                  <c:v>10代</c:v>
                </c:pt>
                <c:pt idx="1">
                  <c:v>20代</c:v>
                </c:pt>
                <c:pt idx="2">
                  <c:v>３0代</c:v>
                </c:pt>
                <c:pt idx="3">
                  <c:v>４0代</c:v>
                </c:pt>
                <c:pt idx="4">
                  <c:v>５0代</c:v>
                </c:pt>
                <c:pt idx="5">
                  <c:v>６0代</c:v>
                </c:pt>
                <c:pt idx="6">
                  <c:v>７0代以上</c:v>
                </c:pt>
              </c:strCache>
            </c:strRef>
          </c:cat>
          <c:val>
            <c:numRef>
              <c:f>計算用シート!$O$9:$O$15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07D3-49B0-98C7-E4022400C7F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D9B-467E-A14E-D7D53A2274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D9B-467E-A14E-D7D53A2274A4}"/>
              </c:ext>
            </c:extLst>
          </c:dPt>
          <c:cat>
            <c:strRef>
              <c:f>計算用シート!$A$18:$B$19</c:f>
              <c:strCache>
                <c:ptCount val="2"/>
                <c:pt idx="0">
                  <c:v>男性</c:v>
                </c:pt>
                <c:pt idx="1">
                  <c:v>女性</c:v>
                </c:pt>
              </c:strCache>
            </c:strRef>
          </c:cat>
          <c:val>
            <c:numRef>
              <c:f>計算用シート!$O$18:$O$19</c:f>
              <c:numCache>
                <c:formatCode>General</c:formatCode>
                <c:ptCount val="2"/>
                <c:pt idx="0">
                  <c:v>0</c:v>
                </c:pt>
                <c:pt idx="1">
                  <c:v>0</c:v>
                </c:pt>
              </c:numCache>
            </c:numRef>
          </c:val>
          <c:extLst>
            <c:ext xmlns:c16="http://schemas.microsoft.com/office/drawing/2014/chart" uri="{C3380CC4-5D6E-409C-BE32-E72D297353CC}">
              <c16:uniqueId val="{00000004-FD9B-467E-A14E-D7D53A2274A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入力データの確認</a:t>
            </a:r>
          </a:p>
        </c:rich>
      </c:tx>
      <c:overlay val="0"/>
      <c:spPr>
        <a:noFill/>
        <a:ln w="25400">
          <a:noFill/>
        </a:ln>
      </c:spPr>
    </c:title>
    <c:autoTitleDeleted val="0"/>
    <c:plotArea>
      <c:layout/>
      <c:barChart>
        <c:barDir val="bar"/>
        <c:grouping val="stacked"/>
        <c:varyColors val="0"/>
        <c:ser>
          <c:idx val="0"/>
          <c:order val="0"/>
          <c:tx>
            <c:strRef>
              <c:f>計算用シート!$B$23</c:f>
              <c:strCache>
                <c:ptCount val="1"/>
                <c:pt idx="0">
                  <c:v>起工測量</c:v>
                </c:pt>
              </c:strCache>
            </c:strRef>
          </c:tx>
          <c:invertIfNegative val="0"/>
          <c:cat>
            <c:strRef>
              <c:f>計算用シート!$A$24:$A$25</c:f>
              <c:strCache>
                <c:ptCount val="2"/>
                <c:pt idx="0">
                  <c:v>従来</c:v>
                </c:pt>
                <c:pt idx="1">
                  <c:v>ＩＣＴ</c:v>
                </c:pt>
              </c:strCache>
            </c:strRef>
          </c:cat>
          <c:val>
            <c:numRef>
              <c:f>計算用シート!$B$24:$B$25</c:f>
              <c:numCache>
                <c:formatCode>General</c:formatCode>
                <c:ptCount val="2"/>
                <c:pt idx="0">
                  <c:v>10</c:v>
                </c:pt>
                <c:pt idx="1">
                  <c:v>4</c:v>
                </c:pt>
              </c:numCache>
            </c:numRef>
          </c:val>
          <c:extLst>
            <c:ext xmlns:c16="http://schemas.microsoft.com/office/drawing/2014/chart" uri="{C3380CC4-5D6E-409C-BE32-E72D297353CC}">
              <c16:uniqueId val="{00000000-46D2-4217-A671-DB4E2399367E}"/>
            </c:ext>
          </c:extLst>
        </c:ser>
        <c:ser>
          <c:idx val="1"/>
          <c:order val="1"/>
          <c:tx>
            <c:strRef>
              <c:f>計算用シート!$C$23</c:f>
              <c:strCache>
                <c:ptCount val="1"/>
                <c:pt idx="0">
                  <c:v>準備工・施工管理</c:v>
                </c:pt>
              </c:strCache>
            </c:strRef>
          </c:tx>
          <c:invertIfNegative val="0"/>
          <c:cat>
            <c:strRef>
              <c:f>計算用シート!$A$24:$A$25</c:f>
              <c:strCache>
                <c:ptCount val="2"/>
                <c:pt idx="0">
                  <c:v>従来</c:v>
                </c:pt>
                <c:pt idx="1">
                  <c:v>ＩＣＴ</c:v>
                </c:pt>
              </c:strCache>
            </c:strRef>
          </c:cat>
          <c:val>
            <c:numRef>
              <c:f>計算用シート!$C$24:$C$25</c:f>
              <c:numCache>
                <c:formatCode>General</c:formatCode>
                <c:ptCount val="2"/>
                <c:pt idx="0">
                  <c:v>19</c:v>
                </c:pt>
                <c:pt idx="1">
                  <c:v>16</c:v>
                </c:pt>
              </c:numCache>
            </c:numRef>
          </c:val>
          <c:extLst>
            <c:ext xmlns:c16="http://schemas.microsoft.com/office/drawing/2014/chart" uri="{C3380CC4-5D6E-409C-BE32-E72D297353CC}">
              <c16:uniqueId val="{00000001-46D2-4217-A671-DB4E2399367E}"/>
            </c:ext>
          </c:extLst>
        </c:ser>
        <c:ser>
          <c:idx val="2"/>
          <c:order val="2"/>
          <c:tx>
            <c:strRef>
              <c:f>計算用シート!$D$23</c:f>
              <c:strCache>
                <c:ptCount val="1"/>
                <c:pt idx="0">
                  <c:v>施工</c:v>
                </c:pt>
              </c:strCache>
            </c:strRef>
          </c:tx>
          <c:invertIfNegative val="0"/>
          <c:cat>
            <c:strRef>
              <c:f>計算用シート!$A$24:$A$25</c:f>
              <c:strCache>
                <c:ptCount val="2"/>
                <c:pt idx="0">
                  <c:v>従来</c:v>
                </c:pt>
                <c:pt idx="1">
                  <c:v>ＩＣＴ</c:v>
                </c:pt>
              </c:strCache>
            </c:strRef>
          </c:cat>
          <c:val>
            <c:numRef>
              <c:f>計算用シート!$D$24:$D$25</c:f>
              <c:numCache>
                <c:formatCode>General</c:formatCode>
                <c:ptCount val="2"/>
                <c:pt idx="0">
                  <c:v>35</c:v>
                </c:pt>
                <c:pt idx="1">
                  <c:v>30</c:v>
                </c:pt>
              </c:numCache>
            </c:numRef>
          </c:val>
          <c:extLst>
            <c:ext xmlns:c16="http://schemas.microsoft.com/office/drawing/2014/chart" uri="{C3380CC4-5D6E-409C-BE32-E72D297353CC}">
              <c16:uniqueId val="{00000002-46D2-4217-A671-DB4E2399367E}"/>
            </c:ext>
          </c:extLst>
        </c:ser>
        <c:ser>
          <c:idx val="3"/>
          <c:order val="3"/>
          <c:tx>
            <c:strRef>
              <c:f>計算用シート!$E$23</c:f>
              <c:strCache>
                <c:ptCount val="1"/>
                <c:pt idx="0">
                  <c:v>出来形計測</c:v>
                </c:pt>
              </c:strCache>
            </c:strRef>
          </c:tx>
          <c:invertIfNegative val="0"/>
          <c:cat>
            <c:strRef>
              <c:f>計算用シート!$A$24:$A$25</c:f>
              <c:strCache>
                <c:ptCount val="2"/>
                <c:pt idx="0">
                  <c:v>従来</c:v>
                </c:pt>
                <c:pt idx="1">
                  <c:v>ＩＣＴ</c:v>
                </c:pt>
              </c:strCache>
            </c:strRef>
          </c:cat>
          <c:val>
            <c:numRef>
              <c:f>計算用シート!$E$24:$E$25</c:f>
              <c:numCache>
                <c:formatCode>General</c:formatCode>
                <c:ptCount val="2"/>
                <c:pt idx="0">
                  <c:v>20</c:v>
                </c:pt>
                <c:pt idx="1">
                  <c:v>15</c:v>
                </c:pt>
              </c:numCache>
            </c:numRef>
          </c:val>
          <c:extLst>
            <c:ext xmlns:c16="http://schemas.microsoft.com/office/drawing/2014/chart" uri="{C3380CC4-5D6E-409C-BE32-E72D297353CC}">
              <c16:uniqueId val="{00000003-46D2-4217-A671-DB4E2399367E}"/>
            </c:ext>
          </c:extLst>
        </c:ser>
        <c:ser>
          <c:idx val="4"/>
          <c:order val="4"/>
          <c:tx>
            <c:strRef>
              <c:f>計算用シート!$F$23</c:f>
              <c:strCache>
                <c:ptCount val="1"/>
                <c:pt idx="0">
                  <c:v>帳票作成・電子納品</c:v>
                </c:pt>
              </c:strCache>
            </c:strRef>
          </c:tx>
          <c:invertIfNegative val="0"/>
          <c:cat>
            <c:strRef>
              <c:f>計算用シート!$A$24:$A$25</c:f>
              <c:strCache>
                <c:ptCount val="2"/>
                <c:pt idx="0">
                  <c:v>従来</c:v>
                </c:pt>
                <c:pt idx="1">
                  <c:v>ＩＣＴ</c:v>
                </c:pt>
              </c:strCache>
            </c:strRef>
          </c:cat>
          <c:val>
            <c:numRef>
              <c:f>計算用シート!$F$24:$F$25</c:f>
              <c:numCache>
                <c:formatCode>General</c:formatCode>
                <c:ptCount val="2"/>
                <c:pt idx="0">
                  <c:v>20</c:v>
                </c:pt>
                <c:pt idx="1">
                  <c:v>15</c:v>
                </c:pt>
              </c:numCache>
            </c:numRef>
          </c:val>
          <c:extLst>
            <c:ext xmlns:c16="http://schemas.microsoft.com/office/drawing/2014/chart" uri="{C3380CC4-5D6E-409C-BE32-E72D297353CC}">
              <c16:uniqueId val="{00000004-46D2-4217-A671-DB4E2399367E}"/>
            </c:ext>
          </c:extLst>
        </c:ser>
        <c:dLbls>
          <c:showLegendKey val="0"/>
          <c:showVal val="0"/>
          <c:showCatName val="0"/>
          <c:showSerName val="0"/>
          <c:showPercent val="0"/>
          <c:showBubbleSize val="0"/>
        </c:dLbls>
        <c:gapWidth val="55"/>
        <c:overlap val="100"/>
        <c:axId val="1"/>
        <c:axId val="2"/>
        <c:extLst/>
      </c:barChart>
      <c:catAx>
        <c:axId val="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horzOverflow="overflow" wrap="square" anchor="ctr" anchorCtr="1"/>
          <a:lstStyle/>
          <a:p>
            <a:pPr algn="ctr" rtl="0">
              <a:defRPr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w="25400">
          <a:noFill/>
        </a:ln>
      </c:spPr>
    </c:plotArea>
    <c:legend>
      <c:legendPos val="r"/>
      <c:overlay val="0"/>
      <c:spPr>
        <a:noFill/>
        <a:ln w="25400">
          <a:noFill/>
        </a:ln>
      </c:spPr>
      <c:txPr>
        <a:bodyPr rot="0" horzOverflow="overflow" wrap="square" anchor="ctr" anchorCtr="1"/>
        <a:lstStyle/>
        <a:p>
          <a:pPr algn="l"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19-443C-93ED-3CCD9E2884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19-443C-93ED-3CCD9E2884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19-443C-93ED-3CCD9E2884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19-443C-93ED-3CCD9E28840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19-443C-93ED-3CCD9E28840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19-443C-93ED-3CCD9E28840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19-443C-93ED-3CCD9E28840B}"/>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計算用シート!$N$29:$N$35</c:f>
              <c:numCache>
                <c:formatCode>General</c:formatCode>
                <c:ptCount val="7"/>
                <c:pt idx="0">
                  <c:v>0</c:v>
                </c:pt>
                <c:pt idx="1">
                  <c:v>6</c:v>
                </c:pt>
                <c:pt idx="2">
                  <c:v>8</c:v>
                </c:pt>
                <c:pt idx="3">
                  <c:v>8</c:v>
                </c:pt>
                <c:pt idx="4">
                  <c:v>4</c:v>
                </c:pt>
                <c:pt idx="5">
                  <c:v>4</c:v>
                </c:pt>
                <c:pt idx="6">
                  <c:v>0</c:v>
                </c:pt>
              </c:numCache>
            </c:numRef>
          </c:val>
          <c:extLst>
            <c:ext xmlns:c16="http://schemas.microsoft.com/office/drawing/2014/chart" uri="{C3380CC4-5D6E-409C-BE32-E72D297353CC}">
              <c16:uniqueId val="{0000000E-0819-443C-93ED-3CCD9E28840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96-4421-A567-313E8C954B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96-4421-A567-313E8C954BE9}"/>
              </c:ext>
            </c:extLst>
          </c:dPt>
          <c:cat>
            <c:strRef>
              <c:f>計算用シート!$A$38:$B$39</c:f>
              <c:strCache>
                <c:ptCount val="2"/>
                <c:pt idx="0">
                  <c:v>男性</c:v>
                </c:pt>
                <c:pt idx="1">
                  <c:v>女性</c:v>
                </c:pt>
              </c:strCache>
            </c:strRef>
          </c:cat>
          <c:val>
            <c:numRef>
              <c:f>計算用シート!$N$38:$N$39</c:f>
              <c:numCache>
                <c:formatCode>General</c:formatCode>
                <c:ptCount val="2"/>
                <c:pt idx="0">
                  <c:v>15</c:v>
                </c:pt>
                <c:pt idx="1">
                  <c:v>15</c:v>
                </c:pt>
              </c:numCache>
            </c:numRef>
          </c:val>
          <c:extLst>
            <c:ext xmlns:c16="http://schemas.microsoft.com/office/drawing/2014/chart" uri="{C3380CC4-5D6E-409C-BE32-E72D297353CC}">
              <c16:uniqueId val="{00000004-1B96-4421-A567-313E8C954BE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08-4581-BA34-2C6ABDD1C5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08-4581-BA34-2C6ABDD1C5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08-4581-BA34-2C6ABDD1C5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08-4581-BA34-2C6ABDD1C5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308-4581-BA34-2C6ABDD1C5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308-4581-BA34-2C6ABDD1C5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308-4581-BA34-2C6ABDD1C597}"/>
              </c:ext>
            </c:extLst>
          </c:dPt>
          <c:cat>
            <c:strRef>
              <c:f>計算用シート!$A$29:$B$35</c:f>
              <c:strCache>
                <c:ptCount val="7"/>
                <c:pt idx="0">
                  <c:v>10代</c:v>
                </c:pt>
                <c:pt idx="1">
                  <c:v>20代</c:v>
                </c:pt>
                <c:pt idx="2">
                  <c:v>３0代</c:v>
                </c:pt>
                <c:pt idx="3">
                  <c:v>４0代</c:v>
                </c:pt>
                <c:pt idx="4">
                  <c:v>５0代</c:v>
                </c:pt>
                <c:pt idx="5">
                  <c:v>６0代</c:v>
                </c:pt>
                <c:pt idx="6">
                  <c:v>７0代以上</c:v>
                </c:pt>
              </c:strCache>
            </c:strRef>
          </c:cat>
          <c:val>
            <c:numRef>
              <c:f>計算用シート!$O$29:$O$35</c:f>
              <c:numCache>
                <c:formatCode>General</c:formatCode>
                <c:ptCount val="7"/>
                <c:pt idx="0">
                  <c:v>2</c:v>
                </c:pt>
                <c:pt idx="1">
                  <c:v>3</c:v>
                </c:pt>
                <c:pt idx="2">
                  <c:v>13</c:v>
                </c:pt>
                <c:pt idx="3">
                  <c:v>20</c:v>
                </c:pt>
                <c:pt idx="4">
                  <c:v>4</c:v>
                </c:pt>
                <c:pt idx="5">
                  <c:v>0</c:v>
                </c:pt>
                <c:pt idx="6">
                  <c:v>0</c:v>
                </c:pt>
              </c:numCache>
            </c:numRef>
          </c:val>
          <c:extLst>
            <c:ext xmlns:c16="http://schemas.microsoft.com/office/drawing/2014/chart" uri="{C3380CC4-5D6E-409C-BE32-E72D297353CC}">
              <c16:uniqueId val="{0000000E-F308-4581-BA34-2C6ABDD1C59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fmlaLink="データ集計シート!$D$38" noThreeD="1"/>
</file>

<file path=xl/ctrlProps/ctrlProp11.xml><?xml version="1.0" encoding="utf-8"?>
<formControlPr xmlns="http://schemas.microsoft.com/office/spreadsheetml/2009/9/main" objectType="CheckBox" fmlaLink="データ集計シート!$D$39" noThreeD="1"/>
</file>

<file path=xl/ctrlProps/ctrlProp12.xml><?xml version="1.0" encoding="utf-8"?>
<formControlPr xmlns="http://schemas.microsoft.com/office/spreadsheetml/2009/9/main" objectType="CheckBox" checked="Checked" fmlaLink="データ集計シート!$D$72" noThreeD="1"/>
</file>

<file path=xl/ctrlProps/ctrlProp13.xml><?xml version="1.0" encoding="utf-8"?>
<formControlPr xmlns="http://schemas.microsoft.com/office/spreadsheetml/2009/9/main" objectType="CheckBox" fmlaLink="データ集計シート!$D$73" noThreeD="1"/>
</file>

<file path=xl/ctrlProps/ctrlProp14.xml><?xml version="1.0" encoding="utf-8"?>
<formControlPr xmlns="http://schemas.microsoft.com/office/spreadsheetml/2009/9/main" objectType="CheckBox" checked="Checked" fmlaLink="データ集計シート!$D$78" noThreeD="1"/>
</file>

<file path=xl/ctrlProps/ctrlProp15.xml><?xml version="1.0" encoding="utf-8"?>
<formControlPr xmlns="http://schemas.microsoft.com/office/spreadsheetml/2009/9/main" objectType="CheckBox" fmlaLink="データ集計シート!$D$79" noThreeD="1"/>
</file>

<file path=xl/ctrlProps/ctrlProp16.xml><?xml version="1.0" encoding="utf-8"?>
<formControlPr xmlns="http://schemas.microsoft.com/office/spreadsheetml/2009/9/main" objectType="CheckBox" fmlaLink="データ集計シート!$D$85" noThreeD="1"/>
</file>

<file path=xl/ctrlProps/ctrlProp17.xml><?xml version="1.0" encoding="utf-8"?>
<formControlPr xmlns="http://schemas.microsoft.com/office/spreadsheetml/2009/9/main" objectType="CheckBox" checked="Checked" fmlaLink="データ集計シート!$D$86" noThreeD="1"/>
</file>

<file path=xl/ctrlProps/ctrlProp18.xml><?xml version="1.0" encoding="utf-8"?>
<formControlPr xmlns="http://schemas.microsoft.com/office/spreadsheetml/2009/9/main" objectType="CheckBox" fmlaLink="データ集計シート!$D$87"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データ集計シート!$D$84" noThreeD="1"/>
</file>

<file path=xl/ctrlProps/ctrlProp24.xml><?xml version="1.0" encoding="utf-8"?>
<formControlPr xmlns="http://schemas.microsoft.com/office/spreadsheetml/2009/9/main" objectType="CheckBox" fmlaLink="データ集計シート!$D$89" noThreeD="1"/>
</file>

<file path=xl/ctrlProps/ctrlProp25.xml><?xml version="1.0" encoding="utf-8"?>
<formControlPr xmlns="http://schemas.microsoft.com/office/spreadsheetml/2009/9/main" objectType="CheckBox" fmlaLink="データ集計シート!$D$90" noThreeD="1"/>
</file>

<file path=xl/ctrlProps/ctrlProp26.xml><?xml version="1.0" encoding="utf-8"?>
<formControlPr xmlns="http://schemas.microsoft.com/office/spreadsheetml/2009/9/main" objectType="CheckBox" checked="Checked" fmlaLink="データ集計シート!$D$88"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データ集計シート!$D$12" noThreeD="1"/>
</file>

<file path=xl/ctrlProps/ctrlProp29.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noThreeD="1"/>
</file>

<file path=xl/ctrlProps/ctrlProp31.xml><?xml version="1.0" encoding="utf-8"?>
<formControlPr xmlns="http://schemas.microsoft.com/office/spreadsheetml/2009/9/main" objectType="CheckBox" fmlaLink="データ集計シート!$D$19" noThreeD="1"/>
</file>

<file path=xl/ctrlProps/ctrlProp32.xml><?xml version="1.0" encoding="utf-8"?>
<formControlPr xmlns="http://schemas.microsoft.com/office/spreadsheetml/2009/9/main" objectType="CheckBox" fmlaLink="データ集計シート!$D$20" noThreeD="1"/>
</file>

<file path=xl/ctrlProps/ctrlProp33.xml><?xml version="1.0" encoding="utf-8"?>
<formControlPr xmlns="http://schemas.microsoft.com/office/spreadsheetml/2009/9/main" objectType="CheckBox" fmlaLink="データ集計シート!$D$21" noThreeD="1"/>
</file>

<file path=xl/ctrlProps/ctrlProp34.xml><?xml version="1.0" encoding="utf-8"?>
<formControlPr xmlns="http://schemas.microsoft.com/office/spreadsheetml/2009/9/main" objectType="CheckBox" fmlaLink="データ集計シート!$D$22" noThreeD="1"/>
</file>

<file path=xl/ctrlProps/ctrlProp35.xml><?xml version="1.0" encoding="utf-8"?>
<formControlPr xmlns="http://schemas.microsoft.com/office/spreadsheetml/2009/9/main" objectType="CheckBox" fmlaLink="データ集計シート!$D$25" noThreeD="1"/>
</file>

<file path=xl/ctrlProps/ctrlProp36.xml><?xml version="1.0" encoding="utf-8"?>
<formControlPr xmlns="http://schemas.microsoft.com/office/spreadsheetml/2009/9/main" objectType="CheckBox" fmlaLink="データ集計シート!$D$26" noThreeD="1"/>
</file>

<file path=xl/ctrlProps/ctrlProp37.xml><?xml version="1.0" encoding="utf-8"?>
<formControlPr xmlns="http://schemas.microsoft.com/office/spreadsheetml/2009/9/main" objectType="CheckBox" fmlaLink="データ集計シート!$D$27" noThreeD="1"/>
</file>

<file path=xl/ctrlProps/ctrlProp38.xml><?xml version="1.0" encoding="utf-8"?>
<formControlPr xmlns="http://schemas.microsoft.com/office/spreadsheetml/2009/9/main" objectType="CheckBox" fmlaLink="データ集計シート!$D$23" noThreeD="1"/>
</file>

<file path=xl/ctrlProps/ctrlProp39.xml><?xml version="1.0" encoding="utf-8"?>
<formControlPr xmlns="http://schemas.microsoft.com/office/spreadsheetml/2009/9/main" objectType="CheckBox" fmlaLink="データ集計シート!$D$24"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データ集計シート!$D$28" noThreeD="1"/>
</file>

<file path=xl/ctrlProps/ctrlProp41.xml><?xml version="1.0" encoding="utf-8"?>
<formControlPr xmlns="http://schemas.microsoft.com/office/spreadsheetml/2009/9/main" objectType="CheckBox" fmlaLink="データ集計シート!$D$29" noThreeD="1"/>
</file>

<file path=xl/ctrlProps/ctrlProp42.xml><?xml version="1.0" encoding="utf-8"?>
<formControlPr xmlns="http://schemas.microsoft.com/office/spreadsheetml/2009/9/main" objectType="CheckBox" fmlaLink="データ集計シート!$D$30" noThreeD="1"/>
</file>

<file path=xl/ctrlProps/ctrlProp43.xml><?xml version="1.0" encoding="utf-8"?>
<formControlPr xmlns="http://schemas.microsoft.com/office/spreadsheetml/2009/9/main" objectType="CheckBox" fmlaLink="データ集計シート!$D$31" noThreeD="1"/>
</file>

<file path=xl/ctrlProps/ctrlProp44.xml><?xml version="1.0" encoding="utf-8"?>
<formControlPr xmlns="http://schemas.microsoft.com/office/spreadsheetml/2009/9/main" objectType="CheckBox" fmlaLink="データ集計シート!$D$32" noThreeD="1"/>
</file>

<file path=xl/ctrlProps/ctrlProp45.xml><?xml version="1.0" encoding="utf-8"?>
<formControlPr xmlns="http://schemas.microsoft.com/office/spreadsheetml/2009/9/main" objectType="CheckBox" fmlaLink="データ集計シート!$D$33" noThreeD="1"/>
</file>

<file path=xl/ctrlProps/ctrlProp46.xml><?xml version="1.0" encoding="utf-8"?>
<formControlPr xmlns="http://schemas.microsoft.com/office/spreadsheetml/2009/9/main" objectType="CheckBox" fmlaLink="データ集計シート!$D$34"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データ集計シート!$D$12" noThreeD="1"/>
</file>

<file path=xl/ctrlProps/ctrlProp51.xml><?xml version="1.0" encoding="utf-8"?>
<formControlPr xmlns="http://schemas.microsoft.com/office/spreadsheetml/2009/9/main" objectType="Radio" checked="Checked" noThreeD="1"/>
</file>

<file path=xl/ctrlProps/ctrlProp52.xml><?xml version="1.0" encoding="utf-8"?>
<formControlPr xmlns="http://schemas.microsoft.com/office/spreadsheetml/2009/9/main" objectType="Radio"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CheckBox" checked="Checked" fmlaLink="データ集計シート!$D$83" noThreeD="1"/>
</file>

<file path=xl/ctrlProps/ctrlProp58.xml><?xml version="1.0" encoding="utf-8"?>
<formControlPr xmlns="http://schemas.microsoft.com/office/spreadsheetml/2009/9/main" objectType="CheckBox" checked="Checked" fmlaLink="データ集計シート!$D$41" noThreeD="1"/>
</file>

<file path=xl/ctrlProps/ctrlProp59.xml><?xml version="1.0" encoding="utf-8"?>
<formControlPr xmlns="http://schemas.microsoft.com/office/spreadsheetml/2009/9/main" objectType="CheckBox" fmlaLink="データ集計シート!$D$42"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checked="Checked" fmlaLink="データ集計シート!$D$38" noThreeD="1"/>
</file>

<file path=xl/ctrlProps/ctrlProp61.xml><?xml version="1.0" encoding="utf-8"?>
<formControlPr xmlns="http://schemas.microsoft.com/office/spreadsheetml/2009/9/main" objectType="CheckBox" fmlaLink="データ集計シート!$D$39" noThreeD="1"/>
</file>

<file path=xl/ctrlProps/ctrlProp62.xml><?xml version="1.0" encoding="utf-8"?>
<formControlPr xmlns="http://schemas.microsoft.com/office/spreadsheetml/2009/9/main" objectType="CheckBox" checked="Checked" fmlaLink="データ集計シート!$D$72" noThreeD="1"/>
</file>

<file path=xl/ctrlProps/ctrlProp63.xml><?xml version="1.0" encoding="utf-8"?>
<formControlPr xmlns="http://schemas.microsoft.com/office/spreadsheetml/2009/9/main" objectType="CheckBox" fmlaLink="データ集計シート!$D$73" noThreeD="1"/>
</file>

<file path=xl/ctrlProps/ctrlProp64.xml><?xml version="1.0" encoding="utf-8"?>
<formControlPr xmlns="http://schemas.microsoft.com/office/spreadsheetml/2009/9/main" objectType="CheckBox" checked="Checked" fmlaLink="データ集計シート!$D$78" noThreeD="1"/>
</file>

<file path=xl/ctrlProps/ctrlProp65.xml><?xml version="1.0" encoding="utf-8"?>
<formControlPr xmlns="http://schemas.microsoft.com/office/spreadsheetml/2009/9/main" objectType="CheckBox" fmlaLink="データ集計シート!$D$79" noThreeD="1"/>
</file>

<file path=xl/ctrlProps/ctrlProp66.xml><?xml version="1.0" encoding="utf-8"?>
<formControlPr xmlns="http://schemas.microsoft.com/office/spreadsheetml/2009/9/main" objectType="CheckBox" fmlaLink="データ集計シート!$D$85" noThreeD="1"/>
</file>

<file path=xl/ctrlProps/ctrlProp67.xml><?xml version="1.0" encoding="utf-8"?>
<formControlPr xmlns="http://schemas.microsoft.com/office/spreadsheetml/2009/9/main" objectType="CheckBox" checked="Checked" fmlaLink="データ集計シート!$D$86" noThreeD="1"/>
</file>

<file path=xl/ctrlProps/ctrlProp68.xml><?xml version="1.0" encoding="utf-8"?>
<formControlPr xmlns="http://schemas.microsoft.com/office/spreadsheetml/2009/9/main" objectType="CheckBox" fmlaLink="データ集計シート!$D$87"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Checked" fmlaLink="データ集計シート!$D$83"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CheckBox" fmlaLink="データ集計シート!$D$84" noThreeD="1"/>
</file>

<file path=xl/ctrlProps/ctrlProp74.xml><?xml version="1.0" encoding="utf-8"?>
<formControlPr xmlns="http://schemas.microsoft.com/office/spreadsheetml/2009/9/main" objectType="CheckBox" fmlaLink="データ集計シート!$D$89" noThreeD="1"/>
</file>

<file path=xl/ctrlProps/ctrlProp75.xml><?xml version="1.0" encoding="utf-8"?>
<formControlPr xmlns="http://schemas.microsoft.com/office/spreadsheetml/2009/9/main" objectType="CheckBox" fmlaLink="データ集計シート!$D$90" noThreeD="1"/>
</file>

<file path=xl/ctrlProps/ctrlProp76.xml><?xml version="1.0" encoding="utf-8"?>
<formControlPr xmlns="http://schemas.microsoft.com/office/spreadsheetml/2009/9/main" objectType="CheckBox" checked="Checked" fmlaLink="データ集計シート!$D$88" noThreeD="1"/>
</file>

<file path=xl/ctrlProps/ctrlProp77.xml><?xml version="1.0" encoding="utf-8"?>
<formControlPr xmlns="http://schemas.microsoft.com/office/spreadsheetml/2009/9/main" objectType="CheckBox" fmlaLink="データ集計シート!$D$19" noThreeD="1"/>
</file>

<file path=xl/ctrlProps/ctrlProp78.xml><?xml version="1.0" encoding="utf-8"?>
<formControlPr xmlns="http://schemas.microsoft.com/office/spreadsheetml/2009/9/main" objectType="CheckBox" fmlaLink="データ集計シート!$D$20" noThreeD="1"/>
</file>

<file path=xl/ctrlProps/ctrlProp79.xml><?xml version="1.0" encoding="utf-8"?>
<formControlPr xmlns="http://schemas.microsoft.com/office/spreadsheetml/2009/9/main" objectType="CheckBox" fmlaLink="データ集計シート!$D$21" noThreeD="1"/>
</file>

<file path=xl/ctrlProps/ctrlProp8.xml><?xml version="1.0" encoding="utf-8"?>
<formControlPr xmlns="http://schemas.microsoft.com/office/spreadsheetml/2009/9/main" objectType="CheckBox" checked="Checked" fmlaLink="データ集計シート!$D$41" noThreeD="1"/>
</file>

<file path=xl/ctrlProps/ctrlProp80.xml><?xml version="1.0" encoding="utf-8"?>
<formControlPr xmlns="http://schemas.microsoft.com/office/spreadsheetml/2009/9/main" objectType="CheckBox" fmlaLink="データ集計シート!$D$22" noThreeD="1"/>
</file>

<file path=xl/ctrlProps/ctrlProp81.xml><?xml version="1.0" encoding="utf-8"?>
<formControlPr xmlns="http://schemas.microsoft.com/office/spreadsheetml/2009/9/main" objectType="CheckBox" fmlaLink="データ集計シート!$D$25" noThreeD="1"/>
</file>

<file path=xl/ctrlProps/ctrlProp82.xml><?xml version="1.0" encoding="utf-8"?>
<formControlPr xmlns="http://schemas.microsoft.com/office/spreadsheetml/2009/9/main" objectType="CheckBox" fmlaLink="データ集計シート!$D$26" noThreeD="1"/>
</file>

<file path=xl/ctrlProps/ctrlProp83.xml><?xml version="1.0" encoding="utf-8"?>
<formControlPr xmlns="http://schemas.microsoft.com/office/spreadsheetml/2009/9/main" objectType="CheckBox" fmlaLink="データ集計シート!$D$27" noThreeD="1"/>
</file>

<file path=xl/ctrlProps/ctrlProp84.xml><?xml version="1.0" encoding="utf-8"?>
<formControlPr xmlns="http://schemas.microsoft.com/office/spreadsheetml/2009/9/main" objectType="CheckBox" fmlaLink="データ集計シート!$D$23" noThreeD="1"/>
</file>

<file path=xl/ctrlProps/ctrlProp85.xml><?xml version="1.0" encoding="utf-8"?>
<formControlPr xmlns="http://schemas.microsoft.com/office/spreadsheetml/2009/9/main" objectType="CheckBox" fmlaLink="データ集計シート!$D$24" noThreeD="1"/>
</file>

<file path=xl/ctrlProps/ctrlProp86.xml><?xml version="1.0" encoding="utf-8"?>
<formControlPr xmlns="http://schemas.microsoft.com/office/spreadsheetml/2009/9/main" objectType="CheckBox" fmlaLink="データ集計シート!$D$28" noThreeD="1"/>
</file>

<file path=xl/ctrlProps/ctrlProp87.xml><?xml version="1.0" encoding="utf-8"?>
<formControlPr xmlns="http://schemas.microsoft.com/office/spreadsheetml/2009/9/main" objectType="CheckBox" fmlaLink="データ集計シート!$D$29" noThreeD="1"/>
</file>

<file path=xl/ctrlProps/ctrlProp88.xml><?xml version="1.0" encoding="utf-8"?>
<formControlPr xmlns="http://schemas.microsoft.com/office/spreadsheetml/2009/9/main" objectType="CheckBox" fmlaLink="データ集計シート!$D$30" noThreeD="1"/>
</file>

<file path=xl/ctrlProps/ctrlProp89.xml><?xml version="1.0" encoding="utf-8"?>
<formControlPr xmlns="http://schemas.microsoft.com/office/spreadsheetml/2009/9/main" objectType="CheckBox" fmlaLink="データ集計シート!$D$31" noThreeD="1"/>
</file>

<file path=xl/ctrlProps/ctrlProp9.xml><?xml version="1.0" encoding="utf-8"?>
<formControlPr xmlns="http://schemas.microsoft.com/office/spreadsheetml/2009/9/main" objectType="CheckBox" fmlaLink="データ集計シート!$D$42" noThreeD="1"/>
</file>

<file path=xl/ctrlProps/ctrlProp90.xml><?xml version="1.0" encoding="utf-8"?>
<formControlPr xmlns="http://schemas.microsoft.com/office/spreadsheetml/2009/9/main" objectType="CheckBox" fmlaLink="データ集計シート!$D$32" noThreeD="1"/>
</file>

<file path=xl/ctrlProps/ctrlProp91.xml><?xml version="1.0" encoding="utf-8"?>
<formControlPr xmlns="http://schemas.microsoft.com/office/spreadsheetml/2009/9/main" objectType="CheckBox" fmlaLink="データ集計シート!$D$33" noThreeD="1"/>
</file>

<file path=xl/ctrlProps/ctrlProp92.xml><?xml version="1.0" encoding="utf-8"?>
<formControlPr xmlns="http://schemas.microsoft.com/office/spreadsheetml/2009/9/main" objectType="CheckBox" fmlaLink="データ集計シート!$D$34"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png"/><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1417320</xdr:colOff>
          <xdr:row>196</xdr:row>
          <xdr:rowOff>220980</xdr:rowOff>
        </xdr:from>
        <xdr:to>
          <xdr:col>2</xdr:col>
          <xdr:colOff>0</xdr:colOff>
          <xdr:row>196</xdr:row>
          <xdr:rowOff>739140</xdr:rowOff>
        </xdr:to>
        <xdr:sp macro="" textlink="">
          <xdr:nvSpPr>
            <xdr:cNvPr id="12387" name="Group Box 212"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2682240</xdr:colOff>
          <xdr:row>204</xdr:row>
          <xdr:rowOff>1043940</xdr:rowOff>
        </xdr:to>
        <xdr:sp macro="" textlink="">
          <xdr:nvSpPr>
            <xdr:cNvPr id="12388" name="Group Box 216"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99060</xdr:rowOff>
        </xdr:from>
        <xdr:to>
          <xdr:col>3</xdr:col>
          <xdr:colOff>3030855</xdr:colOff>
          <xdr:row>12</xdr:row>
          <xdr:rowOff>53340</xdr:rowOff>
        </xdr:to>
        <xdr:sp macro="" textlink="">
          <xdr:nvSpPr>
            <xdr:cNvPr id="12422" name="Group Box 282"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22860</xdr:rowOff>
        </xdr:from>
        <xdr:to>
          <xdr:col>2</xdr:col>
          <xdr:colOff>1390650</xdr:colOff>
          <xdr:row>14</xdr:row>
          <xdr:rowOff>266700</xdr:rowOff>
        </xdr:to>
        <xdr:sp macro="" textlink="">
          <xdr:nvSpPr>
            <xdr:cNvPr id="12423" name="Option Button 283"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2232660</xdr:colOff>
          <xdr:row>14</xdr:row>
          <xdr:rowOff>22860</xdr:rowOff>
        </xdr:from>
        <xdr:to>
          <xdr:col>3</xdr:col>
          <xdr:colOff>815340</xdr:colOff>
          <xdr:row>14</xdr:row>
          <xdr:rowOff>243840</xdr:rowOff>
        </xdr:to>
        <xdr:sp macro="" textlink="">
          <xdr:nvSpPr>
            <xdr:cNvPr id="12424" name="Option Button 284"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1889760</xdr:colOff>
          <xdr:row>14</xdr:row>
          <xdr:rowOff>22860</xdr:rowOff>
        </xdr:from>
        <xdr:to>
          <xdr:col>3</xdr:col>
          <xdr:colOff>3063240</xdr:colOff>
          <xdr:row>14</xdr:row>
          <xdr:rowOff>243840</xdr:rowOff>
        </xdr:to>
        <xdr:sp macro="" textlink="">
          <xdr:nvSpPr>
            <xdr:cNvPr id="12426" name="Option Button 286"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2682240</xdr:colOff>
          <xdr:row>204</xdr:row>
          <xdr:rowOff>1043940</xdr:rowOff>
        </xdr:to>
        <xdr:sp macro="" textlink="">
          <xdr:nvSpPr>
            <xdr:cNvPr id="12428" name="Group Box 29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2682240</xdr:colOff>
          <xdr:row>204</xdr:row>
          <xdr:rowOff>1043940</xdr:rowOff>
        </xdr:to>
        <xdr:sp macro="" textlink="">
          <xdr:nvSpPr>
            <xdr:cNvPr id="12434" name="Group Box 29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2682240</xdr:colOff>
          <xdr:row>204</xdr:row>
          <xdr:rowOff>1043940</xdr:rowOff>
        </xdr:to>
        <xdr:sp macro="" textlink="">
          <xdr:nvSpPr>
            <xdr:cNvPr id="12440" name="Group Box 30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2682240</xdr:colOff>
          <xdr:row>204</xdr:row>
          <xdr:rowOff>1066800</xdr:rowOff>
        </xdr:to>
        <xdr:sp macro="" textlink="">
          <xdr:nvSpPr>
            <xdr:cNvPr id="12446" name="Group Box 30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197</xdr:row>
          <xdr:rowOff>220980</xdr:rowOff>
        </xdr:from>
        <xdr:to>
          <xdr:col>2</xdr:col>
          <xdr:colOff>1844040</xdr:colOff>
          <xdr:row>198</xdr:row>
          <xdr:rowOff>211455</xdr:rowOff>
        </xdr:to>
        <xdr:sp macro="" textlink="">
          <xdr:nvSpPr>
            <xdr:cNvPr id="12475" name="チェック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192</xdr:row>
      <xdr:rowOff>142240</xdr:rowOff>
    </xdr:from>
    <xdr:to>
      <xdr:col>3</xdr:col>
      <xdr:colOff>3362960</xdr:colOff>
      <xdr:row>192</xdr:row>
      <xdr:rowOff>3179445</xdr:rowOff>
    </xdr:to>
    <xdr:graphicFrame macro="">
      <xdr:nvGraphicFramePr>
        <xdr:cNvPr id="12843" name="グラフ 232">
          <a:extLst>
            <a:ext uri="{FF2B5EF4-FFF2-40B4-BE49-F238E27FC236}">
              <a16:creationId xmlns:a16="http://schemas.microsoft.com/office/drawing/2014/main" id="{00000000-0008-0000-0100-00002B32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30480</xdr:colOff>
          <xdr:row>50</xdr:row>
          <xdr:rowOff>0</xdr:rowOff>
        </xdr:from>
        <xdr:to>
          <xdr:col>2</xdr:col>
          <xdr:colOff>701040</xdr:colOff>
          <xdr:row>50</xdr:row>
          <xdr:rowOff>243840</xdr:rowOff>
        </xdr:to>
        <xdr:sp macro="" textlink="">
          <xdr:nvSpPr>
            <xdr:cNvPr id="12902" name="チェック 614"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7620</xdr:rowOff>
        </xdr:from>
        <xdr:to>
          <xdr:col>3</xdr:col>
          <xdr:colOff>1577340</xdr:colOff>
          <xdr:row>50</xdr:row>
          <xdr:rowOff>243840</xdr:rowOff>
        </xdr:to>
        <xdr:sp macro="" textlink="">
          <xdr:nvSpPr>
            <xdr:cNvPr id="12903" name="チェック 615"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外注（一部または全部）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48</xdr:row>
          <xdr:rowOff>182880</xdr:rowOff>
        </xdr:from>
        <xdr:to>
          <xdr:col>3</xdr:col>
          <xdr:colOff>0</xdr:colOff>
          <xdr:row>48</xdr:row>
          <xdr:rowOff>419100</xdr:rowOff>
        </xdr:to>
        <xdr:sp macro="" textlink="">
          <xdr:nvSpPr>
            <xdr:cNvPr id="12904" name="チェック 616"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182880</xdr:rowOff>
        </xdr:from>
        <xdr:to>
          <xdr:col>3</xdr:col>
          <xdr:colOff>2762250</xdr:colOff>
          <xdr:row>48</xdr:row>
          <xdr:rowOff>419100</xdr:rowOff>
        </xdr:to>
        <xdr:sp macro="" textlink="">
          <xdr:nvSpPr>
            <xdr:cNvPr id="12905" name="チェック 617"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161</xdr:row>
          <xdr:rowOff>30480</xdr:rowOff>
        </xdr:from>
        <xdr:to>
          <xdr:col>2</xdr:col>
          <xdr:colOff>701040</xdr:colOff>
          <xdr:row>161</xdr:row>
          <xdr:rowOff>285750</xdr:rowOff>
        </xdr:to>
        <xdr:sp macro="" textlink="">
          <xdr:nvSpPr>
            <xdr:cNvPr id="12909" name="チェック 621"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省略した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38100</xdr:rowOff>
        </xdr:from>
        <xdr:to>
          <xdr:col>3</xdr:col>
          <xdr:colOff>1577340</xdr:colOff>
          <xdr:row>161</xdr:row>
          <xdr:rowOff>285750</xdr:rowOff>
        </xdr:to>
        <xdr:sp macro="" textlink="">
          <xdr:nvSpPr>
            <xdr:cNvPr id="12910" name="チェック 622"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省略していない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168</xdr:row>
          <xdr:rowOff>106680</xdr:rowOff>
        </xdr:from>
        <xdr:to>
          <xdr:col>2</xdr:col>
          <xdr:colOff>706755</xdr:colOff>
          <xdr:row>169</xdr:row>
          <xdr:rowOff>15240</xdr:rowOff>
        </xdr:to>
        <xdr:sp macro="" textlink="">
          <xdr:nvSpPr>
            <xdr:cNvPr id="12911" name="チェック 623"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114300</xdr:rowOff>
        </xdr:from>
        <xdr:to>
          <xdr:col>3</xdr:col>
          <xdr:colOff>1583055</xdr:colOff>
          <xdr:row>169</xdr:row>
          <xdr:rowOff>15240</xdr:rowOff>
        </xdr:to>
        <xdr:sp macro="" textlink="">
          <xdr:nvSpPr>
            <xdr:cNvPr id="12912" name="チェック 624"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低減していない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144780</xdr:rowOff>
        </xdr:from>
        <xdr:to>
          <xdr:col>3</xdr:col>
          <xdr:colOff>533400</xdr:colOff>
          <xdr:row>199</xdr:row>
          <xdr:rowOff>342900</xdr:rowOff>
        </xdr:to>
        <xdr:sp macro="" textlink="">
          <xdr:nvSpPr>
            <xdr:cNvPr id="12986" name="チェック 698"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350520</xdr:rowOff>
        </xdr:from>
        <xdr:to>
          <xdr:col>2</xdr:col>
          <xdr:colOff>2453640</xdr:colOff>
          <xdr:row>199</xdr:row>
          <xdr:rowOff>628650</xdr:rowOff>
        </xdr:to>
        <xdr:sp macro="" textlink="">
          <xdr:nvSpPr>
            <xdr:cNvPr id="12987" name="チェック 699"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617220</xdr:rowOff>
        </xdr:from>
        <xdr:to>
          <xdr:col>2</xdr:col>
          <xdr:colOff>2495550</xdr:colOff>
          <xdr:row>199</xdr:row>
          <xdr:rowOff>876300</xdr:rowOff>
        </xdr:to>
        <xdr:sp macro="" textlink="">
          <xdr:nvSpPr>
            <xdr:cNvPr id="12988" name="チェック 700"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281940</xdr:colOff>
          <xdr:row>46</xdr:row>
          <xdr:rowOff>190500</xdr:rowOff>
        </xdr:to>
        <xdr:sp macro="" textlink="">
          <xdr:nvSpPr>
            <xdr:cNvPr id="13029" name="グループ 741"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281940</xdr:colOff>
          <xdr:row>46</xdr:row>
          <xdr:rowOff>190500</xdr:rowOff>
        </xdr:to>
        <xdr:sp macro="" textlink="">
          <xdr:nvSpPr>
            <xdr:cNvPr id="13033" name="グループ 745"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281940</xdr:colOff>
          <xdr:row>46</xdr:row>
          <xdr:rowOff>190500</xdr:rowOff>
        </xdr:to>
        <xdr:sp macro="" textlink="">
          <xdr:nvSpPr>
            <xdr:cNvPr id="13037" name="グループ 749"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281940</xdr:colOff>
          <xdr:row>46</xdr:row>
          <xdr:rowOff>190500</xdr:rowOff>
        </xdr:to>
        <xdr:sp macro="" textlink="">
          <xdr:nvSpPr>
            <xdr:cNvPr id="13041" name="グループ 753"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197</xdr:row>
          <xdr:rowOff>220980</xdr:rowOff>
        </xdr:from>
        <xdr:to>
          <xdr:col>3</xdr:col>
          <xdr:colOff>1885950</xdr:colOff>
          <xdr:row>198</xdr:row>
          <xdr:rowOff>211455</xdr:rowOff>
        </xdr:to>
        <xdr:sp macro="" textlink="">
          <xdr:nvSpPr>
            <xdr:cNvPr id="13045" name="チェック 757"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201</xdr:row>
          <xdr:rowOff>144780</xdr:rowOff>
        </xdr:from>
        <xdr:to>
          <xdr:col>2</xdr:col>
          <xdr:colOff>2533650</xdr:colOff>
          <xdr:row>201</xdr:row>
          <xdr:rowOff>323850</xdr:rowOff>
        </xdr:to>
        <xdr:sp macro="" textlink="">
          <xdr:nvSpPr>
            <xdr:cNvPr id="13046" name="チェック 758"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201</xdr:row>
          <xdr:rowOff>373380</xdr:rowOff>
        </xdr:from>
        <xdr:to>
          <xdr:col>2</xdr:col>
          <xdr:colOff>2533650</xdr:colOff>
          <xdr:row>201</xdr:row>
          <xdr:rowOff>516255</xdr:rowOff>
        </xdr:to>
        <xdr:sp macro="" textlink="">
          <xdr:nvSpPr>
            <xdr:cNvPr id="13047" name="チェック 759"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868680</xdr:rowOff>
        </xdr:from>
        <xdr:to>
          <xdr:col>2</xdr:col>
          <xdr:colOff>2495550</xdr:colOff>
          <xdr:row>199</xdr:row>
          <xdr:rowOff>1120140</xdr:rowOff>
        </xdr:to>
        <xdr:sp macro="" textlink="">
          <xdr:nvSpPr>
            <xdr:cNvPr id="13048" name="チェック 760"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60960</xdr:rowOff>
        </xdr:from>
        <xdr:to>
          <xdr:col>3</xdr:col>
          <xdr:colOff>2857500</xdr:colOff>
          <xdr:row>41</xdr:row>
          <xdr:rowOff>323850</xdr:rowOff>
        </xdr:to>
        <xdr:sp macro="" textlink="">
          <xdr:nvSpPr>
            <xdr:cNvPr id="13057" name="Check2-1"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改良土量が少なく、ＩＣＴ導入以外に見合う生産性向上が見込めないため。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525780</xdr:rowOff>
        </xdr:from>
        <xdr:to>
          <xdr:col>3</xdr:col>
          <xdr:colOff>3145155</xdr:colOff>
          <xdr:row>41</xdr:row>
          <xdr:rowOff>762000</xdr:rowOff>
        </xdr:to>
        <xdr:sp macro="" textlink="">
          <xdr:nvSpPr>
            <xdr:cNvPr id="13058" name="Check2-2"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ＩＣＴ地盤改良機効力を発揮する施工が連続的ではなく、中断期間が長いため。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944880</xdr:rowOff>
        </xdr:from>
        <xdr:to>
          <xdr:col>3</xdr:col>
          <xdr:colOff>2667000</xdr:colOff>
          <xdr:row>41</xdr:row>
          <xdr:rowOff>1196340</xdr:rowOff>
        </xdr:to>
        <xdr:sp macro="" textlink="">
          <xdr:nvSpPr>
            <xdr:cNvPr id="13059" name="Check2-3"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地盤改良範囲の形状が複雑であるため施工範囲から除外した。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1203960</xdr:rowOff>
        </xdr:from>
        <xdr:to>
          <xdr:col>3</xdr:col>
          <xdr:colOff>2606040</xdr:colOff>
          <xdr:row>41</xdr:row>
          <xdr:rowOff>1392555</xdr:rowOff>
        </xdr:to>
        <xdr:sp macro="" textlink="">
          <xdr:nvSpPr>
            <xdr:cNvPr id="13060" name="Check2-4"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施工エリア内に構造物があり、ＩＣＴ建機での施工が煩雑になることから施工範囲から除外した。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2004060</xdr:rowOff>
        </xdr:from>
        <xdr:to>
          <xdr:col>3</xdr:col>
          <xdr:colOff>1866900</xdr:colOff>
          <xdr:row>41</xdr:row>
          <xdr:rowOff>2421255</xdr:rowOff>
        </xdr:to>
        <xdr:sp macro="" textlink="">
          <xdr:nvSpPr>
            <xdr:cNvPr id="13061" name="Check2-5"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低空等である等の理由でロードの継ぎ足しが発生するが、ロードの継ぎ足し本数をカウントする等により、深度を自動記録するシステムが調達できなかったため。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2400300</xdr:rowOff>
        </xdr:from>
        <xdr:to>
          <xdr:col>3</xdr:col>
          <xdr:colOff>2686050</xdr:colOff>
          <xdr:row>41</xdr:row>
          <xdr:rowOff>2647950</xdr:rowOff>
        </xdr:to>
        <xdr:sp macro="" textlink="">
          <xdr:nvSpPr>
            <xdr:cNvPr id="13062" name="チェック 553"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ＧＮＳＳの受信状態が悪い現場であったため、使用を断念。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2613660</xdr:rowOff>
        </xdr:from>
        <xdr:to>
          <xdr:col>3</xdr:col>
          <xdr:colOff>2686050</xdr:colOff>
          <xdr:row>41</xdr:row>
          <xdr:rowOff>2840355</xdr:rowOff>
        </xdr:to>
        <xdr:sp macro="" textlink="">
          <xdr:nvSpPr>
            <xdr:cNvPr id="13063" name="チェック 554"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発注者より、従来管理手法の適用を求められたため。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1432560</xdr:rowOff>
        </xdr:from>
        <xdr:to>
          <xdr:col>3</xdr:col>
          <xdr:colOff>2606040</xdr:colOff>
          <xdr:row>41</xdr:row>
          <xdr:rowOff>1638300</xdr:rowOff>
        </xdr:to>
        <xdr:sp macro="" textlink="">
          <xdr:nvSpPr>
            <xdr:cNvPr id="13064" name="チェック 633"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施工幅が狭く、ＩＣＴ建機が入らない場所があったため、施工範囲から除外した。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1623060</xdr:rowOff>
        </xdr:from>
        <xdr:to>
          <xdr:col>3</xdr:col>
          <xdr:colOff>1866900</xdr:colOff>
          <xdr:row>41</xdr:row>
          <xdr:rowOff>2040255</xdr:rowOff>
        </xdr:to>
        <xdr:sp macro="" textlink="">
          <xdr:nvSpPr>
            <xdr:cNvPr id="13065" name="チェック 634"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トルクや電流値を用いた着底管理が必要であったため、設計上の改良深度に対して施工すべき深度に変動があるため、地盤改良設計データの修正に手間がかかるため。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2880360</xdr:rowOff>
        </xdr:from>
        <xdr:to>
          <xdr:col>3</xdr:col>
          <xdr:colOff>2686050</xdr:colOff>
          <xdr:row>41</xdr:row>
          <xdr:rowOff>3101340</xdr:rowOff>
        </xdr:to>
        <xdr:sp macro="" textlink="">
          <xdr:nvSpPr>
            <xdr:cNvPr id="13066" name="チェック 647"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出来形管理の検査は施工プロセス検査として断面毎に行うことから、TSの方が効率的であったため。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3108960</xdr:rowOff>
        </xdr:from>
        <xdr:to>
          <xdr:col>3</xdr:col>
          <xdr:colOff>2686050</xdr:colOff>
          <xdr:row>41</xdr:row>
          <xdr:rowOff>3371850</xdr:rowOff>
        </xdr:to>
        <xdr:sp macro="" textlink="">
          <xdr:nvSpPr>
            <xdr:cNvPr id="13067" name="チェック 648"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隣接工区の施工後高さに応じて擦り付けるため。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3360420</xdr:rowOff>
        </xdr:from>
        <xdr:to>
          <xdr:col>3</xdr:col>
          <xdr:colOff>2686050</xdr:colOff>
          <xdr:row>41</xdr:row>
          <xdr:rowOff>3596640</xdr:rowOff>
        </xdr:to>
        <xdr:sp macro="" textlink="">
          <xdr:nvSpPr>
            <xdr:cNvPr id="13068" name="チェック 649"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橋脚・支柱・基礎コンなどの構造物があるため。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3604260</xdr:rowOff>
        </xdr:from>
        <xdr:to>
          <xdr:col>3</xdr:col>
          <xdr:colOff>2686050</xdr:colOff>
          <xdr:row>41</xdr:row>
          <xdr:rowOff>3825240</xdr:rowOff>
        </xdr:to>
        <xdr:sp macro="" textlink="">
          <xdr:nvSpPr>
            <xdr:cNvPr id="13069" name="チェック 650"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当該工事区域上部に障害物（橋、電力鉄塔等）があり、ＧＰＳの測位に支障があったため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3832860</xdr:rowOff>
        </xdr:from>
        <xdr:to>
          <xdr:col>3</xdr:col>
          <xdr:colOff>2686050</xdr:colOff>
          <xdr:row>41</xdr:row>
          <xdr:rowOff>4059555</xdr:rowOff>
        </xdr:to>
        <xdr:sp macro="" textlink="">
          <xdr:nvSpPr>
            <xdr:cNvPr id="13070" name="チェック 651"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出来形が水没する箇所、または水中部であったため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4069080</xdr:rowOff>
        </xdr:from>
        <xdr:to>
          <xdr:col>3</xdr:col>
          <xdr:colOff>2686050</xdr:colOff>
          <xdr:row>41</xdr:row>
          <xdr:rowOff>4320540</xdr:rowOff>
        </xdr:to>
        <xdr:sp macro="" textlink="">
          <xdr:nvSpPr>
            <xdr:cNvPr id="13071" name="チェック 652"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工事箇所が点在しており、ＩＣＴ施工の部分と従来施工の部分が混在していたため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4328160</xdr:rowOff>
        </xdr:from>
        <xdr:to>
          <xdr:col>3</xdr:col>
          <xdr:colOff>2686050</xdr:colOff>
          <xdr:row>41</xdr:row>
          <xdr:rowOff>4549140</xdr:rowOff>
        </xdr:to>
        <xdr:sp macro="" textlink="">
          <xdr:nvSpPr>
            <xdr:cNvPr id="13072" name="チェック 653"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まだＩＣＴ施工に慣れていないことから工種を限定したため</a:t>
              </a:r>
            </a:p>
          </xdr:txBody>
        </xdr:sp>
        <xdr:clientData/>
      </xdr:twoCellAnchor>
    </mc:Choice>
    <mc:Fallback/>
  </mc:AlternateContent>
  <xdr:oneCellAnchor>
    <xdr:from>
      <xdr:col>3</xdr:col>
      <xdr:colOff>510540</xdr:colOff>
      <xdr:row>192</xdr:row>
      <xdr:rowOff>3101340</xdr:rowOff>
    </xdr:from>
    <xdr:ext cx="184731" cy="264560"/>
    <xdr:sp macro="" textlink="">
      <xdr:nvSpPr>
        <xdr:cNvPr id="5" name="テキスト ボックス 4">
          <a:extLst>
            <a:ext uri="{FF2B5EF4-FFF2-40B4-BE49-F238E27FC236}">
              <a16:creationId xmlns:a16="http://schemas.microsoft.com/office/drawing/2014/main" id="{45C1176E-B878-4244-A9C7-E079246826DB}"/>
            </a:ext>
          </a:extLst>
        </xdr:cNvPr>
        <xdr:cNvSpPr txBox="1"/>
      </xdr:nvSpPr>
      <xdr:spPr>
        <a:xfrm>
          <a:off x="7185660" y="546506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57</xdr:row>
      <xdr:rowOff>3101340</xdr:rowOff>
    </xdr:from>
    <xdr:ext cx="184731" cy="264560"/>
    <xdr:sp macro="" textlink="">
      <xdr:nvSpPr>
        <xdr:cNvPr id="7" name="テキスト ボックス 6">
          <a:extLst>
            <a:ext uri="{FF2B5EF4-FFF2-40B4-BE49-F238E27FC236}">
              <a16:creationId xmlns:a16="http://schemas.microsoft.com/office/drawing/2014/main" id="{FAD76851-BE39-4B3D-B82A-2F1486888DBB}"/>
            </a:ext>
          </a:extLst>
        </xdr:cNvPr>
        <xdr:cNvSpPr txBox="1"/>
      </xdr:nvSpPr>
      <xdr:spPr>
        <a:xfrm>
          <a:off x="7185660" y="14188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93</xdr:row>
      <xdr:rowOff>3101340</xdr:rowOff>
    </xdr:from>
    <xdr:ext cx="184731" cy="264560"/>
    <xdr:sp macro="" textlink="">
      <xdr:nvSpPr>
        <xdr:cNvPr id="8" name="テキスト ボックス 7">
          <a:extLst>
            <a:ext uri="{FF2B5EF4-FFF2-40B4-BE49-F238E27FC236}">
              <a16:creationId xmlns:a16="http://schemas.microsoft.com/office/drawing/2014/main" id="{F5CB1023-6B0B-4691-B5F7-8B99EEE9CCF5}"/>
            </a:ext>
          </a:extLst>
        </xdr:cNvPr>
        <xdr:cNvSpPr txBox="1"/>
      </xdr:nvSpPr>
      <xdr:spPr>
        <a:xfrm>
          <a:off x="7185660" y="26944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122</xdr:row>
      <xdr:rowOff>3101340</xdr:rowOff>
    </xdr:from>
    <xdr:ext cx="184731" cy="264560"/>
    <xdr:sp macro="" textlink="">
      <xdr:nvSpPr>
        <xdr:cNvPr id="9" name="テキスト ボックス 8">
          <a:extLst>
            <a:ext uri="{FF2B5EF4-FFF2-40B4-BE49-F238E27FC236}">
              <a16:creationId xmlns:a16="http://schemas.microsoft.com/office/drawing/2014/main" id="{C3DFEB58-9527-4159-992F-E05A8B883B50}"/>
            </a:ext>
          </a:extLst>
        </xdr:cNvPr>
        <xdr:cNvSpPr txBox="1"/>
      </xdr:nvSpPr>
      <xdr:spPr>
        <a:xfrm>
          <a:off x="7185660" y="42130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143</xdr:row>
      <xdr:rowOff>3101340</xdr:rowOff>
    </xdr:from>
    <xdr:ext cx="184731" cy="264560"/>
    <xdr:sp macro="" textlink="">
      <xdr:nvSpPr>
        <xdr:cNvPr id="10" name="テキスト ボックス 9">
          <a:extLst>
            <a:ext uri="{FF2B5EF4-FFF2-40B4-BE49-F238E27FC236}">
              <a16:creationId xmlns:a16="http://schemas.microsoft.com/office/drawing/2014/main" id="{98E0A802-D007-4A40-8E55-F6F3D69032BC}"/>
            </a:ext>
          </a:extLst>
        </xdr:cNvPr>
        <xdr:cNvSpPr txBox="1"/>
      </xdr:nvSpPr>
      <xdr:spPr>
        <a:xfrm>
          <a:off x="7185660" y="55999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176</xdr:row>
      <xdr:rowOff>3101340</xdr:rowOff>
    </xdr:from>
    <xdr:ext cx="184731" cy="264560"/>
    <xdr:sp macro="" textlink="">
      <xdr:nvSpPr>
        <xdr:cNvPr id="11" name="テキスト ボックス 10">
          <a:extLst>
            <a:ext uri="{FF2B5EF4-FFF2-40B4-BE49-F238E27FC236}">
              <a16:creationId xmlns:a16="http://schemas.microsoft.com/office/drawing/2014/main" id="{0BB40464-4C2D-4048-AB36-49506F312C8F}"/>
            </a:ext>
          </a:extLst>
        </xdr:cNvPr>
        <xdr:cNvSpPr txBox="1"/>
      </xdr:nvSpPr>
      <xdr:spPr>
        <a:xfrm>
          <a:off x="7185660" y="67574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194</xdr:row>
      <xdr:rowOff>354329</xdr:rowOff>
    </xdr:from>
    <xdr:to>
      <xdr:col>2</xdr:col>
      <xdr:colOff>1809750</xdr:colOff>
      <xdr:row>194</xdr:row>
      <xdr:rowOff>2897505</xdr:rowOff>
    </xdr:to>
    <xdr:graphicFrame macro="">
      <xdr:nvGraphicFramePr>
        <xdr:cNvPr id="21" name="グラフ 20">
          <a:extLst>
            <a:ext uri="{FF2B5EF4-FFF2-40B4-BE49-F238E27FC236}">
              <a16:creationId xmlns:a16="http://schemas.microsoft.com/office/drawing/2014/main" id="{7B7E381B-CD7A-4919-BA70-0F8D606D9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194</xdr:row>
      <xdr:rowOff>371475</xdr:rowOff>
    </xdr:from>
    <xdr:to>
      <xdr:col>3</xdr:col>
      <xdr:colOff>3440429</xdr:colOff>
      <xdr:row>194</xdr:row>
      <xdr:rowOff>2907030</xdr:rowOff>
    </xdr:to>
    <xdr:graphicFrame macro="">
      <xdr:nvGraphicFramePr>
        <xdr:cNvPr id="22" name="グラフ 21">
          <a:extLst>
            <a:ext uri="{FF2B5EF4-FFF2-40B4-BE49-F238E27FC236}">
              <a16:creationId xmlns:a16="http://schemas.microsoft.com/office/drawing/2014/main" id="{AD3014F0-EF67-465B-93B3-655DAFB1F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194</xdr:row>
      <xdr:rowOff>63817</xdr:rowOff>
    </xdr:from>
    <xdr:to>
      <xdr:col>2</xdr:col>
      <xdr:colOff>485775</xdr:colOff>
      <xdr:row>194</xdr:row>
      <xdr:rowOff>411480</xdr:rowOff>
    </xdr:to>
    <xdr:sp macro="" textlink="">
      <xdr:nvSpPr>
        <xdr:cNvPr id="23" name="テキスト ボックス 22">
          <a:extLst>
            <a:ext uri="{FF2B5EF4-FFF2-40B4-BE49-F238E27FC236}">
              <a16:creationId xmlns:a16="http://schemas.microsoft.com/office/drawing/2014/main" id="{1C3BD23C-E65B-40F0-AF1D-CC9719E03150}"/>
            </a:ext>
          </a:extLst>
        </xdr:cNvPr>
        <xdr:cNvSpPr txBox="1"/>
      </xdr:nvSpPr>
      <xdr:spPr>
        <a:xfrm>
          <a:off x="3230878" y="78679357"/>
          <a:ext cx="1384937" cy="347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192</xdr:row>
      <xdr:rowOff>3101340</xdr:rowOff>
    </xdr:from>
    <xdr:ext cx="184731" cy="264560"/>
    <xdr:sp macro="" textlink="">
      <xdr:nvSpPr>
        <xdr:cNvPr id="24" name="テキスト ボックス 23">
          <a:extLst>
            <a:ext uri="{FF2B5EF4-FFF2-40B4-BE49-F238E27FC236}">
              <a16:creationId xmlns:a16="http://schemas.microsoft.com/office/drawing/2014/main" id="{83ADDEF5-763E-48A0-AFBA-A0BA3EDFFB18}"/>
            </a:ext>
          </a:extLst>
        </xdr:cNvPr>
        <xdr:cNvSpPr txBox="1"/>
      </xdr:nvSpPr>
      <xdr:spPr>
        <a:xfrm>
          <a:off x="7185660" y="78120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194</xdr:row>
      <xdr:rowOff>91440</xdr:rowOff>
    </xdr:from>
    <xdr:to>
      <xdr:col>3</xdr:col>
      <xdr:colOff>2219325</xdr:colOff>
      <xdr:row>194</xdr:row>
      <xdr:rowOff>429578</xdr:rowOff>
    </xdr:to>
    <xdr:sp macro="" textlink="">
      <xdr:nvSpPr>
        <xdr:cNvPr id="25" name="テキスト ボックス 24">
          <a:extLst>
            <a:ext uri="{FF2B5EF4-FFF2-40B4-BE49-F238E27FC236}">
              <a16:creationId xmlns:a16="http://schemas.microsoft.com/office/drawing/2014/main" id="{729CAF7C-366F-42B7-AFC9-811526AC5C5B}"/>
            </a:ext>
          </a:extLst>
        </xdr:cNvPr>
        <xdr:cNvSpPr txBox="1"/>
      </xdr:nvSpPr>
      <xdr:spPr>
        <a:xfrm>
          <a:off x="7547610" y="78706980"/>
          <a:ext cx="1346835" cy="33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twoCellAnchor>
    <xdr:from>
      <xdr:col>1</xdr:col>
      <xdr:colOff>38100</xdr:colOff>
      <xdr:row>195</xdr:row>
      <xdr:rowOff>354329</xdr:rowOff>
    </xdr:from>
    <xdr:to>
      <xdr:col>2</xdr:col>
      <xdr:colOff>1809750</xdr:colOff>
      <xdr:row>195</xdr:row>
      <xdr:rowOff>2897505</xdr:rowOff>
    </xdr:to>
    <xdr:graphicFrame macro="">
      <xdr:nvGraphicFramePr>
        <xdr:cNvPr id="26" name="グラフ 25">
          <a:extLst>
            <a:ext uri="{FF2B5EF4-FFF2-40B4-BE49-F238E27FC236}">
              <a16:creationId xmlns:a16="http://schemas.microsoft.com/office/drawing/2014/main" id="{BC965234-665A-4271-9FE2-2D7999214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195</xdr:row>
      <xdr:rowOff>371475</xdr:rowOff>
    </xdr:from>
    <xdr:to>
      <xdr:col>3</xdr:col>
      <xdr:colOff>3440429</xdr:colOff>
      <xdr:row>195</xdr:row>
      <xdr:rowOff>2907030</xdr:rowOff>
    </xdr:to>
    <xdr:graphicFrame macro="">
      <xdr:nvGraphicFramePr>
        <xdr:cNvPr id="27" name="グラフ 26">
          <a:extLst>
            <a:ext uri="{FF2B5EF4-FFF2-40B4-BE49-F238E27FC236}">
              <a16:creationId xmlns:a16="http://schemas.microsoft.com/office/drawing/2014/main" id="{FB01F354-2CD0-42AF-AB61-F08BD16D5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195</xdr:row>
      <xdr:rowOff>63817</xdr:rowOff>
    </xdr:from>
    <xdr:to>
      <xdr:col>2</xdr:col>
      <xdr:colOff>485775</xdr:colOff>
      <xdr:row>195</xdr:row>
      <xdr:rowOff>411480</xdr:rowOff>
    </xdr:to>
    <xdr:sp macro="" textlink="">
      <xdr:nvSpPr>
        <xdr:cNvPr id="28" name="テキスト ボックス 27">
          <a:extLst>
            <a:ext uri="{FF2B5EF4-FFF2-40B4-BE49-F238E27FC236}">
              <a16:creationId xmlns:a16="http://schemas.microsoft.com/office/drawing/2014/main" id="{FDC78BA5-8615-4D09-ADD8-53223320EC09}"/>
            </a:ext>
          </a:extLst>
        </xdr:cNvPr>
        <xdr:cNvSpPr txBox="1"/>
      </xdr:nvSpPr>
      <xdr:spPr>
        <a:xfrm>
          <a:off x="3230878" y="81681637"/>
          <a:ext cx="1384937" cy="347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195</xdr:row>
      <xdr:rowOff>91440</xdr:rowOff>
    </xdr:from>
    <xdr:to>
      <xdr:col>3</xdr:col>
      <xdr:colOff>2219325</xdr:colOff>
      <xdr:row>195</xdr:row>
      <xdr:rowOff>429578</xdr:rowOff>
    </xdr:to>
    <xdr:sp macro="" textlink="">
      <xdr:nvSpPr>
        <xdr:cNvPr id="29" name="テキスト ボックス 28">
          <a:extLst>
            <a:ext uri="{FF2B5EF4-FFF2-40B4-BE49-F238E27FC236}">
              <a16:creationId xmlns:a16="http://schemas.microsoft.com/office/drawing/2014/main" id="{420465C8-4314-4859-91E7-BD3AE1771863}"/>
            </a:ext>
          </a:extLst>
        </xdr:cNvPr>
        <xdr:cNvSpPr txBox="1"/>
      </xdr:nvSpPr>
      <xdr:spPr>
        <a:xfrm>
          <a:off x="7547610" y="81709260"/>
          <a:ext cx="1346835" cy="338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twoCellAnchor editAs="oneCell">
    <xdr:from>
      <xdr:col>0</xdr:col>
      <xdr:colOff>283956</xdr:colOff>
      <xdr:row>44</xdr:row>
      <xdr:rowOff>69635</xdr:rowOff>
    </xdr:from>
    <xdr:to>
      <xdr:col>3</xdr:col>
      <xdr:colOff>3296434</xdr:colOff>
      <xdr:row>44</xdr:row>
      <xdr:rowOff>2377989</xdr:rowOff>
    </xdr:to>
    <xdr:pic>
      <xdr:nvPicPr>
        <xdr:cNvPr id="3" name="図 2">
          <a:extLst>
            <a:ext uri="{FF2B5EF4-FFF2-40B4-BE49-F238E27FC236}">
              <a16:creationId xmlns:a16="http://schemas.microsoft.com/office/drawing/2014/main" id="{0F07BBED-F9C0-4A5C-97A7-D5D1225003B5}"/>
            </a:ext>
          </a:extLst>
        </xdr:cNvPr>
        <xdr:cNvPicPr>
          <a:picLocks noChangeAspect="1"/>
        </xdr:cNvPicPr>
      </xdr:nvPicPr>
      <xdr:blipFill>
        <a:blip xmlns:r="http://schemas.openxmlformats.org/officeDocument/2006/relationships" r:embed="rId6"/>
        <a:stretch>
          <a:fillRect/>
        </a:stretch>
      </xdr:blipFill>
      <xdr:spPr>
        <a:xfrm>
          <a:off x="283956" y="14782959"/>
          <a:ext cx="9679978" cy="2315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1417320</xdr:colOff>
          <xdr:row>196</xdr:row>
          <xdr:rowOff>220980</xdr:rowOff>
        </xdr:from>
        <xdr:to>
          <xdr:col>2</xdr:col>
          <xdr:colOff>0</xdr:colOff>
          <xdr:row>196</xdr:row>
          <xdr:rowOff>742950</xdr:rowOff>
        </xdr:to>
        <xdr:sp macro="" textlink="">
          <xdr:nvSpPr>
            <xdr:cNvPr id="214017" name="Group Box 212" hidden="1">
              <a:extLst>
                <a:ext uri="{63B3BB69-23CF-44E3-9099-C40C66FF867C}">
                  <a14:compatExt spid="_x0000_s214017"/>
                </a:ext>
                <a:ext uri="{FF2B5EF4-FFF2-40B4-BE49-F238E27FC236}">
                  <a16:creationId xmlns:a16="http://schemas.microsoft.com/office/drawing/2014/main" id="{00000000-0008-0000-0200-000001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2686050</xdr:colOff>
          <xdr:row>204</xdr:row>
          <xdr:rowOff>1047750</xdr:rowOff>
        </xdr:to>
        <xdr:sp macro="" textlink="">
          <xdr:nvSpPr>
            <xdr:cNvPr id="214018" name="Group Box 216" hidden="1">
              <a:extLst>
                <a:ext uri="{63B3BB69-23CF-44E3-9099-C40C66FF867C}">
                  <a14:compatExt spid="_x0000_s214018"/>
                </a:ext>
                <a:ext uri="{FF2B5EF4-FFF2-40B4-BE49-F238E27FC236}">
                  <a16:creationId xmlns:a16="http://schemas.microsoft.com/office/drawing/2014/main" id="{00000000-0008-0000-0200-000002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1562100</xdr:colOff>
          <xdr:row>4</xdr:row>
          <xdr:rowOff>99060</xdr:rowOff>
        </xdr:from>
        <xdr:to>
          <xdr:col>3</xdr:col>
          <xdr:colOff>3028950</xdr:colOff>
          <xdr:row>12</xdr:row>
          <xdr:rowOff>57150</xdr:rowOff>
        </xdr:to>
        <xdr:sp macro="" textlink="">
          <xdr:nvSpPr>
            <xdr:cNvPr id="214019" name="Group Box 282" hidden="1">
              <a:extLst>
                <a:ext uri="{63B3BB69-23CF-44E3-9099-C40C66FF867C}">
                  <a14:compatExt spid="_x0000_s214019"/>
                </a:ext>
                <a:ext uri="{FF2B5EF4-FFF2-40B4-BE49-F238E27FC236}">
                  <a16:creationId xmlns:a16="http://schemas.microsoft.com/office/drawing/2014/main" id="{00000000-0008-0000-0200-000003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22860</xdr:rowOff>
        </xdr:from>
        <xdr:to>
          <xdr:col>2</xdr:col>
          <xdr:colOff>1390650</xdr:colOff>
          <xdr:row>14</xdr:row>
          <xdr:rowOff>266700</xdr:rowOff>
        </xdr:to>
        <xdr:sp macro="" textlink="">
          <xdr:nvSpPr>
            <xdr:cNvPr id="214020" name="Option Button 283" hidden="1">
              <a:extLst>
                <a:ext uri="{63B3BB69-23CF-44E3-9099-C40C66FF867C}">
                  <a14:compatExt spid="_x0000_s214020"/>
                </a:ext>
                <a:ext uri="{FF2B5EF4-FFF2-40B4-BE49-F238E27FC236}">
                  <a16:creationId xmlns:a16="http://schemas.microsoft.com/office/drawing/2014/main" id="{00000000-0008-0000-0200-000004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2232660</xdr:colOff>
          <xdr:row>14</xdr:row>
          <xdr:rowOff>22860</xdr:rowOff>
        </xdr:from>
        <xdr:to>
          <xdr:col>3</xdr:col>
          <xdr:colOff>819150</xdr:colOff>
          <xdr:row>14</xdr:row>
          <xdr:rowOff>247650</xdr:rowOff>
        </xdr:to>
        <xdr:sp macro="" textlink="">
          <xdr:nvSpPr>
            <xdr:cNvPr id="214021" name="Option Button 284" hidden="1">
              <a:extLst>
                <a:ext uri="{63B3BB69-23CF-44E3-9099-C40C66FF867C}">
                  <a14:compatExt spid="_x0000_s214021"/>
                </a:ext>
                <a:ext uri="{FF2B5EF4-FFF2-40B4-BE49-F238E27FC236}">
                  <a16:creationId xmlns:a16="http://schemas.microsoft.com/office/drawing/2014/main" id="{00000000-0008-0000-0200-000005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1889760</xdr:colOff>
          <xdr:row>14</xdr:row>
          <xdr:rowOff>22860</xdr:rowOff>
        </xdr:from>
        <xdr:to>
          <xdr:col>3</xdr:col>
          <xdr:colOff>3067050</xdr:colOff>
          <xdr:row>14</xdr:row>
          <xdr:rowOff>247650</xdr:rowOff>
        </xdr:to>
        <xdr:sp macro="" textlink="">
          <xdr:nvSpPr>
            <xdr:cNvPr id="214022" name="Option Button 286" hidden="1">
              <a:extLst>
                <a:ext uri="{63B3BB69-23CF-44E3-9099-C40C66FF867C}">
                  <a14:compatExt spid="_x0000_s214022"/>
                </a:ext>
                <a:ext uri="{FF2B5EF4-FFF2-40B4-BE49-F238E27FC236}">
                  <a16:creationId xmlns:a16="http://schemas.microsoft.com/office/drawing/2014/main" id="{00000000-0008-0000-0200-000006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2686050</xdr:colOff>
          <xdr:row>204</xdr:row>
          <xdr:rowOff>1047750</xdr:rowOff>
        </xdr:to>
        <xdr:sp macro="" textlink="">
          <xdr:nvSpPr>
            <xdr:cNvPr id="214023" name="Group Box 290" hidden="1">
              <a:extLst>
                <a:ext uri="{63B3BB69-23CF-44E3-9099-C40C66FF867C}">
                  <a14:compatExt spid="_x0000_s214023"/>
                </a:ext>
                <a:ext uri="{FF2B5EF4-FFF2-40B4-BE49-F238E27FC236}">
                  <a16:creationId xmlns:a16="http://schemas.microsoft.com/office/drawing/2014/main" id="{00000000-0008-0000-0200-000007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2686050</xdr:colOff>
          <xdr:row>204</xdr:row>
          <xdr:rowOff>1047750</xdr:rowOff>
        </xdr:to>
        <xdr:sp macro="" textlink="">
          <xdr:nvSpPr>
            <xdr:cNvPr id="214024" name="Group Box 296" hidden="1">
              <a:extLst>
                <a:ext uri="{63B3BB69-23CF-44E3-9099-C40C66FF867C}">
                  <a14:compatExt spid="_x0000_s214024"/>
                </a:ext>
                <a:ext uri="{FF2B5EF4-FFF2-40B4-BE49-F238E27FC236}">
                  <a16:creationId xmlns:a16="http://schemas.microsoft.com/office/drawing/2014/main" id="{00000000-0008-0000-0200-000008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2686050</xdr:colOff>
          <xdr:row>204</xdr:row>
          <xdr:rowOff>1047750</xdr:rowOff>
        </xdr:to>
        <xdr:sp macro="" textlink="">
          <xdr:nvSpPr>
            <xdr:cNvPr id="214025" name="Group Box 302" hidden="1">
              <a:extLst>
                <a:ext uri="{63B3BB69-23CF-44E3-9099-C40C66FF867C}">
                  <a14:compatExt spid="_x0000_s214025"/>
                </a:ext>
                <a:ext uri="{FF2B5EF4-FFF2-40B4-BE49-F238E27FC236}">
                  <a16:creationId xmlns:a16="http://schemas.microsoft.com/office/drawing/2014/main" id="{00000000-0008-0000-0200-000009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204</xdr:row>
          <xdr:rowOff>0</xdr:rowOff>
        </xdr:from>
        <xdr:to>
          <xdr:col>3</xdr:col>
          <xdr:colOff>2686050</xdr:colOff>
          <xdr:row>204</xdr:row>
          <xdr:rowOff>1066800</xdr:rowOff>
        </xdr:to>
        <xdr:sp macro="" textlink="">
          <xdr:nvSpPr>
            <xdr:cNvPr id="214026" name="Group Box 308" hidden="1">
              <a:extLst>
                <a:ext uri="{63B3BB69-23CF-44E3-9099-C40C66FF867C}">
                  <a14:compatExt spid="_x0000_s214026"/>
                </a:ext>
                <a:ext uri="{FF2B5EF4-FFF2-40B4-BE49-F238E27FC236}">
                  <a16:creationId xmlns:a16="http://schemas.microsoft.com/office/drawing/2014/main" id="{00000000-0008-0000-0200-00000A44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197</xdr:row>
          <xdr:rowOff>220980</xdr:rowOff>
        </xdr:from>
        <xdr:to>
          <xdr:col>2</xdr:col>
          <xdr:colOff>1847850</xdr:colOff>
          <xdr:row>198</xdr:row>
          <xdr:rowOff>209550</xdr:rowOff>
        </xdr:to>
        <xdr:sp macro="" textlink="">
          <xdr:nvSpPr>
            <xdr:cNvPr id="214027" name="チェック 187" hidden="1">
              <a:extLst>
                <a:ext uri="{63B3BB69-23CF-44E3-9099-C40C66FF867C}">
                  <a14:compatExt spid="_x0000_s214027"/>
                </a:ext>
                <a:ext uri="{FF2B5EF4-FFF2-40B4-BE49-F238E27FC236}">
                  <a16:creationId xmlns:a16="http://schemas.microsoft.com/office/drawing/2014/main" id="{00000000-0008-0000-0200-00000B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次回も、ICT施工を実施したい</a:t>
              </a:r>
            </a:p>
          </xdr:txBody>
        </xdr:sp>
        <xdr:clientData/>
      </xdr:twoCellAnchor>
    </mc:Choice>
    <mc:Fallback/>
  </mc:AlternateContent>
  <xdr:twoCellAnchor>
    <xdr:from>
      <xdr:col>2</xdr:col>
      <xdr:colOff>171450</xdr:colOff>
      <xdr:row>192</xdr:row>
      <xdr:rowOff>142240</xdr:rowOff>
    </xdr:from>
    <xdr:to>
      <xdr:col>3</xdr:col>
      <xdr:colOff>3362960</xdr:colOff>
      <xdr:row>192</xdr:row>
      <xdr:rowOff>3179445</xdr:rowOff>
    </xdr:to>
    <xdr:graphicFrame macro="">
      <xdr:nvGraphicFramePr>
        <xdr:cNvPr id="2" name="グラフ 232">
          <a:extLst>
            <a:ext uri="{FF2B5EF4-FFF2-40B4-BE49-F238E27FC236}">
              <a16:creationId xmlns:a16="http://schemas.microsoft.com/office/drawing/2014/main" id="{02A32E39-E554-441B-B54E-1EF4B530E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30480</xdr:colOff>
          <xdr:row>50</xdr:row>
          <xdr:rowOff>0</xdr:rowOff>
        </xdr:from>
        <xdr:to>
          <xdr:col>2</xdr:col>
          <xdr:colOff>704850</xdr:colOff>
          <xdr:row>50</xdr:row>
          <xdr:rowOff>247650</xdr:rowOff>
        </xdr:to>
        <xdr:sp macro="" textlink="">
          <xdr:nvSpPr>
            <xdr:cNvPr id="214028" name="チェック 614" hidden="1">
              <a:extLst>
                <a:ext uri="{63B3BB69-23CF-44E3-9099-C40C66FF867C}">
                  <a14:compatExt spid="_x0000_s214028"/>
                </a:ext>
                <a:ext uri="{FF2B5EF4-FFF2-40B4-BE49-F238E27FC236}">
                  <a16:creationId xmlns:a16="http://schemas.microsoft.com/office/drawing/2014/main" id="{00000000-0008-0000-0200-00000C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7620</xdr:rowOff>
        </xdr:from>
        <xdr:to>
          <xdr:col>3</xdr:col>
          <xdr:colOff>1581150</xdr:colOff>
          <xdr:row>50</xdr:row>
          <xdr:rowOff>247650</xdr:rowOff>
        </xdr:to>
        <xdr:sp macro="" textlink="">
          <xdr:nvSpPr>
            <xdr:cNvPr id="214029" name="チェック 615" hidden="1">
              <a:extLst>
                <a:ext uri="{63B3BB69-23CF-44E3-9099-C40C66FF867C}">
                  <a14:compatExt spid="_x0000_s214029"/>
                </a:ext>
                <a:ext uri="{FF2B5EF4-FFF2-40B4-BE49-F238E27FC236}">
                  <a16:creationId xmlns:a16="http://schemas.microsoft.com/office/drawing/2014/main" id="{00000000-0008-0000-0200-00000D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外注（一部または全部）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48</xdr:row>
          <xdr:rowOff>182880</xdr:rowOff>
        </xdr:from>
        <xdr:to>
          <xdr:col>3</xdr:col>
          <xdr:colOff>0</xdr:colOff>
          <xdr:row>48</xdr:row>
          <xdr:rowOff>419100</xdr:rowOff>
        </xdr:to>
        <xdr:sp macro="" textlink="">
          <xdr:nvSpPr>
            <xdr:cNvPr id="214030" name="チェック 616" hidden="1">
              <a:extLst>
                <a:ext uri="{63B3BB69-23CF-44E3-9099-C40C66FF867C}">
                  <a14:compatExt spid="_x0000_s214030"/>
                </a:ext>
                <a:ext uri="{FF2B5EF4-FFF2-40B4-BE49-F238E27FC236}">
                  <a16:creationId xmlns:a16="http://schemas.microsoft.com/office/drawing/2014/main" id="{00000000-0008-0000-0200-00000E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182880</xdr:rowOff>
        </xdr:from>
        <xdr:to>
          <xdr:col>3</xdr:col>
          <xdr:colOff>2762250</xdr:colOff>
          <xdr:row>48</xdr:row>
          <xdr:rowOff>419100</xdr:rowOff>
        </xdr:to>
        <xdr:sp macro="" textlink="">
          <xdr:nvSpPr>
            <xdr:cNvPr id="214031" name="チェック 617" hidden="1">
              <a:extLst>
                <a:ext uri="{63B3BB69-23CF-44E3-9099-C40C66FF867C}">
                  <a14:compatExt spid="_x0000_s214031"/>
                </a:ext>
                <a:ext uri="{FF2B5EF4-FFF2-40B4-BE49-F238E27FC236}">
                  <a16:creationId xmlns:a16="http://schemas.microsoft.com/office/drawing/2014/main" id="{00000000-0008-0000-0200-00000F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161</xdr:row>
          <xdr:rowOff>30480</xdr:rowOff>
        </xdr:from>
        <xdr:to>
          <xdr:col>2</xdr:col>
          <xdr:colOff>704850</xdr:colOff>
          <xdr:row>161</xdr:row>
          <xdr:rowOff>285750</xdr:rowOff>
        </xdr:to>
        <xdr:sp macro="" textlink="">
          <xdr:nvSpPr>
            <xdr:cNvPr id="214032" name="チェック 621" hidden="1">
              <a:extLst>
                <a:ext uri="{63B3BB69-23CF-44E3-9099-C40C66FF867C}">
                  <a14:compatExt spid="_x0000_s214032"/>
                </a:ext>
                <a:ext uri="{FF2B5EF4-FFF2-40B4-BE49-F238E27FC236}">
                  <a16:creationId xmlns:a16="http://schemas.microsoft.com/office/drawing/2014/main" id="{00000000-0008-0000-0200-000010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省略した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38100</xdr:rowOff>
        </xdr:from>
        <xdr:to>
          <xdr:col>3</xdr:col>
          <xdr:colOff>1581150</xdr:colOff>
          <xdr:row>161</xdr:row>
          <xdr:rowOff>285750</xdr:rowOff>
        </xdr:to>
        <xdr:sp macro="" textlink="">
          <xdr:nvSpPr>
            <xdr:cNvPr id="214033" name="チェック 622" hidden="1">
              <a:extLst>
                <a:ext uri="{63B3BB69-23CF-44E3-9099-C40C66FF867C}">
                  <a14:compatExt spid="_x0000_s214033"/>
                </a:ext>
                <a:ext uri="{FF2B5EF4-FFF2-40B4-BE49-F238E27FC236}">
                  <a16:creationId xmlns:a16="http://schemas.microsoft.com/office/drawing/2014/main" id="{00000000-0008-0000-0200-000011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省略していない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168</xdr:row>
          <xdr:rowOff>106680</xdr:rowOff>
        </xdr:from>
        <xdr:to>
          <xdr:col>2</xdr:col>
          <xdr:colOff>704850</xdr:colOff>
          <xdr:row>169</xdr:row>
          <xdr:rowOff>19049</xdr:rowOff>
        </xdr:to>
        <xdr:sp macro="" textlink="">
          <xdr:nvSpPr>
            <xdr:cNvPr id="214034" name="チェック 623" hidden="1">
              <a:extLst>
                <a:ext uri="{63B3BB69-23CF-44E3-9099-C40C66FF867C}">
                  <a14:compatExt spid="_x0000_s214034"/>
                </a:ext>
                <a:ext uri="{FF2B5EF4-FFF2-40B4-BE49-F238E27FC236}">
                  <a16:creationId xmlns:a16="http://schemas.microsoft.com/office/drawing/2014/main" id="{00000000-0008-0000-0200-000012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114300</xdr:rowOff>
        </xdr:from>
        <xdr:to>
          <xdr:col>3</xdr:col>
          <xdr:colOff>1581150</xdr:colOff>
          <xdr:row>169</xdr:row>
          <xdr:rowOff>19049</xdr:rowOff>
        </xdr:to>
        <xdr:sp macro="" textlink="">
          <xdr:nvSpPr>
            <xdr:cNvPr id="214035" name="チェック 624" hidden="1">
              <a:extLst>
                <a:ext uri="{63B3BB69-23CF-44E3-9099-C40C66FF867C}">
                  <a14:compatExt spid="_x0000_s214035"/>
                </a:ext>
                <a:ext uri="{FF2B5EF4-FFF2-40B4-BE49-F238E27FC236}">
                  <a16:creationId xmlns:a16="http://schemas.microsoft.com/office/drawing/2014/main" id="{00000000-0008-0000-0200-000013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低減していない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144780</xdr:rowOff>
        </xdr:from>
        <xdr:to>
          <xdr:col>3</xdr:col>
          <xdr:colOff>533400</xdr:colOff>
          <xdr:row>199</xdr:row>
          <xdr:rowOff>342900</xdr:rowOff>
        </xdr:to>
        <xdr:sp macro="" textlink="">
          <xdr:nvSpPr>
            <xdr:cNvPr id="214036" name="チェック 698" hidden="1">
              <a:extLst>
                <a:ext uri="{63B3BB69-23CF-44E3-9099-C40C66FF867C}">
                  <a14:compatExt spid="_x0000_s214036"/>
                </a:ext>
                <a:ext uri="{FF2B5EF4-FFF2-40B4-BE49-F238E27FC236}">
                  <a16:creationId xmlns:a16="http://schemas.microsoft.com/office/drawing/2014/main" id="{00000000-0008-0000-0200-000014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ICT施工に慣れるため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350520</xdr:rowOff>
        </xdr:from>
        <xdr:to>
          <xdr:col>2</xdr:col>
          <xdr:colOff>2457450</xdr:colOff>
          <xdr:row>199</xdr:row>
          <xdr:rowOff>628650</xdr:rowOff>
        </xdr:to>
        <xdr:sp macro="" textlink="">
          <xdr:nvSpPr>
            <xdr:cNvPr id="214037" name="チェック 699" hidden="1">
              <a:extLst>
                <a:ext uri="{63B3BB69-23CF-44E3-9099-C40C66FF867C}">
                  <a14:compatExt spid="_x0000_s214037"/>
                </a:ext>
                <a:ext uri="{FF2B5EF4-FFF2-40B4-BE49-F238E27FC236}">
                  <a16:creationId xmlns:a16="http://schemas.microsoft.com/office/drawing/2014/main" id="{00000000-0008-0000-0200-000015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ICT施工により現場の効率化を図ろうとしたため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617220</xdr:rowOff>
        </xdr:from>
        <xdr:to>
          <xdr:col>2</xdr:col>
          <xdr:colOff>2495550</xdr:colOff>
          <xdr:row>199</xdr:row>
          <xdr:rowOff>876300</xdr:rowOff>
        </xdr:to>
        <xdr:sp macro="" textlink="">
          <xdr:nvSpPr>
            <xdr:cNvPr id="214038" name="チェック 700" hidden="1">
              <a:extLst>
                <a:ext uri="{63B3BB69-23CF-44E3-9099-C40C66FF867C}">
                  <a14:compatExt spid="_x0000_s214038"/>
                </a:ext>
                <a:ext uri="{FF2B5EF4-FFF2-40B4-BE49-F238E27FC236}">
                  <a16:creationId xmlns:a16="http://schemas.microsoft.com/office/drawing/2014/main" id="{00000000-0008-0000-0200-000016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安全性が高いため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285750</xdr:colOff>
          <xdr:row>46</xdr:row>
          <xdr:rowOff>190500</xdr:rowOff>
        </xdr:to>
        <xdr:sp macro="" textlink="">
          <xdr:nvSpPr>
            <xdr:cNvPr id="214039" name="グループ 741" hidden="1">
              <a:extLst>
                <a:ext uri="{63B3BB69-23CF-44E3-9099-C40C66FF867C}">
                  <a14:compatExt spid="_x0000_s214039"/>
                </a:ext>
                <a:ext uri="{FF2B5EF4-FFF2-40B4-BE49-F238E27FC236}">
                  <a16:creationId xmlns:a16="http://schemas.microsoft.com/office/drawing/2014/main" id="{00000000-0008-0000-0200-000017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285750</xdr:colOff>
          <xdr:row>46</xdr:row>
          <xdr:rowOff>190500</xdr:rowOff>
        </xdr:to>
        <xdr:sp macro="" textlink="">
          <xdr:nvSpPr>
            <xdr:cNvPr id="214040" name="グループ 745" hidden="1">
              <a:extLst>
                <a:ext uri="{63B3BB69-23CF-44E3-9099-C40C66FF867C}">
                  <a14:compatExt spid="_x0000_s214040"/>
                </a:ext>
                <a:ext uri="{FF2B5EF4-FFF2-40B4-BE49-F238E27FC236}">
                  <a16:creationId xmlns:a16="http://schemas.microsoft.com/office/drawing/2014/main" id="{00000000-0008-0000-0200-000018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285750</xdr:colOff>
          <xdr:row>46</xdr:row>
          <xdr:rowOff>190500</xdr:rowOff>
        </xdr:to>
        <xdr:sp macro="" textlink="">
          <xdr:nvSpPr>
            <xdr:cNvPr id="214041" name="グループ 749" hidden="1">
              <a:extLst>
                <a:ext uri="{63B3BB69-23CF-44E3-9099-C40C66FF867C}">
                  <a14:compatExt spid="_x0000_s214041"/>
                </a:ext>
                <a:ext uri="{FF2B5EF4-FFF2-40B4-BE49-F238E27FC236}">
                  <a16:creationId xmlns:a16="http://schemas.microsoft.com/office/drawing/2014/main" id="{00000000-0008-0000-0200-000019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2423160</xdr:colOff>
          <xdr:row>45</xdr:row>
          <xdr:rowOff>0</xdr:rowOff>
        </xdr:from>
        <xdr:to>
          <xdr:col>4</xdr:col>
          <xdr:colOff>285750</xdr:colOff>
          <xdr:row>46</xdr:row>
          <xdr:rowOff>190500</xdr:rowOff>
        </xdr:to>
        <xdr:sp macro="" textlink="">
          <xdr:nvSpPr>
            <xdr:cNvPr id="214042" name="グループ 753" hidden="1">
              <a:extLst>
                <a:ext uri="{63B3BB69-23CF-44E3-9099-C40C66FF867C}">
                  <a14:compatExt spid="_x0000_s214042"/>
                </a:ext>
                <a:ext uri="{FF2B5EF4-FFF2-40B4-BE49-F238E27FC236}">
                  <a16:creationId xmlns:a16="http://schemas.microsoft.com/office/drawing/2014/main" id="{00000000-0008-0000-0200-00001A44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197</xdr:row>
          <xdr:rowOff>220980</xdr:rowOff>
        </xdr:from>
        <xdr:to>
          <xdr:col>3</xdr:col>
          <xdr:colOff>1885950</xdr:colOff>
          <xdr:row>198</xdr:row>
          <xdr:rowOff>209550</xdr:rowOff>
        </xdr:to>
        <xdr:sp macro="" textlink="">
          <xdr:nvSpPr>
            <xdr:cNvPr id="214043" name="チェック 757" hidden="1">
              <a:extLst>
                <a:ext uri="{63B3BB69-23CF-44E3-9099-C40C66FF867C}">
                  <a14:compatExt spid="_x0000_s214043"/>
                </a:ext>
                <a:ext uri="{FF2B5EF4-FFF2-40B4-BE49-F238E27FC236}">
                  <a16:creationId xmlns:a16="http://schemas.microsoft.com/office/drawing/2014/main" id="{00000000-0008-0000-0200-00001B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次回は、ICT施工を実施したくない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201</xdr:row>
          <xdr:rowOff>144780</xdr:rowOff>
        </xdr:from>
        <xdr:to>
          <xdr:col>2</xdr:col>
          <xdr:colOff>2533650</xdr:colOff>
          <xdr:row>201</xdr:row>
          <xdr:rowOff>323850</xdr:rowOff>
        </xdr:to>
        <xdr:sp macro="" textlink="">
          <xdr:nvSpPr>
            <xdr:cNvPr id="214044" name="チェック 758" hidden="1">
              <a:extLst>
                <a:ext uri="{63B3BB69-23CF-44E3-9099-C40C66FF867C}">
                  <a14:compatExt spid="_x0000_s214044"/>
                </a:ext>
                <a:ext uri="{FF2B5EF4-FFF2-40B4-BE49-F238E27FC236}">
                  <a16:creationId xmlns:a16="http://schemas.microsoft.com/office/drawing/2014/main" id="{00000000-0008-0000-0200-00001C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費用が高額になってしまい、赤字になってしまったため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201</xdr:row>
          <xdr:rowOff>373380</xdr:rowOff>
        </xdr:from>
        <xdr:to>
          <xdr:col>2</xdr:col>
          <xdr:colOff>2533650</xdr:colOff>
          <xdr:row>201</xdr:row>
          <xdr:rowOff>514350</xdr:rowOff>
        </xdr:to>
        <xdr:sp macro="" textlink="">
          <xdr:nvSpPr>
            <xdr:cNvPr id="214045" name="チェック 759" hidden="1">
              <a:extLst>
                <a:ext uri="{63B3BB69-23CF-44E3-9099-C40C66FF867C}">
                  <a14:compatExt spid="_x0000_s214045"/>
                </a:ext>
                <a:ext uri="{FF2B5EF4-FFF2-40B4-BE49-F238E27FC236}">
                  <a16:creationId xmlns:a16="http://schemas.microsoft.com/office/drawing/2014/main" id="{00000000-0008-0000-0200-00001D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ＩＣＴ施工を実施したが、メリットを感じられなかったため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199</xdr:row>
          <xdr:rowOff>868680</xdr:rowOff>
        </xdr:from>
        <xdr:to>
          <xdr:col>2</xdr:col>
          <xdr:colOff>2495550</xdr:colOff>
          <xdr:row>199</xdr:row>
          <xdr:rowOff>1123950</xdr:rowOff>
        </xdr:to>
        <xdr:sp macro="" textlink="">
          <xdr:nvSpPr>
            <xdr:cNvPr id="214046" name="チェック 760" hidden="1">
              <a:extLst>
                <a:ext uri="{63B3BB69-23CF-44E3-9099-C40C66FF867C}">
                  <a14:compatExt spid="_x0000_s214046"/>
                </a:ext>
                <a:ext uri="{FF2B5EF4-FFF2-40B4-BE49-F238E27FC236}">
                  <a16:creationId xmlns:a16="http://schemas.microsoft.com/office/drawing/2014/main" id="{00000000-0008-0000-0200-00001E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ICT施工の加点（総合評価・成績評定）が得られるため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60960</xdr:rowOff>
        </xdr:from>
        <xdr:to>
          <xdr:col>3</xdr:col>
          <xdr:colOff>2857500</xdr:colOff>
          <xdr:row>41</xdr:row>
          <xdr:rowOff>323850</xdr:rowOff>
        </xdr:to>
        <xdr:sp macro="" textlink="">
          <xdr:nvSpPr>
            <xdr:cNvPr id="214047" name="Check2-1" hidden="1">
              <a:extLst>
                <a:ext uri="{63B3BB69-23CF-44E3-9099-C40C66FF867C}">
                  <a14:compatExt spid="_x0000_s214047"/>
                </a:ext>
                <a:ext uri="{FF2B5EF4-FFF2-40B4-BE49-F238E27FC236}">
                  <a16:creationId xmlns:a16="http://schemas.microsoft.com/office/drawing/2014/main" id="{00000000-0008-0000-0200-00001F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改良土量が少なく、ＩＣＴ導入以外に見合う生産性向上が見込めないため。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525780</xdr:rowOff>
        </xdr:from>
        <xdr:to>
          <xdr:col>3</xdr:col>
          <xdr:colOff>3143250</xdr:colOff>
          <xdr:row>41</xdr:row>
          <xdr:rowOff>762000</xdr:rowOff>
        </xdr:to>
        <xdr:sp macro="" textlink="">
          <xdr:nvSpPr>
            <xdr:cNvPr id="214048" name="Check2-2" hidden="1">
              <a:extLst>
                <a:ext uri="{63B3BB69-23CF-44E3-9099-C40C66FF867C}">
                  <a14:compatExt spid="_x0000_s214048"/>
                </a:ext>
                <a:ext uri="{FF2B5EF4-FFF2-40B4-BE49-F238E27FC236}">
                  <a16:creationId xmlns:a16="http://schemas.microsoft.com/office/drawing/2014/main" id="{00000000-0008-0000-0200-000020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ＩＣＴ地盤改良機効力を発揮する施工が連続的ではなく、中断期間が長いため。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944880</xdr:rowOff>
        </xdr:from>
        <xdr:to>
          <xdr:col>3</xdr:col>
          <xdr:colOff>2667000</xdr:colOff>
          <xdr:row>41</xdr:row>
          <xdr:rowOff>1200150</xdr:rowOff>
        </xdr:to>
        <xdr:sp macro="" textlink="">
          <xdr:nvSpPr>
            <xdr:cNvPr id="214049" name="Check2-3" hidden="1">
              <a:extLst>
                <a:ext uri="{63B3BB69-23CF-44E3-9099-C40C66FF867C}">
                  <a14:compatExt spid="_x0000_s214049"/>
                </a:ext>
                <a:ext uri="{FF2B5EF4-FFF2-40B4-BE49-F238E27FC236}">
                  <a16:creationId xmlns:a16="http://schemas.microsoft.com/office/drawing/2014/main" id="{00000000-0008-0000-0200-000021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地盤改良範囲の形状が複雑であるため施工範囲から除外した。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1203960</xdr:rowOff>
        </xdr:from>
        <xdr:to>
          <xdr:col>3</xdr:col>
          <xdr:colOff>2609850</xdr:colOff>
          <xdr:row>41</xdr:row>
          <xdr:rowOff>1390650</xdr:rowOff>
        </xdr:to>
        <xdr:sp macro="" textlink="">
          <xdr:nvSpPr>
            <xdr:cNvPr id="214050" name="Check2-4" hidden="1">
              <a:extLst>
                <a:ext uri="{63B3BB69-23CF-44E3-9099-C40C66FF867C}">
                  <a14:compatExt spid="_x0000_s214050"/>
                </a:ext>
                <a:ext uri="{FF2B5EF4-FFF2-40B4-BE49-F238E27FC236}">
                  <a16:creationId xmlns:a16="http://schemas.microsoft.com/office/drawing/2014/main" id="{00000000-0008-0000-0200-000022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施工エリア内に構造物があり、ＩＣＴ建機での施工が煩雑になることから施工範囲から除外した。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2004060</xdr:rowOff>
        </xdr:from>
        <xdr:to>
          <xdr:col>3</xdr:col>
          <xdr:colOff>1866900</xdr:colOff>
          <xdr:row>41</xdr:row>
          <xdr:rowOff>2419350</xdr:rowOff>
        </xdr:to>
        <xdr:sp macro="" textlink="">
          <xdr:nvSpPr>
            <xdr:cNvPr id="214051" name="Check2-5" hidden="1">
              <a:extLst>
                <a:ext uri="{63B3BB69-23CF-44E3-9099-C40C66FF867C}">
                  <a14:compatExt spid="_x0000_s214051"/>
                </a:ext>
                <a:ext uri="{FF2B5EF4-FFF2-40B4-BE49-F238E27FC236}">
                  <a16:creationId xmlns:a16="http://schemas.microsoft.com/office/drawing/2014/main" id="{00000000-0008-0000-0200-000023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低空等である等の理由でロードの継ぎ足しが発生するが、ロードの継ぎ足し本数をカウントする等により、深度を自動記録するシステムが調達できなかったため。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2400300</xdr:rowOff>
        </xdr:from>
        <xdr:to>
          <xdr:col>3</xdr:col>
          <xdr:colOff>2686050</xdr:colOff>
          <xdr:row>41</xdr:row>
          <xdr:rowOff>2647950</xdr:rowOff>
        </xdr:to>
        <xdr:sp macro="" textlink="">
          <xdr:nvSpPr>
            <xdr:cNvPr id="214052" name="チェック 553" hidden="1">
              <a:extLst>
                <a:ext uri="{63B3BB69-23CF-44E3-9099-C40C66FF867C}">
                  <a14:compatExt spid="_x0000_s214052"/>
                </a:ext>
                <a:ext uri="{FF2B5EF4-FFF2-40B4-BE49-F238E27FC236}">
                  <a16:creationId xmlns:a16="http://schemas.microsoft.com/office/drawing/2014/main" id="{00000000-0008-0000-0200-000024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ＧＮＳＳの受信状態が悪い現場であったため、使用を断念。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2613660</xdr:rowOff>
        </xdr:from>
        <xdr:to>
          <xdr:col>3</xdr:col>
          <xdr:colOff>2686050</xdr:colOff>
          <xdr:row>41</xdr:row>
          <xdr:rowOff>2838450</xdr:rowOff>
        </xdr:to>
        <xdr:sp macro="" textlink="">
          <xdr:nvSpPr>
            <xdr:cNvPr id="214053" name="チェック 554" hidden="1">
              <a:extLst>
                <a:ext uri="{63B3BB69-23CF-44E3-9099-C40C66FF867C}">
                  <a14:compatExt spid="_x0000_s214053"/>
                </a:ext>
                <a:ext uri="{FF2B5EF4-FFF2-40B4-BE49-F238E27FC236}">
                  <a16:creationId xmlns:a16="http://schemas.microsoft.com/office/drawing/2014/main" id="{00000000-0008-0000-0200-000025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発注者より、従来管理手法の適用を求められたため。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1432560</xdr:rowOff>
        </xdr:from>
        <xdr:to>
          <xdr:col>3</xdr:col>
          <xdr:colOff>2609850</xdr:colOff>
          <xdr:row>41</xdr:row>
          <xdr:rowOff>1638300</xdr:rowOff>
        </xdr:to>
        <xdr:sp macro="" textlink="">
          <xdr:nvSpPr>
            <xdr:cNvPr id="214054" name="チェック 633" hidden="1">
              <a:extLst>
                <a:ext uri="{63B3BB69-23CF-44E3-9099-C40C66FF867C}">
                  <a14:compatExt spid="_x0000_s214054"/>
                </a:ext>
                <a:ext uri="{FF2B5EF4-FFF2-40B4-BE49-F238E27FC236}">
                  <a16:creationId xmlns:a16="http://schemas.microsoft.com/office/drawing/2014/main" id="{00000000-0008-0000-0200-000026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施工幅が狭く、ＩＣＴ建機が入らない場所があったため、施工範囲から除外した。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1623060</xdr:rowOff>
        </xdr:from>
        <xdr:to>
          <xdr:col>3</xdr:col>
          <xdr:colOff>1866900</xdr:colOff>
          <xdr:row>41</xdr:row>
          <xdr:rowOff>2038350</xdr:rowOff>
        </xdr:to>
        <xdr:sp macro="" textlink="">
          <xdr:nvSpPr>
            <xdr:cNvPr id="214055" name="チェック 634" hidden="1">
              <a:extLst>
                <a:ext uri="{63B3BB69-23CF-44E3-9099-C40C66FF867C}">
                  <a14:compatExt spid="_x0000_s214055"/>
                </a:ext>
                <a:ext uri="{FF2B5EF4-FFF2-40B4-BE49-F238E27FC236}">
                  <a16:creationId xmlns:a16="http://schemas.microsoft.com/office/drawing/2014/main" id="{00000000-0008-0000-0200-000027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トルクや電流値を用いた着底管理が必要であったため、設計上の改良深度に対して施工すべき深度に変動があるため、地盤改良設計データの修正に手間がかかるため。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2880360</xdr:rowOff>
        </xdr:from>
        <xdr:to>
          <xdr:col>3</xdr:col>
          <xdr:colOff>2686050</xdr:colOff>
          <xdr:row>41</xdr:row>
          <xdr:rowOff>3105150</xdr:rowOff>
        </xdr:to>
        <xdr:sp macro="" textlink="">
          <xdr:nvSpPr>
            <xdr:cNvPr id="214056" name="チェック 647" hidden="1">
              <a:extLst>
                <a:ext uri="{63B3BB69-23CF-44E3-9099-C40C66FF867C}">
                  <a14:compatExt spid="_x0000_s214056"/>
                </a:ext>
                <a:ext uri="{FF2B5EF4-FFF2-40B4-BE49-F238E27FC236}">
                  <a16:creationId xmlns:a16="http://schemas.microsoft.com/office/drawing/2014/main" id="{00000000-0008-0000-0200-000028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出来形管理の検査は施工プロセス検査として断面毎に行うことから、TSの方が効率的であったため。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3108960</xdr:rowOff>
        </xdr:from>
        <xdr:to>
          <xdr:col>3</xdr:col>
          <xdr:colOff>2686050</xdr:colOff>
          <xdr:row>41</xdr:row>
          <xdr:rowOff>3371850</xdr:rowOff>
        </xdr:to>
        <xdr:sp macro="" textlink="">
          <xdr:nvSpPr>
            <xdr:cNvPr id="214057" name="チェック 648" hidden="1">
              <a:extLst>
                <a:ext uri="{63B3BB69-23CF-44E3-9099-C40C66FF867C}">
                  <a14:compatExt spid="_x0000_s214057"/>
                </a:ext>
                <a:ext uri="{FF2B5EF4-FFF2-40B4-BE49-F238E27FC236}">
                  <a16:creationId xmlns:a16="http://schemas.microsoft.com/office/drawing/2014/main" id="{00000000-0008-0000-0200-000029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隣接工区の施工後高さに応じて擦り付けるため。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3360420</xdr:rowOff>
        </xdr:from>
        <xdr:to>
          <xdr:col>3</xdr:col>
          <xdr:colOff>2686050</xdr:colOff>
          <xdr:row>41</xdr:row>
          <xdr:rowOff>3600450</xdr:rowOff>
        </xdr:to>
        <xdr:sp macro="" textlink="">
          <xdr:nvSpPr>
            <xdr:cNvPr id="214058" name="チェック 649" hidden="1">
              <a:extLst>
                <a:ext uri="{63B3BB69-23CF-44E3-9099-C40C66FF867C}">
                  <a14:compatExt spid="_x0000_s214058"/>
                </a:ext>
                <a:ext uri="{FF2B5EF4-FFF2-40B4-BE49-F238E27FC236}">
                  <a16:creationId xmlns:a16="http://schemas.microsoft.com/office/drawing/2014/main" id="{00000000-0008-0000-0200-00002A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橋脚・支柱・基礎コンなどの構造物があるため。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3604260</xdr:rowOff>
        </xdr:from>
        <xdr:to>
          <xdr:col>3</xdr:col>
          <xdr:colOff>2686050</xdr:colOff>
          <xdr:row>41</xdr:row>
          <xdr:rowOff>3829050</xdr:rowOff>
        </xdr:to>
        <xdr:sp macro="" textlink="">
          <xdr:nvSpPr>
            <xdr:cNvPr id="214059" name="チェック 650" hidden="1">
              <a:extLst>
                <a:ext uri="{63B3BB69-23CF-44E3-9099-C40C66FF867C}">
                  <a14:compatExt spid="_x0000_s214059"/>
                </a:ext>
                <a:ext uri="{FF2B5EF4-FFF2-40B4-BE49-F238E27FC236}">
                  <a16:creationId xmlns:a16="http://schemas.microsoft.com/office/drawing/2014/main" id="{00000000-0008-0000-0200-00002B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当該工事区域上部に障害物（橋、電力鉄塔等）があり、ＧＰＳの測位に支障があったため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3832860</xdr:rowOff>
        </xdr:from>
        <xdr:to>
          <xdr:col>3</xdr:col>
          <xdr:colOff>2686050</xdr:colOff>
          <xdr:row>41</xdr:row>
          <xdr:rowOff>4057650</xdr:rowOff>
        </xdr:to>
        <xdr:sp macro="" textlink="">
          <xdr:nvSpPr>
            <xdr:cNvPr id="214060" name="チェック 651" hidden="1">
              <a:extLst>
                <a:ext uri="{63B3BB69-23CF-44E3-9099-C40C66FF867C}">
                  <a14:compatExt spid="_x0000_s214060"/>
                </a:ext>
                <a:ext uri="{FF2B5EF4-FFF2-40B4-BE49-F238E27FC236}">
                  <a16:creationId xmlns:a16="http://schemas.microsoft.com/office/drawing/2014/main" id="{00000000-0008-0000-0200-00002C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出来形が水没する箇所、または水中部であったため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4069080</xdr:rowOff>
        </xdr:from>
        <xdr:to>
          <xdr:col>3</xdr:col>
          <xdr:colOff>2686050</xdr:colOff>
          <xdr:row>41</xdr:row>
          <xdr:rowOff>4324350</xdr:rowOff>
        </xdr:to>
        <xdr:sp macro="" textlink="">
          <xdr:nvSpPr>
            <xdr:cNvPr id="214061" name="チェック 652" hidden="1">
              <a:extLst>
                <a:ext uri="{63B3BB69-23CF-44E3-9099-C40C66FF867C}">
                  <a14:compatExt spid="_x0000_s214061"/>
                </a:ext>
                <a:ext uri="{FF2B5EF4-FFF2-40B4-BE49-F238E27FC236}">
                  <a16:creationId xmlns:a16="http://schemas.microsoft.com/office/drawing/2014/main" id="{00000000-0008-0000-0200-00002D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工事箇所が点在しており、ＩＣＴ施工の部分と従来施工の部分が混在していたため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41</xdr:row>
          <xdr:rowOff>4328160</xdr:rowOff>
        </xdr:from>
        <xdr:to>
          <xdr:col>3</xdr:col>
          <xdr:colOff>2686050</xdr:colOff>
          <xdr:row>41</xdr:row>
          <xdr:rowOff>4552950</xdr:rowOff>
        </xdr:to>
        <xdr:sp macro="" textlink="">
          <xdr:nvSpPr>
            <xdr:cNvPr id="214062" name="チェック 653" hidden="1">
              <a:extLst>
                <a:ext uri="{63B3BB69-23CF-44E3-9099-C40C66FF867C}">
                  <a14:compatExt spid="_x0000_s214062"/>
                </a:ext>
                <a:ext uri="{FF2B5EF4-FFF2-40B4-BE49-F238E27FC236}">
                  <a16:creationId xmlns:a16="http://schemas.microsoft.com/office/drawing/2014/main" id="{00000000-0008-0000-0200-00002E4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まだＩＣＴ施工に慣れていないことから工種を限定したため</a:t>
              </a:r>
            </a:p>
          </xdr:txBody>
        </xdr:sp>
        <xdr:clientData/>
      </xdr:twoCellAnchor>
    </mc:Choice>
    <mc:Fallback/>
  </mc:AlternateContent>
  <xdr:oneCellAnchor>
    <xdr:from>
      <xdr:col>3</xdr:col>
      <xdr:colOff>510540</xdr:colOff>
      <xdr:row>192</xdr:row>
      <xdr:rowOff>3101340</xdr:rowOff>
    </xdr:from>
    <xdr:ext cx="184731" cy="264560"/>
    <xdr:sp macro="" textlink="">
      <xdr:nvSpPr>
        <xdr:cNvPr id="3" name="テキスト ボックス 2">
          <a:extLst>
            <a:ext uri="{FF2B5EF4-FFF2-40B4-BE49-F238E27FC236}">
              <a16:creationId xmlns:a16="http://schemas.microsoft.com/office/drawing/2014/main" id="{2CD76A2F-9AFF-40D4-BB86-3B74C5A8784C}"/>
            </a:ext>
          </a:extLst>
        </xdr:cNvPr>
        <xdr:cNvSpPr txBox="1"/>
      </xdr:nvSpPr>
      <xdr:spPr>
        <a:xfrm>
          <a:off x="7181850" y="6601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57</xdr:row>
      <xdr:rowOff>3101340</xdr:rowOff>
    </xdr:from>
    <xdr:ext cx="184731" cy="264560"/>
    <xdr:sp macro="" textlink="">
      <xdr:nvSpPr>
        <xdr:cNvPr id="4" name="テキスト ボックス 3">
          <a:extLst>
            <a:ext uri="{FF2B5EF4-FFF2-40B4-BE49-F238E27FC236}">
              <a16:creationId xmlns:a16="http://schemas.microsoft.com/office/drawing/2014/main" id="{70A3F7AC-BE48-4CD7-AB7D-DD3844AAD7DA}"/>
            </a:ext>
          </a:extLst>
        </xdr:cNvPr>
        <xdr:cNvSpPr txBox="1"/>
      </xdr:nvSpPr>
      <xdr:spPr>
        <a:xfrm>
          <a:off x="7181850" y="1898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93</xdr:row>
      <xdr:rowOff>3101340</xdr:rowOff>
    </xdr:from>
    <xdr:ext cx="184731" cy="264560"/>
    <xdr:sp macro="" textlink="">
      <xdr:nvSpPr>
        <xdr:cNvPr id="5" name="テキスト ボックス 4">
          <a:extLst>
            <a:ext uri="{FF2B5EF4-FFF2-40B4-BE49-F238E27FC236}">
              <a16:creationId xmlns:a16="http://schemas.microsoft.com/office/drawing/2014/main" id="{BD210E37-283E-4A3A-82D8-1026D947BB2B}"/>
            </a:ext>
          </a:extLst>
        </xdr:cNvPr>
        <xdr:cNvSpPr txBox="1"/>
      </xdr:nvSpPr>
      <xdr:spPr>
        <a:xfrm>
          <a:off x="7181850" y="3043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122</xdr:row>
      <xdr:rowOff>3101340</xdr:rowOff>
    </xdr:from>
    <xdr:ext cx="184731" cy="264560"/>
    <xdr:sp macro="" textlink="">
      <xdr:nvSpPr>
        <xdr:cNvPr id="6" name="テキスト ボックス 5">
          <a:extLst>
            <a:ext uri="{FF2B5EF4-FFF2-40B4-BE49-F238E27FC236}">
              <a16:creationId xmlns:a16="http://schemas.microsoft.com/office/drawing/2014/main" id="{C18B145E-B4F1-40F2-B4F4-D4366D895CB5}"/>
            </a:ext>
          </a:extLst>
        </xdr:cNvPr>
        <xdr:cNvSpPr txBox="1"/>
      </xdr:nvSpPr>
      <xdr:spPr>
        <a:xfrm>
          <a:off x="7181850" y="397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143</xdr:row>
      <xdr:rowOff>3101340</xdr:rowOff>
    </xdr:from>
    <xdr:ext cx="184731" cy="264560"/>
    <xdr:sp macro="" textlink="">
      <xdr:nvSpPr>
        <xdr:cNvPr id="7" name="テキスト ボックス 6">
          <a:extLst>
            <a:ext uri="{FF2B5EF4-FFF2-40B4-BE49-F238E27FC236}">
              <a16:creationId xmlns:a16="http://schemas.microsoft.com/office/drawing/2014/main" id="{E2C682AD-C2DF-4363-9CC3-C65E5270DFBA}"/>
            </a:ext>
          </a:extLst>
        </xdr:cNvPr>
        <xdr:cNvSpPr txBox="1"/>
      </xdr:nvSpPr>
      <xdr:spPr>
        <a:xfrm>
          <a:off x="7181850" y="4661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510540</xdr:colOff>
      <xdr:row>176</xdr:row>
      <xdr:rowOff>3101340</xdr:rowOff>
    </xdr:from>
    <xdr:ext cx="184731" cy="264560"/>
    <xdr:sp macro="" textlink="">
      <xdr:nvSpPr>
        <xdr:cNvPr id="8" name="テキスト ボックス 7">
          <a:extLst>
            <a:ext uri="{FF2B5EF4-FFF2-40B4-BE49-F238E27FC236}">
              <a16:creationId xmlns:a16="http://schemas.microsoft.com/office/drawing/2014/main" id="{2B253122-62EF-4208-A70D-B2637FE8D225}"/>
            </a:ext>
          </a:extLst>
        </xdr:cNvPr>
        <xdr:cNvSpPr txBox="1"/>
      </xdr:nvSpPr>
      <xdr:spPr>
        <a:xfrm>
          <a:off x="7181850" y="578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194</xdr:row>
      <xdr:rowOff>354329</xdr:rowOff>
    </xdr:from>
    <xdr:to>
      <xdr:col>2</xdr:col>
      <xdr:colOff>1809750</xdr:colOff>
      <xdr:row>194</xdr:row>
      <xdr:rowOff>2897505</xdr:rowOff>
    </xdr:to>
    <xdr:graphicFrame macro="">
      <xdr:nvGraphicFramePr>
        <xdr:cNvPr id="9" name="グラフ 8">
          <a:extLst>
            <a:ext uri="{FF2B5EF4-FFF2-40B4-BE49-F238E27FC236}">
              <a16:creationId xmlns:a16="http://schemas.microsoft.com/office/drawing/2014/main" id="{8860E677-7404-42F5-B50E-EC7363B9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1840229</xdr:colOff>
      <xdr:row>194</xdr:row>
      <xdr:rowOff>371475</xdr:rowOff>
    </xdr:from>
    <xdr:to>
      <xdr:col>3</xdr:col>
      <xdr:colOff>3440429</xdr:colOff>
      <xdr:row>194</xdr:row>
      <xdr:rowOff>2907030</xdr:rowOff>
    </xdr:to>
    <xdr:graphicFrame macro="">
      <xdr:nvGraphicFramePr>
        <xdr:cNvPr id="10" name="グラフ 9">
          <a:extLst>
            <a:ext uri="{FF2B5EF4-FFF2-40B4-BE49-F238E27FC236}">
              <a16:creationId xmlns:a16="http://schemas.microsoft.com/office/drawing/2014/main" id="{7A9DE181-1BA5-4DC1-9A30-4DF74C326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1531618</xdr:colOff>
      <xdr:row>194</xdr:row>
      <xdr:rowOff>63817</xdr:rowOff>
    </xdr:from>
    <xdr:to>
      <xdr:col>2</xdr:col>
      <xdr:colOff>485775</xdr:colOff>
      <xdr:row>194</xdr:row>
      <xdr:rowOff>411480</xdr:rowOff>
    </xdr:to>
    <xdr:sp macro="" textlink="">
      <xdr:nvSpPr>
        <xdr:cNvPr id="11" name="テキスト ボックス 10">
          <a:extLst>
            <a:ext uri="{FF2B5EF4-FFF2-40B4-BE49-F238E27FC236}">
              <a16:creationId xmlns:a16="http://schemas.microsoft.com/office/drawing/2014/main" id="{FF7315D1-1319-4CF6-BA73-E937C69A639B}"/>
            </a:ext>
          </a:extLst>
        </xdr:cNvPr>
        <xdr:cNvSpPr txBox="1"/>
      </xdr:nvSpPr>
      <xdr:spPr>
        <a:xfrm>
          <a:off x="3228973" y="67058857"/>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作業員</a:t>
          </a:r>
          <a:r>
            <a:rPr kumimoji="1" lang="en-US" altLang="ja-JP" sz="1100"/>
            <a:t>)</a:t>
          </a:r>
        </a:p>
        <a:p>
          <a:endParaRPr kumimoji="1" lang="ja-JP" altLang="en-US" sz="1100"/>
        </a:p>
      </xdr:txBody>
    </xdr:sp>
    <xdr:clientData/>
  </xdr:twoCellAnchor>
  <xdr:oneCellAnchor>
    <xdr:from>
      <xdr:col>3</xdr:col>
      <xdr:colOff>510540</xdr:colOff>
      <xdr:row>192</xdr:row>
      <xdr:rowOff>3101340</xdr:rowOff>
    </xdr:from>
    <xdr:ext cx="184731" cy="264560"/>
    <xdr:sp macro="" textlink="">
      <xdr:nvSpPr>
        <xdr:cNvPr id="12" name="テキスト ボックス 11">
          <a:extLst>
            <a:ext uri="{FF2B5EF4-FFF2-40B4-BE49-F238E27FC236}">
              <a16:creationId xmlns:a16="http://schemas.microsoft.com/office/drawing/2014/main" id="{7CAFD5ED-3D9C-4123-8101-7AFAAF37D319}"/>
            </a:ext>
          </a:extLst>
        </xdr:cNvPr>
        <xdr:cNvSpPr txBox="1"/>
      </xdr:nvSpPr>
      <xdr:spPr>
        <a:xfrm>
          <a:off x="7181850" y="6601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872490</xdr:colOff>
      <xdr:row>194</xdr:row>
      <xdr:rowOff>91440</xdr:rowOff>
    </xdr:from>
    <xdr:to>
      <xdr:col>3</xdr:col>
      <xdr:colOff>2219325</xdr:colOff>
      <xdr:row>194</xdr:row>
      <xdr:rowOff>429578</xdr:rowOff>
    </xdr:to>
    <xdr:sp macro="" textlink="">
      <xdr:nvSpPr>
        <xdr:cNvPr id="13" name="テキスト ボックス 12">
          <a:extLst>
            <a:ext uri="{FF2B5EF4-FFF2-40B4-BE49-F238E27FC236}">
              <a16:creationId xmlns:a16="http://schemas.microsoft.com/office/drawing/2014/main" id="{1133DA85-159F-42FB-B0AC-13DC497A2B71}"/>
            </a:ext>
          </a:extLst>
        </xdr:cNvPr>
        <xdr:cNvSpPr txBox="1"/>
      </xdr:nvSpPr>
      <xdr:spPr>
        <a:xfrm>
          <a:off x="7539990" y="67094100"/>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性別割合（作業員）</a:t>
          </a:r>
        </a:p>
      </xdr:txBody>
    </xdr:sp>
    <xdr:clientData/>
  </xdr:twoCellAnchor>
  <xdr:twoCellAnchor>
    <xdr:from>
      <xdr:col>1</xdr:col>
      <xdr:colOff>38100</xdr:colOff>
      <xdr:row>195</xdr:row>
      <xdr:rowOff>354329</xdr:rowOff>
    </xdr:from>
    <xdr:to>
      <xdr:col>2</xdr:col>
      <xdr:colOff>1809750</xdr:colOff>
      <xdr:row>195</xdr:row>
      <xdr:rowOff>2897505</xdr:rowOff>
    </xdr:to>
    <xdr:graphicFrame macro="">
      <xdr:nvGraphicFramePr>
        <xdr:cNvPr id="14" name="グラフ 13">
          <a:extLst>
            <a:ext uri="{FF2B5EF4-FFF2-40B4-BE49-F238E27FC236}">
              <a16:creationId xmlns:a16="http://schemas.microsoft.com/office/drawing/2014/main" id="{9E871379-61DD-4A7E-B9B8-B5E2041BD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1840229</xdr:colOff>
      <xdr:row>195</xdr:row>
      <xdr:rowOff>371475</xdr:rowOff>
    </xdr:from>
    <xdr:to>
      <xdr:col>3</xdr:col>
      <xdr:colOff>3440429</xdr:colOff>
      <xdr:row>195</xdr:row>
      <xdr:rowOff>2907030</xdr:rowOff>
    </xdr:to>
    <xdr:graphicFrame macro="">
      <xdr:nvGraphicFramePr>
        <xdr:cNvPr id="15" name="グラフ 14">
          <a:extLst>
            <a:ext uri="{FF2B5EF4-FFF2-40B4-BE49-F238E27FC236}">
              <a16:creationId xmlns:a16="http://schemas.microsoft.com/office/drawing/2014/main" id="{71EF4CE8-165E-45D9-BA51-1A9E752A7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1531618</xdr:colOff>
      <xdr:row>195</xdr:row>
      <xdr:rowOff>63817</xdr:rowOff>
    </xdr:from>
    <xdr:to>
      <xdr:col>2</xdr:col>
      <xdr:colOff>485775</xdr:colOff>
      <xdr:row>195</xdr:row>
      <xdr:rowOff>411480</xdr:rowOff>
    </xdr:to>
    <xdr:sp macro="" textlink="">
      <xdr:nvSpPr>
        <xdr:cNvPr id="16" name="テキスト ボックス 15">
          <a:extLst>
            <a:ext uri="{FF2B5EF4-FFF2-40B4-BE49-F238E27FC236}">
              <a16:creationId xmlns:a16="http://schemas.microsoft.com/office/drawing/2014/main" id="{897C932F-351A-4780-9320-C05553CB18AC}"/>
            </a:ext>
          </a:extLst>
        </xdr:cNvPr>
        <xdr:cNvSpPr txBox="1"/>
      </xdr:nvSpPr>
      <xdr:spPr>
        <a:xfrm>
          <a:off x="3228973" y="70059232"/>
          <a:ext cx="1379222" cy="349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年代割合</a:t>
          </a:r>
          <a:r>
            <a:rPr kumimoji="1" lang="en-US" altLang="ja-JP" sz="1100"/>
            <a:t>(</a:t>
          </a:r>
          <a:r>
            <a:rPr kumimoji="1" lang="ja-JP" altLang="en-US" sz="1100"/>
            <a:t>技術者</a:t>
          </a:r>
          <a:r>
            <a:rPr kumimoji="1" lang="en-US" altLang="ja-JP" sz="1100"/>
            <a:t>)</a:t>
          </a:r>
        </a:p>
        <a:p>
          <a:endParaRPr kumimoji="1" lang="ja-JP" altLang="en-US" sz="1100"/>
        </a:p>
      </xdr:txBody>
    </xdr:sp>
    <xdr:clientData/>
  </xdr:twoCellAnchor>
  <xdr:twoCellAnchor>
    <xdr:from>
      <xdr:col>3</xdr:col>
      <xdr:colOff>872490</xdr:colOff>
      <xdr:row>195</xdr:row>
      <xdr:rowOff>91440</xdr:rowOff>
    </xdr:from>
    <xdr:to>
      <xdr:col>3</xdr:col>
      <xdr:colOff>2219325</xdr:colOff>
      <xdr:row>195</xdr:row>
      <xdr:rowOff>429578</xdr:rowOff>
    </xdr:to>
    <xdr:sp macro="" textlink="">
      <xdr:nvSpPr>
        <xdr:cNvPr id="17" name="テキスト ボックス 16">
          <a:extLst>
            <a:ext uri="{FF2B5EF4-FFF2-40B4-BE49-F238E27FC236}">
              <a16:creationId xmlns:a16="http://schemas.microsoft.com/office/drawing/2014/main" id="{520D9337-4E9C-4B43-BC27-16D019F0DF72}"/>
            </a:ext>
          </a:extLst>
        </xdr:cNvPr>
        <xdr:cNvSpPr txBox="1"/>
      </xdr:nvSpPr>
      <xdr:spPr>
        <a:xfrm>
          <a:off x="7539990" y="70094475"/>
          <a:ext cx="1348740" cy="336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性別割合（技術者）</a:t>
          </a:r>
        </a:p>
      </xdr:txBody>
    </xdr:sp>
    <xdr:clientData/>
  </xdr:twoCellAnchor>
  <xdr:twoCellAnchor editAs="oneCell">
    <xdr:from>
      <xdr:col>0</xdr:col>
      <xdr:colOff>231736</xdr:colOff>
      <xdr:row>44</xdr:row>
      <xdr:rowOff>134470</xdr:rowOff>
    </xdr:from>
    <xdr:to>
      <xdr:col>3</xdr:col>
      <xdr:colOff>3240404</xdr:colOff>
      <xdr:row>44</xdr:row>
      <xdr:rowOff>2394248</xdr:rowOff>
    </xdr:to>
    <xdr:pic>
      <xdr:nvPicPr>
        <xdr:cNvPr id="18" name="図 17">
          <a:extLst>
            <a:ext uri="{FF2B5EF4-FFF2-40B4-BE49-F238E27FC236}">
              <a16:creationId xmlns:a16="http://schemas.microsoft.com/office/drawing/2014/main" id="{56009453-C4AA-48E1-8C66-FD5B2A1B1B3C}"/>
            </a:ext>
          </a:extLst>
        </xdr:cNvPr>
        <xdr:cNvPicPr>
          <a:picLocks noChangeAspect="1"/>
        </xdr:cNvPicPr>
      </xdr:nvPicPr>
      <xdr:blipFill>
        <a:blip xmlns:r="http://schemas.openxmlformats.org/officeDocument/2006/relationships" r:embed="rId6"/>
        <a:stretch>
          <a:fillRect/>
        </a:stretch>
      </xdr:blipFill>
      <xdr:spPr>
        <a:xfrm>
          <a:off x="231736" y="14847794"/>
          <a:ext cx="9676168" cy="2259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6.69.1\gikanNAS\public\003&#12288;&#24773;&#22577;&#25285;&#24403;&#65288;&#26032;&#35215;&#25913;&#35013;&#20013;&#65289;\211_&#65321;&#65315;&#65332;&#27963;&#29992;&#24037;&#20107;&#65288;&#26087;&#23665;&#26792;&#30476;&#24773;&#22577;&#21270;&#26045;&#24037;&#65289;&#35430;&#34892;&#35201;&#38936;\400_&#21177;&#26524;&#26908;&#35388;\ICT&#27963;&#29992;&#24037;&#20107;&#21177;&#26524;&#26908;&#35388;\&#12304;&#30476;&#29256;&#12459;&#12473;&#12479;&#12512;ICT&#27963;&#29992;&#24037;&#20107;&#12395;&#38306;&#12377;&#12427;&#27963;&#29992;&#21177;&#26524;&#35519;&#26619;&#31080;&#65288;&#20849;&#36890;&#65289;.xlsx" TargetMode="External"/><Relationship Id="rId1" Type="http://schemas.openxmlformats.org/officeDocument/2006/relationships/externalLinkPath" Target="/public/003&#12288;&#24773;&#22577;&#25285;&#24403;&#65288;&#26032;&#35215;&#25913;&#35013;&#20013;&#65289;/211_&#65321;&#65315;&#65332;&#27963;&#29992;&#24037;&#20107;&#65288;&#26087;&#23665;&#26792;&#30476;&#24773;&#22577;&#21270;&#26045;&#24037;&#65289;&#35430;&#34892;&#35201;&#38936;/400_&#21177;&#26524;&#26908;&#35388;/ICT&#27963;&#29992;&#24037;&#20107;&#21177;&#26524;&#26908;&#35388;/&#12304;&#30476;&#29256;&#12459;&#12473;&#12479;&#12512;ICT&#27963;&#29992;&#24037;&#20107;&#12395;&#38306;&#12377;&#12427;&#27963;&#29992;&#21177;&#26524;&#35519;&#26619;&#31080;&#65288;&#20849;&#3689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方法等"/>
      <sheetName val="調査票"/>
      <sheetName val="調査票 （記載例）"/>
      <sheetName val="計算用シート"/>
      <sheetName val="データ集計シート"/>
      <sheetName val="リスト"/>
      <sheetName val="集計シート"/>
    </sheetNames>
    <sheetDataSet>
      <sheetData sheetId="0" refreshError="1"/>
      <sheetData sheetId="1"/>
      <sheetData sheetId="2"/>
      <sheetData sheetId="3">
        <row r="9">
          <cell r="A9" t="str">
            <v>10代</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2.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5E2C-5073-4059-909A-95459AD333B1}">
  <sheetPr>
    <tabColor rgb="FFFFC000"/>
  </sheetPr>
  <dimension ref="B2:B22"/>
  <sheetViews>
    <sheetView workbookViewId="0">
      <selection activeCell="I13" sqref="I13"/>
    </sheetView>
  </sheetViews>
  <sheetFormatPr defaultColWidth="9" defaultRowHeight="13.2" x14ac:dyDescent="0.2"/>
  <cols>
    <col min="1" max="1" width="2.88671875" style="1" customWidth="1"/>
    <col min="2" max="2" width="82.44140625" style="1" customWidth="1"/>
    <col min="3" max="16384" width="9" style="1"/>
  </cols>
  <sheetData>
    <row r="2" spans="2:2" x14ac:dyDescent="0.2">
      <c r="B2" s="2" t="s">
        <v>323</v>
      </c>
    </row>
    <row r="3" spans="2:2" ht="22.5" customHeight="1" x14ac:dyDescent="0.2">
      <c r="B3" s="3"/>
    </row>
    <row r="4" spans="2:2" x14ac:dyDescent="0.2">
      <c r="B4" s="4" t="s">
        <v>0</v>
      </c>
    </row>
    <row r="5" spans="2:2" ht="7.5" customHeight="1" x14ac:dyDescent="0.2">
      <c r="B5" s="4"/>
    </row>
    <row r="6" spans="2:2" ht="24.6" customHeight="1" x14ac:dyDescent="0.2">
      <c r="B6" s="5" t="s">
        <v>316</v>
      </c>
    </row>
    <row r="7" spans="2:2" ht="142.5" customHeight="1" x14ac:dyDescent="0.2">
      <c r="B7" s="5" t="s">
        <v>322</v>
      </c>
    </row>
    <row r="8" spans="2:2" ht="13.8" x14ac:dyDescent="0.2">
      <c r="B8" s="6"/>
    </row>
    <row r="9" spans="2:2" x14ac:dyDescent="0.2">
      <c r="B9" s="4" t="s">
        <v>317</v>
      </c>
    </row>
    <row r="10" spans="2:2" ht="10.199999999999999" customHeight="1" x14ac:dyDescent="0.2">
      <c r="B10" s="4"/>
    </row>
    <row r="11" spans="2:2" ht="45.6" customHeight="1" x14ac:dyDescent="0.2">
      <c r="B11" s="164" t="s">
        <v>318</v>
      </c>
    </row>
    <row r="12" spans="2:2" x14ac:dyDescent="0.2">
      <c r="B12" s="7"/>
    </row>
    <row r="13" spans="2:2" x14ac:dyDescent="0.2">
      <c r="B13" s="7" t="s">
        <v>319</v>
      </c>
    </row>
    <row r="14" spans="2:2" x14ac:dyDescent="0.2">
      <c r="B14" s="7" t="s">
        <v>320</v>
      </c>
    </row>
    <row r="15" spans="2:2" x14ac:dyDescent="0.2">
      <c r="B15" s="7"/>
    </row>
    <row r="16" spans="2:2" x14ac:dyDescent="0.2">
      <c r="B16" s="7" t="s">
        <v>321</v>
      </c>
    </row>
    <row r="17" spans="2:2" ht="14.25" customHeight="1" x14ac:dyDescent="0.2"/>
    <row r="18" spans="2:2" ht="14.25" customHeight="1" x14ac:dyDescent="0.2">
      <c r="B18" s="7"/>
    </row>
    <row r="19" spans="2:2" x14ac:dyDescent="0.2">
      <c r="B19" s="3"/>
    </row>
    <row r="20" spans="2:2" x14ac:dyDescent="0.2">
      <c r="B20" s="3"/>
    </row>
    <row r="21" spans="2:2" x14ac:dyDescent="0.2">
      <c r="B21" s="3"/>
    </row>
    <row r="22" spans="2:2" x14ac:dyDescent="0.2">
      <c r="B22" s="165"/>
    </row>
  </sheetData>
  <phoneticPr fontId="31"/>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K231"/>
  <sheetViews>
    <sheetView tabSelected="1" view="pageBreakPreview" topLeftCell="A170" zoomScale="85" zoomScaleNormal="60" zoomScaleSheetLayoutView="85" workbookViewId="0">
      <selection activeCell="H184" sqref="H183:H184"/>
    </sheetView>
  </sheetViews>
  <sheetFormatPr defaultColWidth="9" defaultRowHeight="13.2" x14ac:dyDescent="0.2"/>
  <cols>
    <col min="1" max="1" width="24.77734375" customWidth="1"/>
    <col min="2" max="2" width="35.44140625" customWidth="1"/>
    <col min="3" max="3" width="37.109375" customWidth="1"/>
    <col min="4" max="4" width="53.109375" customWidth="1"/>
    <col min="7" max="8" width="21.109375" customWidth="1"/>
    <col min="9" max="9" width="31.44140625" customWidth="1"/>
    <col min="10" max="12" width="21.109375" customWidth="1"/>
  </cols>
  <sheetData>
    <row r="1" spans="1:11" ht="48.75" customHeight="1" x14ac:dyDescent="0.2">
      <c r="A1" s="192" t="s">
        <v>413</v>
      </c>
      <c r="B1" s="192"/>
      <c r="C1" s="192"/>
      <c r="D1" s="192"/>
    </row>
    <row r="2" spans="1:11" ht="34.35" customHeight="1" thickBot="1" x14ac:dyDescent="0.25">
      <c r="A2" s="193" t="s">
        <v>286</v>
      </c>
      <c r="B2" s="194"/>
      <c r="C2" s="195"/>
      <c r="D2" s="195"/>
    </row>
    <row r="3" spans="1:11" x14ac:dyDescent="0.2">
      <c r="A3" s="196" t="s">
        <v>31</v>
      </c>
      <c r="B3" s="197"/>
      <c r="C3" s="198"/>
      <c r="D3" s="199"/>
    </row>
    <row r="4" spans="1:11" x14ac:dyDescent="0.2">
      <c r="A4" s="197" t="s">
        <v>313</v>
      </c>
      <c r="B4" s="209"/>
      <c r="C4" s="200"/>
      <c r="D4" s="201"/>
      <c r="G4" s="64" t="s">
        <v>294</v>
      </c>
      <c r="H4" s="64" t="s">
        <v>8</v>
      </c>
      <c r="I4" s="64" t="s">
        <v>295</v>
      </c>
    </row>
    <row r="5" spans="1:11" x14ac:dyDescent="0.2">
      <c r="A5" s="197" t="s">
        <v>314</v>
      </c>
      <c r="B5" s="209"/>
      <c r="C5" s="200"/>
      <c r="D5" s="201"/>
      <c r="G5" s="64" t="s">
        <v>296</v>
      </c>
      <c r="H5" s="64" t="s">
        <v>297</v>
      </c>
      <c r="I5" s="64" t="s">
        <v>298</v>
      </c>
    </row>
    <row r="6" spans="1:11" x14ac:dyDescent="0.2">
      <c r="A6" s="197" t="s">
        <v>18</v>
      </c>
      <c r="B6" s="202"/>
      <c r="C6" s="200"/>
      <c r="D6" s="201"/>
      <c r="G6" s="64" t="s">
        <v>302</v>
      </c>
      <c r="H6" s="64"/>
      <c r="I6" s="64" t="s">
        <v>299</v>
      </c>
      <c r="K6" s="7"/>
    </row>
    <row r="7" spans="1:11" x14ac:dyDescent="0.2">
      <c r="A7" s="203" t="s">
        <v>291</v>
      </c>
      <c r="B7" s="204"/>
      <c r="C7" s="206"/>
      <c r="D7" s="207"/>
      <c r="G7" s="144" t="s">
        <v>304</v>
      </c>
      <c r="H7" s="64"/>
      <c r="I7" s="64" t="s">
        <v>300</v>
      </c>
      <c r="K7" s="7"/>
    </row>
    <row r="8" spans="1:11" x14ac:dyDescent="0.2">
      <c r="A8" s="203" t="s">
        <v>292</v>
      </c>
      <c r="B8" s="205"/>
      <c r="C8" s="206"/>
      <c r="D8" s="207"/>
      <c r="G8" s="144" t="s">
        <v>306</v>
      </c>
      <c r="H8" s="64"/>
      <c r="I8" s="64" t="s">
        <v>301</v>
      </c>
    </row>
    <row r="9" spans="1:11" x14ac:dyDescent="0.2">
      <c r="A9" s="203" t="s">
        <v>293</v>
      </c>
      <c r="B9" s="205"/>
      <c r="C9" s="206"/>
      <c r="D9" s="207"/>
      <c r="G9" s="144" t="s">
        <v>47</v>
      </c>
      <c r="H9" s="64"/>
      <c r="I9" s="64" t="s">
        <v>303</v>
      </c>
    </row>
    <row r="10" spans="1:11" x14ac:dyDescent="0.2">
      <c r="A10" s="9" t="s">
        <v>35</v>
      </c>
      <c r="B10" s="17" t="s">
        <v>37</v>
      </c>
      <c r="C10" s="32"/>
      <c r="D10" s="65" t="s">
        <v>41</v>
      </c>
      <c r="G10" s="64"/>
      <c r="H10" s="64"/>
      <c r="I10" s="64" t="s">
        <v>305</v>
      </c>
    </row>
    <row r="11" spans="1:11" x14ac:dyDescent="0.2">
      <c r="A11" s="10"/>
      <c r="B11" s="17" t="s">
        <v>45</v>
      </c>
      <c r="C11" s="32"/>
      <c r="D11" s="65" t="s">
        <v>19</v>
      </c>
      <c r="G11" s="64"/>
      <c r="H11" s="64"/>
      <c r="I11" s="64" t="s">
        <v>307</v>
      </c>
    </row>
    <row r="12" spans="1:11" x14ac:dyDescent="0.2">
      <c r="A12" s="9" t="s">
        <v>28</v>
      </c>
      <c r="B12" s="17" t="s">
        <v>37</v>
      </c>
      <c r="C12" s="32"/>
      <c r="D12" s="66" t="s">
        <v>23</v>
      </c>
      <c r="G12" s="64"/>
      <c r="H12" s="64"/>
      <c r="I12" s="64" t="s">
        <v>308</v>
      </c>
    </row>
    <row r="13" spans="1:11" x14ac:dyDescent="0.2">
      <c r="A13" s="10"/>
      <c r="B13" s="17" t="s">
        <v>45</v>
      </c>
      <c r="C13" s="32"/>
      <c r="D13" s="66" t="s">
        <v>23</v>
      </c>
      <c r="E13">
        <f>C11-C10</f>
        <v>0</v>
      </c>
      <c r="F13" t="s">
        <v>46</v>
      </c>
      <c r="G13" s="64"/>
      <c r="H13" s="64"/>
      <c r="I13" s="64" t="s">
        <v>353</v>
      </c>
    </row>
    <row r="14" spans="1:11" x14ac:dyDescent="0.2">
      <c r="A14" s="10" t="s">
        <v>49</v>
      </c>
      <c r="B14" s="17"/>
      <c r="C14" s="32"/>
      <c r="D14" s="66" t="s">
        <v>5</v>
      </c>
      <c r="G14" s="64"/>
      <c r="H14" s="64"/>
      <c r="I14" s="64" t="s">
        <v>354</v>
      </c>
    </row>
    <row r="15" spans="1:11" ht="24.6" customHeight="1" x14ac:dyDescent="0.2">
      <c r="A15" s="197" t="s">
        <v>50</v>
      </c>
      <c r="B15" s="202"/>
      <c r="C15" s="208"/>
      <c r="D15" s="209"/>
      <c r="E15">
        <f>C13-C12</f>
        <v>0</v>
      </c>
      <c r="F15" t="s">
        <v>46</v>
      </c>
      <c r="G15" s="64"/>
      <c r="H15" s="64"/>
      <c r="I15" s="64" t="s">
        <v>309</v>
      </c>
    </row>
    <row r="16" spans="1:11" x14ac:dyDescent="0.2">
      <c r="A16" s="9" t="s">
        <v>278</v>
      </c>
      <c r="B16" s="17" t="s">
        <v>57</v>
      </c>
      <c r="C16" s="33"/>
      <c r="D16" s="68" t="s">
        <v>30</v>
      </c>
      <c r="G16" s="64"/>
      <c r="H16" s="64"/>
      <c r="I16" s="64" t="s">
        <v>355</v>
      </c>
    </row>
    <row r="17" spans="1:9" ht="21" customHeight="1" x14ac:dyDescent="0.2">
      <c r="A17" s="11" t="s">
        <v>198</v>
      </c>
      <c r="B17" s="17" t="s">
        <v>273</v>
      </c>
      <c r="C17" s="33"/>
      <c r="D17" s="68" t="s">
        <v>30</v>
      </c>
      <c r="G17" s="64"/>
      <c r="H17" s="64"/>
      <c r="I17" s="64" t="s">
        <v>356</v>
      </c>
    </row>
    <row r="18" spans="1:9" ht="15" customHeight="1" x14ac:dyDescent="0.2">
      <c r="A18" s="11" t="s">
        <v>224</v>
      </c>
      <c r="B18" s="18" t="s">
        <v>274</v>
      </c>
      <c r="C18" s="33"/>
      <c r="D18" s="68" t="s">
        <v>30</v>
      </c>
      <c r="G18" s="64"/>
      <c r="H18" s="64"/>
      <c r="I18" s="64" t="s">
        <v>310</v>
      </c>
    </row>
    <row r="19" spans="1:9" ht="15" customHeight="1" x14ac:dyDescent="0.2">
      <c r="A19" s="12"/>
      <c r="B19" s="17"/>
      <c r="C19" s="33"/>
      <c r="D19" s="68"/>
    </row>
    <row r="20" spans="1:9" ht="15" customHeight="1" x14ac:dyDescent="0.2">
      <c r="A20" s="12"/>
      <c r="B20" s="17"/>
      <c r="C20" s="33"/>
      <c r="D20" s="68"/>
    </row>
    <row r="21" spans="1:9" ht="15" customHeight="1" x14ac:dyDescent="0.2">
      <c r="A21" s="12"/>
      <c r="C21" s="33"/>
      <c r="D21" s="68"/>
    </row>
    <row r="22" spans="1:9" ht="15" customHeight="1" x14ac:dyDescent="0.2">
      <c r="A22" s="12"/>
      <c r="B22" s="19"/>
      <c r="C22" s="34"/>
      <c r="D22" s="68"/>
    </row>
    <row r="23" spans="1:9" ht="15" customHeight="1" x14ac:dyDescent="0.2">
      <c r="A23" s="9" t="s">
        <v>197</v>
      </c>
      <c r="B23" s="17" t="s">
        <v>57</v>
      </c>
      <c r="C23" s="33"/>
      <c r="D23" s="68" t="s">
        <v>30</v>
      </c>
    </row>
    <row r="24" spans="1:9" ht="15" customHeight="1" x14ac:dyDescent="0.2">
      <c r="A24" s="11" t="s">
        <v>160</v>
      </c>
      <c r="B24" s="17" t="s">
        <v>273</v>
      </c>
      <c r="C24" s="33"/>
      <c r="D24" s="68" t="s">
        <v>30</v>
      </c>
    </row>
    <row r="25" spans="1:9" ht="15" customHeight="1" x14ac:dyDescent="0.2">
      <c r="A25" s="11" t="s">
        <v>196</v>
      </c>
      <c r="B25" s="18" t="s">
        <v>274</v>
      </c>
      <c r="C25" s="33"/>
      <c r="D25" s="68" t="s">
        <v>30</v>
      </c>
      <c r="G25" s="64"/>
      <c r="H25" s="64"/>
      <c r="I25" s="64"/>
    </row>
    <row r="26" spans="1:9" ht="15" customHeight="1" x14ac:dyDescent="0.2">
      <c r="A26" s="12"/>
      <c r="B26" s="17"/>
      <c r="C26" s="33"/>
      <c r="D26" s="68"/>
      <c r="G26" s="64" t="s">
        <v>52</v>
      </c>
      <c r="H26" s="64"/>
      <c r="I26" s="64" t="s">
        <v>9</v>
      </c>
    </row>
    <row r="27" spans="1:9" ht="15" customHeight="1" x14ac:dyDescent="0.2">
      <c r="A27" s="12"/>
      <c r="B27" s="17"/>
      <c r="C27" s="33"/>
      <c r="D27" s="68"/>
      <c r="G27" s="64" t="s">
        <v>36</v>
      </c>
      <c r="H27" s="64"/>
      <c r="I27" s="64" t="s">
        <v>6</v>
      </c>
    </row>
    <row r="28" spans="1:9" ht="15" customHeight="1" x14ac:dyDescent="0.2">
      <c r="A28" s="193" t="s">
        <v>288</v>
      </c>
      <c r="B28" s="194"/>
      <c r="C28" s="195"/>
      <c r="D28" s="195"/>
      <c r="G28" s="64" t="s">
        <v>53</v>
      </c>
      <c r="H28" s="64"/>
      <c r="I28" s="64" t="s">
        <v>30</v>
      </c>
    </row>
    <row r="29" spans="1:9" ht="15" customHeight="1" x14ac:dyDescent="0.2">
      <c r="A29" s="13" t="s">
        <v>229</v>
      </c>
      <c r="B29" s="20"/>
      <c r="C29" s="35"/>
      <c r="D29" s="69" t="s">
        <v>6</v>
      </c>
      <c r="G29" s="64" t="s">
        <v>54</v>
      </c>
      <c r="H29" s="64"/>
      <c r="I29" s="64" t="s">
        <v>51</v>
      </c>
    </row>
    <row r="30" spans="1:9" ht="15" customHeight="1" x14ac:dyDescent="0.2">
      <c r="A30" s="210" t="s">
        <v>276</v>
      </c>
      <c r="B30" s="211"/>
      <c r="C30" s="211"/>
      <c r="D30" s="212"/>
      <c r="G30" s="64" t="s">
        <v>55</v>
      </c>
      <c r="H30" s="64"/>
      <c r="I30" s="64" t="s">
        <v>39</v>
      </c>
    </row>
    <row r="31" spans="1:9" x14ac:dyDescent="0.2">
      <c r="A31" s="8"/>
      <c r="B31" s="8" t="s">
        <v>190</v>
      </c>
      <c r="C31" s="33"/>
      <c r="D31" s="69" t="s">
        <v>9</v>
      </c>
      <c r="G31" s="64" t="s">
        <v>55</v>
      </c>
      <c r="H31" s="64"/>
      <c r="I31" s="64" t="s">
        <v>39</v>
      </c>
    </row>
    <row r="32" spans="1:9" x14ac:dyDescent="0.2">
      <c r="A32" s="210" t="s">
        <v>90</v>
      </c>
      <c r="B32" s="211"/>
      <c r="C32" s="211"/>
      <c r="D32" s="213"/>
      <c r="G32" s="64" t="s">
        <v>55</v>
      </c>
      <c r="H32" s="64"/>
      <c r="I32" s="64" t="s">
        <v>39</v>
      </c>
    </row>
    <row r="33" spans="1:9" x14ac:dyDescent="0.2">
      <c r="B33" s="13" t="s">
        <v>277</v>
      </c>
      <c r="C33" s="33"/>
      <c r="D33" s="70" t="s">
        <v>275</v>
      </c>
      <c r="G33" s="64" t="s">
        <v>55</v>
      </c>
      <c r="H33" s="64"/>
      <c r="I33" s="64" t="s">
        <v>39</v>
      </c>
    </row>
    <row r="34" spans="1:9" x14ac:dyDescent="0.2">
      <c r="B34" s="9" t="s">
        <v>4</v>
      </c>
      <c r="C34" s="33"/>
      <c r="D34" s="69" t="s">
        <v>9</v>
      </c>
      <c r="G34" s="64" t="s">
        <v>55</v>
      </c>
      <c r="H34" s="64"/>
      <c r="I34" s="64" t="s">
        <v>39</v>
      </c>
    </row>
    <row r="35" spans="1:9" x14ac:dyDescent="0.2">
      <c r="A35" s="216" t="s">
        <v>95</v>
      </c>
      <c r="B35" s="21" t="s">
        <v>2</v>
      </c>
      <c r="C35" s="214"/>
      <c r="D35" s="215"/>
      <c r="G35" s="64" t="s">
        <v>55</v>
      </c>
      <c r="H35" s="64"/>
      <c r="I35" s="64" t="s">
        <v>39</v>
      </c>
    </row>
    <row r="36" spans="1:9" x14ac:dyDescent="0.2">
      <c r="A36" s="217"/>
      <c r="B36" s="10" t="s">
        <v>62</v>
      </c>
      <c r="C36" s="214"/>
      <c r="D36" s="215"/>
      <c r="G36" s="64" t="s">
        <v>55</v>
      </c>
      <c r="H36" s="64"/>
      <c r="I36" s="64" t="s">
        <v>39</v>
      </c>
    </row>
    <row r="37" spans="1:9" x14ac:dyDescent="0.2">
      <c r="A37" s="217"/>
      <c r="B37" s="10" t="s">
        <v>61</v>
      </c>
      <c r="C37" s="214"/>
      <c r="D37" s="215"/>
      <c r="G37" s="64" t="s">
        <v>58</v>
      </c>
      <c r="H37" s="64"/>
      <c r="I37" s="64"/>
    </row>
    <row r="38" spans="1:9" x14ac:dyDescent="0.2">
      <c r="A38" s="217"/>
      <c r="B38" s="10" t="s">
        <v>42</v>
      </c>
      <c r="C38" s="214"/>
      <c r="D38" s="215"/>
      <c r="G38" s="64" t="s">
        <v>11</v>
      </c>
      <c r="H38" s="64"/>
      <c r="I38" s="64"/>
    </row>
    <row r="39" spans="1:9" x14ac:dyDescent="0.2">
      <c r="A39" s="217"/>
      <c r="B39" s="10" t="s">
        <v>12</v>
      </c>
      <c r="C39" s="219"/>
      <c r="D39" s="215"/>
      <c r="G39" s="64" t="s">
        <v>226</v>
      </c>
      <c r="H39" s="64"/>
      <c r="I39" s="64"/>
    </row>
    <row r="40" spans="1:9" ht="13.8" thickBot="1" x14ac:dyDescent="0.25">
      <c r="A40" s="218"/>
      <c r="B40" s="10" t="s">
        <v>15</v>
      </c>
      <c r="C40" s="242"/>
      <c r="D40" s="243"/>
      <c r="G40" s="64" t="s">
        <v>44</v>
      </c>
      <c r="H40" s="64"/>
      <c r="I40" s="64"/>
    </row>
    <row r="41" spans="1:9" ht="16.2" x14ac:dyDescent="0.2">
      <c r="A41" s="194" t="s">
        <v>64</v>
      </c>
      <c r="B41" s="194"/>
      <c r="C41" s="244"/>
      <c r="D41" s="244"/>
      <c r="G41" s="64" t="s">
        <v>20</v>
      </c>
      <c r="H41" s="64"/>
      <c r="I41" s="64"/>
    </row>
    <row r="42" spans="1:9" ht="363.6" customHeight="1" x14ac:dyDescent="0.2">
      <c r="A42" s="251" t="s">
        <v>212</v>
      </c>
      <c r="B42" s="228" t="s">
        <v>287</v>
      </c>
      <c r="C42" s="245" t="s">
        <v>126</v>
      </c>
      <c r="D42" s="246"/>
      <c r="G42" s="64" t="s">
        <v>109</v>
      </c>
      <c r="H42" s="64"/>
      <c r="I42" s="64"/>
    </row>
    <row r="43" spans="1:9" ht="27.6" customHeight="1" x14ac:dyDescent="0.2">
      <c r="A43" s="252"/>
      <c r="B43" s="226"/>
      <c r="C43" s="247" t="s">
        <v>217</v>
      </c>
      <c r="D43" s="248"/>
      <c r="G43" s="64" t="s">
        <v>178</v>
      </c>
      <c r="H43" s="64"/>
      <c r="I43" s="64"/>
    </row>
    <row r="44" spans="1:9" ht="123" customHeight="1" thickBot="1" x14ac:dyDescent="0.25">
      <c r="A44" s="253"/>
      <c r="B44" s="227"/>
      <c r="C44" s="249"/>
      <c r="D44" s="250"/>
      <c r="G44" s="64" t="s">
        <v>114</v>
      </c>
      <c r="H44" s="64"/>
      <c r="I44" s="64"/>
    </row>
    <row r="45" spans="1:9" ht="192" customHeight="1" x14ac:dyDescent="0.2">
      <c r="A45" s="190"/>
      <c r="B45" s="190"/>
      <c r="C45" s="191"/>
      <c r="D45" s="191"/>
      <c r="G45" s="189"/>
      <c r="H45" s="189"/>
      <c r="I45" s="189"/>
    </row>
    <row r="46" spans="1:9" ht="20.25" customHeight="1" x14ac:dyDescent="0.2">
      <c r="A46" s="233" t="s">
        <v>324</v>
      </c>
      <c r="B46" s="233"/>
      <c r="C46" s="233"/>
      <c r="D46" s="233"/>
    </row>
    <row r="47" spans="1:9" ht="20.25" customHeight="1" x14ac:dyDescent="0.2">
      <c r="A47" s="234" t="s">
        <v>265</v>
      </c>
      <c r="B47" s="234"/>
      <c r="C47" s="234"/>
      <c r="D47" s="234"/>
    </row>
    <row r="48" spans="1:9" ht="24" customHeight="1" thickBot="1" x14ac:dyDescent="0.25">
      <c r="A48" s="231" t="s">
        <v>129</v>
      </c>
      <c r="B48" s="231"/>
      <c r="C48" s="232"/>
      <c r="D48" s="232"/>
    </row>
    <row r="49" spans="1:4" ht="51" customHeight="1" thickBot="1" x14ac:dyDescent="0.25">
      <c r="A49" s="235" t="s">
        <v>272</v>
      </c>
      <c r="B49" s="236"/>
      <c r="C49" s="37"/>
      <c r="D49" s="71"/>
    </row>
    <row r="50" spans="1:4" ht="24" customHeight="1" thickBot="1" x14ac:dyDescent="0.25">
      <c r="A50" s="231" t="s">
        <v>14</v>
      </c>
      <c r="B50" s="231"/>
      <c r="C50" s="237"/>
      <c r="D50" s="237"/>
    </row>
    <row r="51" spans="1:4" ht="23.4" customHeight="1" thickBot="1" x14ac:dyDescent="0.25">
      <c r="A51" s="238" t="s">
        <v>65</v>
      </c>
      <c r="B51" s="239"/>
      <c r="C51" s="38"/>
      <c r="D51" s="72"/>
    </row>
    <row r="52" spans="1:4" ht="24" customHeight="1" thickBot="1" x14ac:dyDescent="0.25">
      <c r="A52" s="240" t="s">
        <v>88</v>
      </c>
      <c r="B52" s="241"/>
      <c r="C52" s="39"/>
      <c r="D52" s="73" t="s">
        <v>266</v>
      </c>
    </row>
    <row r="53" spans="1:4" ht="24" customHeight="1" thickTop="1" x14ac:dyDescent="0.2">
      <c r="A53" s="299" t="s">
        <v>48</v>
      </c>
      <c r="B53" s="300"/>
      <c r="C53" s="40"/>
      <c r="D53" s="24" t="s">
        <v>267</v>
      </c>
    </row>
    <row r="54" spans="1:4" ht="24" customHeight="1" x14ac:dyDescent="0.2">
      <c r="A54" s="257"/>
      <c r="B54" s="258"/>
      <c r="C54" s="41"/>
      <c r="D54" s="23" t="s">
        <v>268</v>
      </c>
    </row>
    <row r="55" spans="1:4" ht="24" customHeight="1" thickBot="1" x14ac:dyDescent="0.25">
      <c r="A55" s="301"/>
      <c r="B55" s="302"/>
      <c r="C55" s="42" t="str">
        <f>IF(C54="","",C53/C54)</f>
        <v/>
      </c>
      <c r="D55" s="74" t="s">
        <v>269</v>
      </c>
    </row>
    <row r="56" spans="1:4" ht="24" customHeight="1" thickTop="1" x14ac:dyDescent="0.2">
      <c r="A56" s="227" t="s">
        <v>208</v>
      </c>
      <c r="B56" s="303"/>
      <c r="C56" s="40"/>
      <c r="D56" s="24" t="s">
        <v>270</v>
      </c>
    </row>
    <row r="57" spans="1:4" ht="24" customHeight="1" x14ac:dyDescent="0.2">
      <c r="A57" s="257"/>
      <c r="B57" s="258"/>
      <c r="C57" s="41"/>
      <c r="D57" s="23" t="s">
        <v>76</v>
      </c>
    </row>
    <row r="58" spans="1:4" ht="24" customHeight="1" thickBot="1" x14ac:dyDescent="0.25">
      <c r="A58" s="228"/>
      <c r="B58" s="304"/>
      <c r="C58" s="43" t="str">
        <f>IF(C57="","",C56/C57)</f>
        <v/>
      </c>
      <c r="D58" s="75" t="s">
        <v>271</v>
      </c>
    </row>
    <row r="59" spans="1:4" ht="42" customHeight="1" thickBot="1" x14ac:dyDescent="0.25">
      <c r="A59" s="294" t="s">
        <v>382</v>
      </c>
      <c r="B59" s="294"/>
      <c r="C59" s="294"/>
      <c r="D59" s="295"/>
    </row>
    <row r="60" spans="1:4" ht="25.5" customHeight="1" x14ac:dyDescent="0.2">
      <c r="A60" s="152" t="s">
        <v>325</v>
      </c>
      <c r="B60" s="166" t="s">
        <v>383</v>
      </c>
      <c r="C60" s="167" t="s">
        <v>384</v>
      </c>
      <c r="D60" s="154" t="s">
        <v>385</v>
      </c>
    </row>
    <row r="61" spans="1:4" ht="25.5" customHeight="1" x14ac:dyDescent="0.2">
      <c r="A61" s="152" t="s">
        <v>326</v>
      </c>
      <c r="B61" s="41"/>
      <c r="C61" s="168"/>
      <c r="D61" s="185" t="s">
        <v>386</v>
      </c>
    </row>
    <row r="62" spans="1:4" ht="25.5" customHeight="1" x14ac:dyDescent="0.2">
      <c r="A62" s="152" t="s">
        <v>327</v>
      </c>
      <c r="B62" s="41"/>
      <c r="C62" s="168"/>
      <c r="D62" s="169"/>
    </row>
    <row r="63" spans="1:4" ht="25.5" customHeight="1" x14ac:dyDescent="0.2">
      <c r="A63" s="152" t="s">
        <v>328</v>
      </c>
      <c r="B63" s="41"/>
      <c r="C63" s="168"/>
      <c r="D63" s="169"/>
    </row>
    <row r="64" spans="1:4" ht="25.5" customHeight="1" x14ac:dyDescent="0.2">
      <c r="A64" s="152" t="s">
        <v>329</v>
      </c>
      <c r="B64" s="41"/>
      <c r="C64" s="168"/>
      <c r="D64" s="169"/>
    </row>
    <row r="65" spans="1:4" ht="25.5" customHeight="1" x14ac:dyDescent="0.2">
      <c r="A65" s="152" t="s">
        <v>330</v>
      </c>
      <c r="B65" s="41"/>
      <c r="C65" s="168"/>
      <c r="D65" s="169"/>
    </row>
    <row r="66" spans="1:4" ht="25.5" customHeight="1" x14ac:dyDescent="0.2">
      <c r="A66" s="152" t="s">
        <v>331</v>
      </c>
      <c r="B66" s="41"/>
      <c r="C66" s="168"/>
      <c r="D66" s="169"/>
    </row>
    <row r="67" spans="1:4" ht="25.5" customHeight="1" thickBot="1" x14ac:dyDescent="0.25">
      <c r="A67" s="152" t="s">
        <v>332</v>
      </c>
      <c r="B67" s="170"/>
      <c r="C67" s="171"/>
      <c r="D67" s="172"/>
    </row>
    <row r="68" spans="1:4" ht="25.5" customHeight="1" thickBot="1" x14ac:dyDescent="0.25">
      <c r="A68" s="163" t="s">
        <v>333</v>
      </c>
      <c r="B68" s="173">
        <f>SUM(B61:B67)</f>
        <v>0</v>
      </c>
      <c r="C68" s="173">
        <f>SUM(C61:C67)</f>
        <v>0</v>
      </c>
      <c r="D68" s="359" t="s">
        <v>422</v>
      </c>
    </row>
    <row r="69" spans="1:4" ht="25.5" customHeight="1" x14ac:dyDescent="0.2">
      <c r="A69" s="152" t="s">
        <v>334</v>
      </c>
      <c r="B69" s="166" t="s">
        <v>383</v>
      </c>
      <c r="C69" s="167" t="s">
        <v>384</v>
      </c>
      <c r="D69" s="154" t="s">
        <v>385</v>
      </c>
    </row>
    <row r="70" spans="1:4" ht="25.5" customHeight="1" x14ac:dyDescent="0.2">
      <c r="A70" s="163" t="s">
        <v>335</v>
      </c>
      <c r="B70" s="59"/>
      <c r="C70" s="168"/>
      <c r="D70" s="185" t="s">
        <v>386</v>
      </c>
    </row>
    <row r="71" spans="1:4" ht="25.5" customHeight="1" thickBot="1" x14ac:dyDescent="0.25">
      <c r="A71" s="163" t="s">
        <v>336</v>
      </c>
      <c r="B71" s="174"/>
      <c r="C71" s="171"/>
      <c r="D71" s="169"/>
    </row>
    <row r="72" spans="1:4" ht="25.5" customHeight="1" x14ac:dyDescent="0.2">
      <c r="A72" s="163" t="s">
        <v>333</v>
      </c>
      <c r="B72" s="173">
        <f>SUM(B70:B71)</f>
        <v>0</v>
      </c>
      <c r="C72" s="173">
        <f>SUM(C70:C71)</f>
        <v>0</v>
      </c>
      <c r="D72" s="360" t="s">
        <v>422</v>
      </c>
    </row>
    <row r="73" spans="1:4" ht="24" customHeight="1" thickBot="1" x14ac:dyDescent="0.25">
      <c r="A73" s="231" t="s">
        <v>230</v>
      </c>
      <c r="B73" s="231"/>
      <c r="C73" s="232"/>
      <c r="D73" s="232"/>
    </row>
    <row r="74" spans="1:4" ht="24" customHeight="1" x14ac:dyDescent="0.2">
      <c r="A74" s="224" t="s">
        <v>29</v>
      </c>
      <c r="B74" s="310" t="s">
        <v>195</v>
      </c>
      <c r="C74" s="44"/>
      <c r="D74" s="76" t="s">
        <v>203</v>
      </c>
    </row>
    <row r="75" spans="1:4" ht="24" customHeight="1" x14ac:dyDescent="0.2">
      <c r="A75" s="224"/>
      <c r="B75" s="311"/>
      <c r="C75" s="41"/>
      <c r="D75" s="23" t="s">
        <v>134</v>
      </c>
    </row>
    <row r="76" spans="1:4" ht="24" customHeight="1" thickBot="1" x14ac:dyDescent="0.25">
      <c r="A76" s="224"/>
      <c r="B76" s="308"/>
      <c r="C76" s="45" t="str">
        <f>IF(C75="","",C74/C75)</f>
        <v/>
      </c>
      <c r="D76" s="23" t="s">
        <v>201</v>
      </c>
    </row>
    <row r="77" spans="1:4" ht="24" customHeight="1" x14ac:dyDescent="0.2">
      <c r="A77" s="224"/>
      <c r="B77" s="220" t="s">
        <v>231</v>
      </c>
      <c r="C77" s="44"/>
      <c r="D77" s="76" t="s">
        <v>203</v>
      </c>
    </row>
    <row r="78" spans="1:4" ht="24" customHeight="1" x14ac:dyDescent="0.2">
      <c r="A78" s="224"/>
      <c r="B78" s="221"/>
      <c r="C78" s="41"/>
      <c r="D78" s="23" t="s">
        <v>134</v>
      </c>
    </row>
    <row r="79" spans="1:4" ht="24" customHeight="1" thickBot="1" x14ac:dyDescent="0.25">
      <c r="A79" s="230"/>
      <c r="B79" s="221"/>
      <c r="C79" s="45" t="str">
        <f>IF(C78="","",C77/C78)</f>
        <v/>
      </c>
      <c r="D79" s="23" t="s">
        <v>201</v>
      </c>
    </row>
    <row r="80" spans="1:4" ht="24" customHeight="1" x14ac:dyDescent="0.2">
      <c r="A80" s="230"/>
      <c r="B80" s="220" t="s">
        <v>86</v>
      </c>
      <c r="C80" s="44"/>
      <c r="D80" s="76" t="s">
        <v>203</v>
      </c>
    </row>
    <row r="81" spans="1:4" ht="24" customHeight="1" x14ac:dyDescent="0.2">
      <c r="A81" s="230"/>
      <c r="B81" s="221"/>
      <c r="C81" s="41"/>
      <c r="D81" s="23" t="s">
        <v>134</v>
      </c>
    </row>
    <row r="82" spans="1:4" ht="24" customHeight="1" thickBot="1" x14ac:dyDescent="0.25">
      <c r="A82" s="230"/>
      <c r="B82" s="221"/>
      <c r="C82" s="45" t="str">
        <f>IF(C81="","",C80/C81)</f>
        <v/>
      </c>
      <c r="D82" s="23" t="s">
        <v>201</v>
      </c>
    </row>
    <row r="83" spans="1:4" ht="24" customHeight="1" x14ac:dyDescent="0.2">
      <c r="A83" s="230"/>
      <c r="B83" s="220" t="s">
        <v>111</v>
      </c>
      <c r="C83" s="44"/>
      <c r="D83" s="76" t="s">
        <v>203</v>
      </c>
    </row>
    <row r="84" spans="1:4" ht="24" customHeight="1" x14ac:dyDescent="0.2">
      <c r="A84" s="230"/>
      <c r="B84" s="221"/>
      <c r="C84" s="41"/>
      <c r="D84" s="23" t="s">
        <v>134</v>
      </c>
    </row>
    <row r="85" spans="1:4" ht="24" customHeight="1" thickBot="1" x14ac:dyDescent="0.25">
      <c r="A85" s="230"/>
      <c r="B85" s="222"/>
      <c r="C85" s="46" t="str">
        <f>IF(C84="","",C83/C84)</f>
        <v/>
      </c>
      <c r="D85" s="25" t="s">
        <v>201</v>
      </c>
    </row>
    <row r="86" spans="1:4" ht="24" customHeight="1" x14ac:dyDescent="0.2">
      <c r="A86" s="230"/>
      <c r="B86" s="221" t="s">
        <v>232</v>
      </c>
      <c r="C86" s="44"/>
      <c r="D86" s="76" t="s">
        <v>203</v>
      </c>
    </row>
    <row r="87" spans="1:4" ht="24" customHeight="1" x14ac:dyDescent="0.2">
      <c r="A87" s="230"/>
      <c r="B87" s="221"/>
      <c r="C87" s="41"/>
      <c r="D87" s="23" t="s">
        <v>134</v>
      </c>
    </row>
    <row r="88" spans="1:4" ht="24" customHeight="1" thickBot="1" x14ac:dyDescent="0.25">
      <c r="A88" s="230"/>
      <c r="B88" s="221"/>
      <c r="C88" s="46" t="str">
        <f>IF(C87="","",C86/C87)</f>
        <v/>
      </c>
      <c r="D88" s="25" t="s">
        <v>201</v>
      </c>
    </row>
    <row r="89" spans="1:4" ht="24" customHeight="1" thickTop="1" x14ac:dyDescent="0.2">
      <c r="A89" s="223" t="s">
        <v>94</v>
      </c>
      <c r="B89" s="225" t="s">
        <v>233</v>
      </c>
      <c r="C89" s="47"/>
      <c r="D89" s="22" t="s">
        <v>72</v>
      </c>
    </row>
    <row r="90" spans="1:4" ht="24" customHeight="1" x14ac:dyDescent="0.2">
      <c r="A90" s="224"/>
      <c r="B90" s="226"/>
      <c r="C90" s="41"/>
      <c r="D90" s="23" t="s">
        <v>200</v>
      </c>
    </row>
    <row r="91" spans="1:4" ht="24" customHeight="1" x14ac:dyDescent="0.2">
      <c r="A91" s="224"/>
      <c r="B91" s="227"/>
      <c r="C91" s="45" t="str">
        <f>IF(C90="","",C89/C90)</f>
        <v/>
      </c>
      <c r="D91" s="23" t="s">
        <v>204</v>
      </c>
    </row>
    <row r="92" spans="1:4" ht="24" customHeight="1" x14ac:dyDescent="0.2">
      <c r="A92" s="224"/>
      <c r="B92" s="228" t="s">
        <v>262</v>
      </c>
      <c r="C92" s="41"/>
      <c r="D92" s="23" t="s">
        <v>72</v>
      </c>
    </row>
    <row r="93" spans="1:4" ht="24" customHeight="1" x14ac:dyDescent="0.2">
      <c r="A93" s="224"/>
      <c r="B93" s="226"/>
      <c r="C93" s="41"/>
      <c r="D93" s="23" t="s">
        <v>200</v>
      </c>
    </row>
    <row r="94" spans="1:4" ht="24" customHeight="1" thickBot="1" x14ac:dyDescent="0.25">
      <c r="A94" s="224"/>
      <c r="B94" s="229"/>
      <c r="C94" s="43" t="str">
        <f>IF(C93&lt;&gt;"0","",C92/C93)</f>
        <v/>
      </c>
      <c r="D94" s="75" t="s">
        <v>78</v>
      </c>
    </row>
    <row r="95" spans="1:4" ht="42" customHeight="1" thickBot="1" x14ac:dyDescent="0.25">
      <c r="A95" s="294" t="s">
        <v>388</v>
      </c>
      <c r="B95" s="296"/>
      <c r="C95" s="294"/>
      <c r="D95" s="295"/>
    </row>
    <row r="96" spans="1:4" ht="25.5" customHeight="1" x14ac:dyDescent="0.2">
      <c r="A96" s="152" t="s">
        <v>325</v>
      </c>
      <c r="B96" s="166" t="s">
        <v>383</v>
      </c>
      <c r="C96" s="167" t="s">
        <v>384</v>
      </c>
      <c r="D96" s="154" t="s">
        <v>389</v>
      </c>
    </row>
    <row r="97" spans="1:4" ht="25.5" customHeight="1" x14ac:dyDescent="0.2">
      <c r="A97" s="152" t="s">
        <v>326</v>
      </c>
      <c r="B97" s="41"/>
      <c r="C97" s="168"/>
      <c r="D97" s="185" t="s">
        <v>386</v>
      </c>
    </row>
    <row r="98" spans="1:4" ht="25.5" customHeight="1" x14ac:dyDescent="0.2">
      <c r="A98" s="152" t="s">
        <v>327</v>
      </c>
      <c r="B98" s="41"/>
      <c r="C98" s="168"/>
      <c r="D98" s="169"/>
    </row>
    <row r="99" spans="1:4" ht="25.5" customHeight="1" x14ac:dyDescent="0.2">
      <c r="A99" s="152" t="s">
        <v>328</v>
      </c>
      <c r="B99" s="41"/>
      <c r="C99" s="168"/>
      <c r="D99" s="169"/>
    </row>
    <row r="100" spans="1:4" ht="25.5" customHeight="1" x14ac:dyDescent="0.2">
      <c r="A100" s="152" t="s">
        <v>329</v>
      </c>
      <c r="B100" s="41"/>
      <c r="C100" s="168"/>
      <c r="D100" s="169"/>
    </row>
    <row r="101" spans="1:4" ht="25.5" customHeight="1" x14ac:dyDescent="0.2">
      <c r="A101" s="152" t="s">
        <v>330</v>
      </c>
      <c r="B101" s="41"/>
      <c r="C101" s="168"/>
      <c r="D101" s="169"/>
    </row>
    <row r="102" spans="1:4" ht="25.5" customHeight="1" x14ac:dyDescent="0.2">
      <c r="A102" s="152" t="s">
        <v>331</v>
      </c>
      <c r="B102" s="41"/>
      <c r="C102" s="168"/>
      <c r="D102" s="169"/>
    </row>
    <row r="103" spans="1:4" ht="25.5" customHeight="1" thickBot="1" x14ac:dyDescent="0.25">
      <c r="A103" s="152" t="s">
        <v>332</v>
      </c>
      <c r="B103" s="170"/>
      <c r="C103" s="171"/>
      <c r="D103" s="172"/>
    </row>
    <row r="104" spans="1:4" ht="25.5" customHeight="1" thickBot="1" x14ac:dyDescent="0.25">
      <c r="A104" s="163" t="s">
        <v>333</v>
      </c>
      <c r="B104" s="173">
        <f>SUM(B97:B103)</f>
        <v>0</v>
      </c>
      <c r="C104" s="173">
        <f>SUM(C97:C103)</f>
        <v>0</v>
      </c>
      <c r="D104" s="359" t="s">
        <v>422</v>
      </c>
    </row>
    <row r="105" spans="1:4" ht="25.5" customHeight="1" x14ac:dyDescent="0.2">
      <c r="A105" s="152" t="s">
        <v>334</v>
      </c>
      <c r="B105" s="166" t="s">
        <v>383</v>
      </c>
      <c r="C105" s="167" t="s">
        <v>384</v>
      </c>
      <c r="D105" s="154" t="s">
        <v>389</v>
      </c>
    </row>
    <row r="106" spans="1:4" ht="25.5" customHeight="1" x14ac:dyDescent="0.2">
      <c r="A106" s="163" t="s">
        <v>335</v>
      </c>
      <c r="B106" s="59"/>
      <c r="C106" s="168"/>
      <c r="D106" s="185" t="s">
        <v>386</v>
      </c>
    </row>
    <row r="107" spans="1:4" ht="25.5" customHeight="1" thickBot="1" x14ac:dyDescent="0.25">
      <c r="A107" s="163" t="s">
        <v>336</v>
      </c>
      <c r="B107" s="174"/>
      <c r="C107" s="171"/>
      <c r="D107" s="169"/>
    </row>
    <row r="108" spans="1:4" ht="25.5" customHeight="1" x14ac:dyDescent="0.2">
      <c r="A108" s="163" t="s">
        <v>333</v>
      </c>
      <c r="B108" s="175">
        <f>SUM(B106:B107)</f>
        <v>0</v>
      </c>
      <c r="C108" s="175">
        <f>SUM(C106:C107)</f>
        <v>0</v>
      </c>
      <c r="D108" s="359" t="s">
        <v>422</v>
      </c>
    </row>
    <row r="109" spans="1:4" ht="24" customHeight="1" thickBot="1" x14ac:dyDescent="0.25">
      <c r="A109" s="232" t="s">
        <v>25</v>
      </c>
      <c r="B109" s="232"/>
      <c r="C109" s="232"/>
      <c r="D109" s="232"/>
    </row>
    <row r="110" spans="1:4" ht="24" customHeight="1" thickBot="1" x14ac:dyDescent="0.25">
      <c r="A110" s="230" t="s">
        <v>29</v>
      </c>
      <c r="B110" s="23" t="s">
        <v>98</v>
      </c>
      <c r="C110" s="39"/>
      <c r="D110" s="73" t="s">
        <v>100</v>
      </c>
    </row>
    <row r="111" spans="1:4" ht="21.75" customHeight="1" thickTop="1" x14ac:dyDescent="0.2">
      <c r="A111" s="306"/>
      <c r="B111" s="304" t="s">
        <v>213</v>
      </c>
      <c r="C111" s="48"/>
      <c r="D111" s="24" t="s">
        <v>138</v>
      </c>
    </row>
    <row r="112" spans="1:4" ht="24" customHeight="1" x14ac:dyDescent="0.2">
      <c r="A112" s="306"/>
      <c r="B112" s="309"/>
      <c r="C112" s="49"/>
      <c r="D112" s="23" t="s">
        <v>205</v>
      </c>
    </row>
    <row r="113" spans="1:4" ht="24" customHeight="1" x14ac:dyDescent="0.2">
      <c r="A113" s="306"/>
      <c r="B113" s="303"/>
      <c r="C113" s="50" t="str">
        <f>IF(C112="","",C111/C112)</f>
        <v/>
      </c>
      <c r="D113" s="23" t="s">
        <v>207</v>
      </c>
    </row>
    <row r="114" spans="1:4" ht="24" customHeight="1" x14ac:dyDescent="0.2">
      <c r="A114" s="306"/>
      <c r="B114" s="310" t="s">
        <v>71</v>
      </c>
      <c r="C114" s="49"/>
      <c r="D114" s="23" t="s">
        <v>203</v>
      </c>
    </row>
    <row r="115" spans="1:4" ht="24" customHeight="1" x14ac:dyDescent="0.2">
      <c r="A115" s="306"/>
      <c r="B115" s="311"/>
      <c r="C115" s="49"/>
      <c r="D115" s="23" t="s">
        <v>134</v>
      </c>
    </row>
    <row r="116" spans="1:4" ht="24" customHeight="1" thickBot="1" x14ac:dyDescent="0.25">
      <c r="A116" s="313"/>
      <c r="B116" s="312"/>
      <c r="C116" s="51" t="str">
        <f>IF(C115="","",C114/C115)</f>
        <v/>
      </c>
      <c r="D116" s="74" t="s">
        <v>201</v>
      </c>
    </row>
    <row r="117" spans="1:4" ht="24" customHeight="1" thickTop="1" thickBot="1" x14ac:dyDescent="0.25">
      <c r="A117" s="314" t="s">
        <v>94</v>
      </c>
      <c r="B117" s="28" t="s">
        <v>98</v>
      </c>
      <c r="C117" s="52"/>
      <c r="D117" s="77" t="s">
        <v>101</v>
      </c>
    </row>
    <row r="118" spans="1:4" ht="24" customHeight="1" thickTop="1" x14ac:dyDescent="0.2">
      <c r="A118" s="306"/>
      <c r="B118" s="227" t="s">
        <v>211</v>
      </c>
      <c r="C118" s="48"/>
      <c r="D118" s="24" t="s">
        <v>63</v>
      </c>
    </row>
    <row r="119" spans="1:4" ht="24" customHeight="1" x14ac:dyDescent="0.2">
      <c r="A119" s="306"/>
      <c r="B119" s="257"/>
      <c r="C119" s="49"/>
      <c r="D119" s="23" t="s">
        <v>209</v>
      </c>
    </row>
    <row r="120" spans="1:4" ht="24" customHeight="1" x14ac:dyDescent="0.2">
      <c r="A120" s="306"/>
      <c r="B120" s="257"/>
      <c r="C120" s="50" t="str">
        <f>IF(C119="","",C118/C119)</f>
        <v/>
      </c>
      <c r="D120" s="23" t="s">
        <v>210</v>
      </c>
    </row>
    <row r="121" spans="1:4" ht="24" customHeight="1" x14ac:dyDescent="0.2">
      <c r="A121" s="306"/>
      <c r="B121" s="257" t="s">
        <v>74</v>
      </c>
      <c r="C121" s="49"/>
      <c r="D121" s="23" t="s">
        <v>93</v>
      </c>
    </row>
    <row r="122" spans="1:4" ht="24" customHeight="1" x14ac:dyDescent="0.2">
      <c r="A122" s="306"/>
      <c r="B122" s="257"/>
      <c r="C122" s="49"/>
      <c r="D122" s="23" t="s">
        <v>163</v>
      </c>
    </row>
    <row r="123" spans="1:4" ht="24" customHeight="1" x14ac:dyDescent="0.2">
      <c r="A123" s="307"/>
      <c r="B123" s="257"/>
      <c r="C123" s="50" t="str">
        <f>IF(C122="","",C121/C122)</f>
        <v/>
      </c>
      <c r="D123" s="23" t="s">
        <v>176</v>
      </c>
    </row>
    <row r="124" spans="1:4" ht="42" customHeight="1" thickBot="1" x14ac:dyDescent="0.25">
      <c r="A124" s="294" t="s">
        <v>390</v>
      </c>
      <c r="B124" s="294"/>
      <c r="C124" s="294"/>
      <c r="D124" s="295"/>
    </row>
    <row r="125" spans="1:4" ht="25.5" customHeight="1" x14ac:dyDescent="0.2">
      <c r="A125" s="152" t="s">
        <v>325</v>
      </c>
      <c r="B125" s="166" t="s">
        <v>383</v>
      </c>
      <c r="C125" s="167" t="s">
        <v>384</v>
      </c>
      <c r="D125" s="154" t="s">
        <v>391</v>
      </c>
    </row>
    <row r="126" spans="1:4" ht="25.5" customHeight="1" x14ac:dyDescent="0.2">
      <c r="A126" s="152" t="s">
        <v>326</v>
      </c>
      <c r="B126" s="41"/>
      <c r="C126" s="168"/>
      <c r="D126" s="185" t="s">
        <v>386</v>
      </c>
    </row>
    <row r="127" spans="1:4" ht="25.5" customHeight="1" x14ac:dyDescent="0.2">
      <c r="A127" s="152" t="s">
        <v>327</v>
      </c>
      <c r="B127" s="41"/>
      <c r="C127" s="168"/>
      <c r="D127" s="169"/>
    </row>
    <row r="128" spans="1:4" ht="25.5" customHeight="1" x14ac:dyDescent="0.2">
      <c r="A128" s="152" t="s">
        <v>328</v>
      </c>
      <c r="B128" s="41"/>
      <c r="C128" s="168"/>
      <c r="D128" s="169"/>
    </row>
    <row r="129" spans="1:4" ht="25.5" customHeight="1" x14ac:dyDescent="0.2">
      <c r="A129" s="152" t="s">
        <v>329</v>
      </c>
      <c r="B129" s="41"/>
      <c r="C129" s="168"/>
      <c r="D129" s="169"/>
    </row>
    <row r="130" spans="1:4" ht="25.5" customHeight="1" x14ac:dyDescent="0.2">
      <c r="A130" s="152" t="s">
        <v>330</v>
      </c>
      <c r="B130" s="41"/>
      <c r="C130" s="168"/>
      <c r="D130" s="169"/>
    </row>
    <row r="131" spans="1:4" ht="25.5" customHeight="1" x14ac:dyDescent="0.2">
      <c r="A131" s="152" t="s">
        <v>331</v>
      </c>
      <c r="B131" s="41"/>
      <c r="C131" s="168"/>
      <c r="D131" s="169"/>
    </row>
    <row r="132" spans="1:4" ht="25.5" customHeight="1" thickBot="1" x14ac:dyDescent="0.25">
      <c r="A132" s="152" t="s">
        <v>332</v>
      </c>
      <c r="B132" s="170"/>
      <c r="C132" s="171"/>
      <c r="D132" s="172"/>
    </row>
    <row r="133" spans="1:4" ht="25.5" customHeight="1" thickBot="1" x14ac:dyDescent="0.25">
      <c r="A133" s="163" t="s">
        <v>333</v>
      </c>
      <c r="B133" s="173">
        <f>SUM(B126:B132)</f>
        <v>0</v>
      </c>
      <c r="C133" s="173">
        <f>SUM(C126:C132)</f>
        <v>0</v>
      </c>
      <c r="D133" s="186" t="s">
        <v>387</v>
      </c>
    </row>
    <row r="134" spans="1:4" ht="25.5" customHeight="1" x14ac:dyDescent="0.2">
      <c r="A134" s="152" t="s">
        <v>334</v>
      </c>
      <c r="B134" s="166" t="s">
        <v>383</v>
      </c>
      <c r="C134" s="167" t="s">
        <v>384</v>
      </c>
      <c r="D134" s="154" t="s">
        <v>391</v>
      </c>
    </row>
    <row r="135" spans="1:4" ht="25.5" customHeight="1" x14ac:dyDescent="0.2">
      <c r="A135" s="163" t="s">
        <v>335</v>
      </c>
      <c r="B135" s="59"/>
      <c r="C135" s="168"/>
      <c r="D135" s="185" t="s">
        <v>386</v>
      </c>
    </row>
    <row r="136" spans="1:4" ht="25.5" customHeight="1" thickBot="1" x14ac:dyDescent="0.25">
      <c r="A136" s="163" t="s">
        <v>336</v>
      </c>
      <c r="B136" s="174"/>
      <c r="C136" s="171"/>
      <c r="D136" s="169"/>
    </row>
    <row r="137" spans="1:4" ht="25.5" customHeight="1" x14ac:dyDescent="0.2">
      <c r="A137" s="163" t="s">
        <v>333</v>
      </c>
      <c r="B137" s="175">
        <f>SUM(B135:B136)</f>
        <v>0</v>
      </c>
      <c r="C137" s="175">
        <f>SUM(C135:C136)</f>
        <v>0</v>
      </c>
      <c r="D137" s="186" t="s">
        <v>387</v>
      </c>
    </row>
    <row r="138" spans="1:4" ht="24" customHeight="1" thickBot="1" x14ac:dyDescent="0.25">
      <c r="A138" s="231" t="s">
        <v>415</v>
      </c>
      <c r="B138" s="231"/>
      <c r="C138" s="232"/>
      <c r="D138" s="232"/>
    </row>
    <row r="139" spans="1:4" ht="24" customHeight="1" x14ac:dyDescent="0.2">
      <c r="A139" s="224" t="s">
        <v>102</v>
      </c>
      <c r="B139" s="270" t="s">
        <v>170</v>
      </c>
      <c r="C139" s="53"/>
      <c r="D139" s="76" t="s">
        <v>203</v>
      </c>
    </row>
    <row r="140" spans="1:4" ht="25.5" customHeight="1" x14ac:dyDescent="0.2">
      <c r="A140" s="224"/>
      <c r="B140" s="270"/>
      <c r="C140" s="49"/>
      <c r="D140" s="23" t="s">
        <v>120</v>
      </c>
    </row>
    <row r="141" spans="1:4" ht="24" customHeight="1" thickBot="1" x14ac:dyDescent="0.25">
      <c r="A141" s="305"/>
      <c r="B141" s="271"/>
      <c r="C141" s="51" t="str">
        <f>IF(C140="","",C139/C140)</f>
        <v/>
      </c>
      <c r="D141" s="74" t="s">
        <v>215</v>
      </c>
    </row>
    <row r="142" spans="1:4" ht="24" customHeight="1" thickTop="1" x14ac:dyDescent="0.2">
      <c r="A142" s="306" t="s">
        <v>94</v>
      </c>
      <c r="B142" s="308" t="s">
        <v>234</v>
      </c>
      <c r="C142" s="48"/>
      <c r="D142" s="24" t="s">
        <v>203</v>
      </c>
    </row>
    <row r="143" spans="1:4" ht="24" customHeight="1" x14ac:dyDescent="0.2">
      <c r="A143" s="306"/>
      <c r="B143" s="270"/>
      <c r="C143" s="49"/>
      <c r="D143" s="23" t="s">
        <v>120</v>
      </c>
    </row>
    <row r="144" spans="1:4" ht="24" customHeight="1" thickBot="1" x14ac:dyDescent="0.25">
      <c r="A144" s="307"/>
      <c r="B144" s="270"/>
      <c r="C144" s="54" t="str">
        <f>IF(C143="","",C142/C143)</f>
        <v/>
      </c>
      <c r="D144" s="75" t="s">
        <v>215</v>
      </c>
    </row>
    <row r="145" spans="1:4" ht="42" customHeight="1" thickBot="1" x14ac:dyDescent="0.25">
      <c r="A145" s="294" t="s">
        <v>392</v>
      </c>
      <c r="B145" s="294"/>
      <c r="C145" s="294"/>
      <c r="D145" s="295"/>
    </row>
    <row r="146" spans="1:4" ht="25.5" customHeight="1" x14ac:dyDescent="0.2">
      <c r="A146" s="152" t="s">
        <v>325</v>
      </c>
      <c r="B146" s="166" t="s">
        <v>383</v>
      </c>
      <c r="C146" s="167" t="s">
        <v>384</v>
      </c>
      <c r="D146" s="154" t="s">
        <v>393</v>
      </c>
    </row>
    <row r="147" spans="1:4" ht="25.5" customHeight="1" x14ac:dyDescent="0.2">
      <c r="A147" s="152" t="s">
        <v>326</v>
      </c>
      <c r="B147" s="41"/>
      <c r="C147" s="168"/>
      <c r="D147" s="185" t="s">
        <v>386</v>
      </c>
    </row>
    <row r="148" spans="1:4" ht="25.5" customHeight="1" x14ac:dyDescent="0.2">
      <c r="A148" s="152" t="s">
        <v>327</v>
      </c>
      <c r="B148" s="41"/>
      <c r="C148" s="168"/>
      <c r="D148" s="169"/>
    </row>
    <row r="149" spans="1:4" ht="25.5" customHeight="1" x14ac:dyDescent="0.2">
      <c r="A149" s="152" t="s">
        <v>328</v>
      </c>
      <c r="B149" s="41"/>
      <c r="C149" s="168"/>
      <c r="D149" s="169"/>
    </row>
    <row r="150" spans="1:4" ht="25.5" customHeight="1" x14ac:dyDescent="0.2">
      <c r="A150" s="152" t="s">
        <v>329</v>
      </c>
      <c r="B150" s="41"/>
      <c r="C150" s="168"/>
      <c r="D150" s="169"/>
    </row>
    <row r="151" spans="1:4" ht="25.5" customHeight="1" x14ac:dyDescent="0.2">
      <c r="A151" s="152" t="s">
        <v>330</v>
      </c>
      <c r="B151" s="41"/>
      <c r="C151" s="168"/>
      <c r="D151" s="169"/>
    </row>
    <row r="152" spans="1:4" ht="25.5" customHeight="1" x14ac:dyDescent="0.2">
      <c r="A152" s="152" t="s">
        <v>331</v>
      </c>
      <c r="B152" s="41"/>
      <c r="C152" s="168"/>
      <c r="D152" s="169"/>
    </row>
    <row r="153" spans="1:4" ht="25.5" customHeight="1" thickBot="1" x14ac:dyDescent="0.25">
      <c r="A153" s="152" t="s">
        <v>332</v>
      </c>
      <c r="B153" s="170"/>
      <c r="C153" s="171"/>
      <c r="D153" s="172"/>
    </row>
    <row r="154" spans="1:4" ht="25.5" customHeight="1" thickBot="1" x14ac:dyDescent="0.25">
      <c r="A154" s="163" t="s">
        <v>333</v>
      </c>
      <c r="B154" s="173">
        <f>SUM(B147:B153)</f>
        <v>0</v>
      </c>
      <c r="C154" s="173">
        <f>SUM(C147:C153)</f>
        <v>0</v>
      </c>
      <c r="D154" s="359" t="s">
        <v>422</v>
      </c>
    </row>
    <row r="155" spans="1:4" ht="25.5" customHeight="1" x14ac:dyDescent="0.2">
      <c r="A155" s="152" t="s">
        <v>334</v>
      </c>
      <c r="B155" s="166" t="s">
        <v>383</v>
      </c>
      <c r="C155" s="167" t="s">
        <v>384</v>
      </c>
      <c r="D155" s="154" t="s">
        <v>393</v>
      </c>
    </row>
    <row r="156" spans="1:4" ht="25.5" customHeight="1" x14ac:dyDescent="0.2">
      <c r="A156" s="163" t="s">
        <v>335</v>
      </c>
      <c r="B156" s="59"/>
      <c r="C156" s="168"/>
      <c r="D156" s="185" t="s">
        <v>386</v>
      </c>
    </row>
    <row r="157" spans="1:4" ht="25.5" customHeight="1" thickBot="1" x14ac:dyDescent="0.25">
      <c r="A157" s="163" t="s">
        <v>336</v>
      </c>
      <c r="B157" s="174"/>
      <c r="C157" s="171"/>
      <c r="D157" s="169"/>
    </row>
    <row r="158" spans="1:4" ht="25.5" customHeight="1" x14ac:dyDescent="0.2">
      <c r="A158" s="163" t="s">
        <v>333</v>
      </c>
      <c r="B158" s="175">
        <f>SUM(B156:B157)</f>
        <v>0</v>
      </c>
      <c r="C158" s="175">
        <f>SUM(C156:C157)</f>
        <v>0</v>
      </c>
      <c r="D158" s="361" t="s">
        <v>422</v>
      </c>
    </row>
    <row r="159" spans="1:4" ht="24" customHeight="1" x14ac:dyDescent="0.2">
      <c r="A159" s="232" t="s">
        <v>414</v>
      </c>
      <c r="B159" s="232"/>
      <c r="C159" s="237"/>
      <c r="D159" s="237"/>
    </row>
    <row r="160" spans="1:4" ht="30.6" customHeight="1" x14ac:dyDescent="0.2">
      <c r="A160" s="315" t="s">
        <v>191</v>
      </c>
      <c r="B160" s="316"/>
      <c r="C160" s="316"/>
      <c r="D160" s="317"/>
    </row>
    <row r="161" spans="1:5" ht="26.25" customHeight="1" thickBot="1" x14ac:dyDescent="0.25">
      <c r="A161" s="232" t="s">
        <v>69</v>
      </c>
      <c r="B161" s="232"/>
      <c r="C161" s="237"/>
      <c r="D161" s="237"/>
    </row>
    <row r="162" spans="1:5" ht="38.25" customHeight="1" x14ac:dyDescent="0.2">
      <c r="A162" s="261" t="s">
        <v>80</v>
      </c>
      <c r="B162" s="262"/>
      <c r="C162" s="297"/>
      <c r="D162" s="298"/>
    </row>
    <row r="163" spans="1:5" ht="26.25" customHeight="1" x14ac:dyDescent="0.2">
      <c r="A163" s="263"/>
      <c r="B163" s="264"/>
      <c r="C163" s="318" t="s">
        <v>237</v>
      </c>
      <c r="D163" s="319"/>
    </row>
    <row r="164" spans="1:5" ht="26.25" customHeight="1" x14ac:dyDescent="0.2">
      <c r="A164" s="263"/>
      <c r="B164" s="264"/>
      <c r="C164" s="259"/>
      <c r="D164" s="260"/>
    </row>
    <row r="165" spans="1:5" ht="26.25" customHeight="1" thickBot="1" x14ac:dyDescent="0.25">
      <c r="A165" s="254" t="s">
        <v>236</v>
      </c>
      <c r="B165" s="255"/>
      <c r="C165" s="55"/>
      <c r="D165" s="75" t="s">
        <v>238</v>
      </c>
    </row>
    <row r="166" spans="1:5" ht="26.25" customHeight="1" thickBot="1" x14ac:dyDescent="0.25">
      <c r="A166" s="232" t="s">
        <v>235</v>
      </c>
      <c r="B166" s="232"/>
      <c r="C166" s="237"/>
      <c r="D166" s="237"/>
    </row>
    <row r="167" spans="1:5" ht="26.25" customHeight="1" x14ac:dyDescent="0.2">
      <c r="A167" s="251" t="s">
        <v>370</v>
      </c>
      <c r="B167" s="30" t="s">
        <v>16</v>
      </c>
      <c r="C167" s="56"/>
      <c r="D167" s="78" t="s">
        <v>241</v>
      </c>
    </row>
    <row r="168" spans="1:5" ht="26.25" customHeight="1" x14ac:dyDescent="0.2">
      <c r="A168" s="253"/>
      <c r="B168" s="31" t="s">
        <v>240</v>
      </c>
      <c r="C168" s="57"/>
      <c r="D168" s="26" t="s">
        <v>241</v>
      </c>
    </row>
    <row r="169" spans="1:5" ht="26.25" customHeight="1" x14ac:dyDescent="0.2">
      <c r="A169" s="228" t="s">
        <v>242</v>
      </c>
      <c r="B169" s="256"/>
      <c r="C169" s="36"/>
      <c r="D169" s="67"/>
    </row>
    <row r="170" spans="1:5" ht="26.25" customHeight="1" thickBot="1" x14ac:dyDescent="0.25">
      <c r="A170" s="257" t="s">
        <v>164</v>
      </c>
      <c r="B170" s="258"/>
      <c r="C170" s="55"/>
      <c r="D170" s="75" t="s">
        <v>243</v>
      </c>
    </row>
    <row r="171" spans="1:5" ht="35.25" customHeight="1" thickBot="1" x14ac:dyDescent="0.25">
      <c r="A171" s="232" t="s">
        <v>416</v>
      </c>
      <c r="B171" s="232"/>
      <c r="C171" s="232"/>
      <c r="D171" s="232"/>
      <c r="E171" s="82"/>
    </row>
    <row r="172" spans="1:5" ht="29.25" customHeight="1" x14ac:dyDescent="0.2">
      <c r="A172" s="268" t="s">
        <v>102</v>
      </c>
      <c r="B172" s="270" t="s">
        <v>179</v>
      </c>
      <c r="C172" s="58"/>
      <c r="D172" s="79" t="s">
        <v>203</v>
      </c>
    </row>
    <row r="173" spans="1:5" ht="24" customHeight="1" x14ac:dyDescent="0.2">
      <c r="A173" s="268"/>
      <c r="B173" s="270"/>
      <c r="C173" s="59"/>
      <c r="D173" s="29" t="s">
        <v>216</v>
      </c>
    </row>
    <row r="174" spans="1:5" ht="25.5" customHeight="1" thickBot="1" x14ac:dyDescent="0.25">
      <c r="A174" s="269"/>
      <c r="B174" s="271"/>
      <c r="C174" s="42" t="str">
        <f>IF(C173="","",C172/C173)</f>
        <v/>
      </c>
      <c r="D174" s="74" t="s">
        <v>140</v>
      </c>
    </row>
    <row r="175" spans="1:5" ht="25.5" customHeight="1" thickTop="1" x14ac:dyDescent="0.2">
      <c r="A175" s="272" t="s">
        <v>94</v>
      </c>
      <c r="B175" s="227" t="s">
        <v>244</v>
      </c>
      <c r="C175" s="60"/>
      <c r="D175" s="27" t="s">
        <v>203</v>
      </c>
    </row>
    <row r="176" spans="1:5" ht="25.5" customHeight="1" x14ac:dyDescent="0.2">
      <c r="A176" s="268"/>
      <c r="B176" s="257"/>
      <c r="C176" s="59"/>
      <c r="D176" s="29" t="s">
        <v>216</v>
      </c>
    </row>
    <row r="177" spans="1:4" ht="25.5" customHeight="1" thickBot="1" x14ac:dyDescent="0.25">
      <c r="A177" s="268"/>
      <c r="B177" s="257"/>
      <c r="C177" s="61" t="str">
        <f>IF(C176="","",C175/C176)</f>
        <v/>
      </c>
      <c r="D177" s="80" t="s">
        <v>140</v>
      </c>
    </row>
    <row r="178" spans="1:4" ht="42" customHeight="1" thickBot="1" x14ac:dyDescent="0.25">
      <c r="A178" s="294" t="s">
        <v>394</v>
      </c>
      <c r="B178" s="294"/>
      <c r="C178" s="294"/>
      <c r="D178" s="295"/>
    </row>
    <row r="179" spans="1:4" ht="25.5" customHeight="1" x14ac:dyDescent="0.2">
      <c r="A179" s="152" t="s">
        <v>325</v>
      </c>
      <c r="B179" s="166" t="s">
        <v>383</v>
      </c>
      <c r="C179" s="167" t="s">
        <v>384</v>
      </c>
      <c r="D179" s="154" t="s">
        <v>395</v>
      </c>
    </row>
    <row r="180" spans="1:4" ht="25.5" customHeight="1" x14ac:dyDescent="0.2">
      <c r="A180" s="152" t="s">
        <v>326</v>
      </c>
      <c r="B180" s="41"/>
      <c r="C180" s="168"/>
      <c r="D180" s="185" t="s">
        <v>386</v>
      </c>
    </row>
    <row r="181" spans="1:4" ht="25.5" customHeight="1" x14ac:dyDescent="0.2">
      <c r="A181" s="152" t="s">
        <v>327</v>
      </c>
      <c r="B181" s="41"/>
      <c r="C181" s="168"/>
      <c r="D181" s="169"/>
    </row>
    <row r="182" spans="1:4" ht="25.5" customHeight="1" x14ac:dyDescent="0.2">
      <c r="A182" s="152" t="s">
        <v>328</v>
      </c>
      <c r="B182" s="41"/>
      <c r="C182" s="168"/>
      <c r="D182" s="169"/>
    </row>
    <row r="183" spans="1:4" ht="25.5" customHeight="1" x14ac:dyDescent="0.2">
      <c r="A183" s="152" t="s">
        <v>329</v>
      </c>
      <c r="B183" s="41"/>
      <c r="C183" s="168"/>
      <c r="D183" s="169"/>
    </row>
    <row r="184" spans="1:4" ht="25.5" customHeight="1" x14ac:dyDescent="0.2">
      <c r="A184" s="152" t="s">
        <v>330</v>
      </c>
      <c r="B184" s="41"/>
      <c r="C184" s="168"/>
      <c r="D184" s="169"/>
    </row>
    <row r="185" spans="1:4" ht="25.5" customHeight="1" x14ac:dyDescent="0.2">
      <c r="A185" s="152" t="s">
        <v>331</v>
      </c>
      <c r="B185" s="41"/>
      <c r="C185" s="168"/>
      <c r="D185" s="169"/>
    </row>
    <row r="186" spans="1:4" ht="25.5" customHeight="1" thickBot="1" x14ac:dyDescent="0.25">
      <c r="A186" s="152" t="s">
        <v>332</v>
      </c>
      <c r="B186" s="170"/>
      <c r="C186" s="171"/>
      <c r="D186" s="172"/>
    </row>
    <row r="187" spans="1:4" ht="25.5" customHeight="1" thickBot="1" x14ac:dyDescent="0.25">
      <c r="A187" s="163" t="s">
        <v>333</v>
      </c>
      <c r="B187" s="173">
        <f>SUM(B180:B186)</f>
        <v>0</v>
      </c>
      <c r="C187" s="173">
        <f>SUM(C180:C186)</f>
        <v>0</v>
      </c>
      <c r="D187" s="359" t="s">
        <v>422</v>
      </c>
    </row>
    <row r="188" spans="1:4" ht="25.5" customHeight="1" x14ac:dyDescent="0.2">
      <c r="A188" s="152" t="s">
        <v>334</v>
      </c>
      <c r="B188" s="166" t="s">
        <v>383</v>
      </c>
      <c r="C188" s="167" t="s">
        <v>384</v>
      </c>
      <c r="D188" s="154" t="s">
        <v>395</v>
      </c>
    </row>
    <row r="189" spans="1:4" ht="25.5" customHeight="1" x14ac:dyDescent="0.2">
      <c r="A189" s="163" t="s">
        <v>335</v>
      </c>
      <c r="B189" s="59"/>
      <c r="C189" s="168"/>
      <c r="D189" s="185" t="s">
        <v>386</v>
      </c>
    </row>
    <row r="190" spans="1:4" ht="25.5" customHeight="1" thickBot="1" x14ac:dyDescent="0.25">
      <c r="A190" s="163" t="s">
        <v>336</v>
      </c>
      <c r="B190" s="174"/>
      <c r="C190" s="171"/>
      <c r="D190" s="169"/>
    </row>
    <row r="191" spans="1:4" ht="25.5" customHeight="1" x14ac:dyDescent="0.2">
      <c r="A191" s="163" t="s">
        <v>333</v>
      </c>
      <c r="B191" s="175">
        <f>SUM(B189:B190)</f>
        <v>0</v>
      </c>
      <c r="C191" s="175">
        <f>SUM(C189:C190)</f>
        <v>0</v>
      </c>
      <c r="D191" s="359" t="s">
        <v>422</v>
      </c>
    </row>
    <row r="192" spans="1:4" ht="25.5" customHeight="1" x14ac:dyDescent="0.2">
      <c r="A192" s="231" t="s">
        <v>417</v>
      </c>
      <c r="B192" s="231"/>
      <c r="C192" s="231"/>
      <c r="D192" s="231"/>
    </row>
    <row r="193" spans="1:4" ht="297.60000000000002" customHeight="1" x14ac:dyDescent="0.2">
      <c r="A193" s="14" t="s">
        <v>173</v>
      </c>
      <c r="B193" s="16" t="s">
        <v>245</v>
      </c>
      <c r="C193" s="279"/>
      <c r="D193" s="280"/>
    </row>
    <row r="194" spans="1:4" ht="24" customHeight="1" x14ac:dyDescent="0.2">
      <c r="A194" s="231" t="s">
        <v>418</v>
      </c>
      <c r="B194" s="231"/>
      <c r="C194" s="231"/>
      <c r="D194" s="281"/>
    </row>
    <row r="195" spans="1:4" ht="236.4" customHeight="1" x14ac:dyDescent="0.2">
      <c r="A195" s="283" t="s">
        <v>173</v>
      </c>
      <c r="B195" s="285"/>
      <c r="C195" s="286"/>
      <c r="D195" s="287"/>
    </row>
    <row r="196" spans="1:4" ht="235.95" customHeight="1" x14ac:dyDescent="0.2">
      <c r="A196" s="284"/>
      <c r="B196" s="285"/>
      <c r="C196" s="286"/>
      <c r="D196" s="287"/>
    </row>
    <row r="197" spans="1:4" ht="80.400000000000006" customHeight="1" thickBot="1" x14ac:dyDescent="0.25">
      <c r="A197" s="231" t="s">
        <v>419</v>
      </c>
      <c r="B197" s="231"/>
      <c r="C197" s="232"/>
      <c r="D197" s="232"/>
    </row>
    <row r="198" spans="1:4" ht="18.600000000000001" customHeight="1" x14ac:dyDescent="0.2">
      <c r="A198" s="273" t="s">
        <v>68</v>
      </c>
      <c r="B198" s="282"/>
      <c r="C198" s="62"/>
      <c r="D198" s="76" t="s">
        <v>21</v>
      </c>
    </row>
    <row r="199" spans="1:4" ht="18.600000000000001" customHeight="1" thickBot="1" x14ac:dyDescent="0.25">
      <c r="A199" s="224" t="s">
        <v>1</v>
      </c>
      <c r="B199" s="275"/>
      <c r="C199" s="63"/>
      <c r="D199" s="81"/>
    </row>
    <row r="200" spans="1:4" ht="111.6" customHeight="1" x14ac:dyDescent="0.2">
      <c r="A200" s="273" t="s">
        <v>116</v>
      </c>
      <c r="B200" s="288" t="s">
        <v>167</v>
      </c>
      <c r="C200" s="289"/>
      <c r="D200" s="290"/>
    </row>
    <row r="201" spans="1:4" ht="123" customHeight="1" thickBot="1" x14ac:dyDescent="0.25">
      <c r="A201" s="274"/>
      <c r="B201" s="276"/>
      <c r="C201" s="277"/>
      <c r="D201" s="278"/>
    </row>
    <row r="202" spans="1:4" ht="54.6" customHeight="1" x14ac:dyDescent="0.2">
      <c r="A202" s="275" t="s">
        <v>202</v>
      </c>
      <c r="B202" s="291"/>
      <c r="C202" s="292"/>
      <c r="D202" s="293"/>
    </row>
    <row r="203" spans="1:4" ht="26.4" customHeight="1" x14ac:dyDescent="0.2">
      <c r="A203" s="273"/>
      <c r="B203" s="265"/>
      <c r="C203" s="266"/>
      <c r="D203" s="267"/>
    </row>
    <row r="204" spans="1:4" ht="147" customHeight="1" thickBot="1" x14ac:dyDescent="0.25">
      <c r="A204" s="274"/>
      <c r="B204" s="276"/>
      <c r="C204" s="277"/>
      <c r="D204" s="278"/>
    </row>
    <row r="205" spans="1:4" ht="97.5" customHeight="1" x14ac:dyDescent="0.2"/>
    <row r="206" spans="1:4" ht="58.95" customHeight="1" x14ac:dyDescent="0.2"/>
    <row r="208" spans="1:4" ht="24" customHeight="1" x14ac:dyDescent="0.2"/>
    <row r="209" ht="24" customHeight="1" x14ac:dyDescent="0.2"/>
    <row r="210" ht="24" customHeight="1" x14ac:dyDescent="0.2"/>
    <row r="211" ht="25.5" customHeight="1" x14ac:dyDescent="0.2"/>
    <row r="212" ht="21.75"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5.5" customHeight="1" x14ac:dyDescent="0.2"/>
    <row r="224" ht="25.5" customHeight="1" x14ac:dyDescent="0.2"/>
    <row r="225" ht="25.5" customHeight="1" x14ac:dyDescent="0.2"/>
    <row r="226" ht="24" customHeight="1" x14ac:dyDescent="0.2"/>
    <row r="227" ht="24" customHeight="1" x14ac:dyDescent="0.2"/>
    <row r="228" ht="25.5" customHeight="1" x14ac:dyDescent="0.2"/>
    <row r="229" ht="25.5" customHeight="1" x14ac:dyDescent="0.2"/>
    <row r="230" ht="25.5" customHeight="1" x14ac:dyDescent="0.2"/>
    <row r="231" ht="125.25" customHeight="1" x14ac:dyDescent="0.2"/>
  </sheetData>
  <mergeCells count="103">
    <mergeCell ref="A59:D59"/>
    <mergeCell ref="A95:D95"/>
    <mergeCell ref="A124:D124"/>
    <mergeCell ref="A145:D145"/>
    <mergeCell ref="A178:D178"/>
    <mergeCell ref="C162:D162"/>
    <mergeCell ref="A53:B55"/>
    <mergeCell ref="A56:B58"/>
    <mergeCell ref="A139:A141"/>
    <mergeCell ref="B139:B141"/>
    <mergeCell ref="A142:A144"/>
    <mergeCell ref="B142:B144"/>
    <mergeCell ref="A73:D73"/>
    <mergeCell ref="A109:D109"/>
    <mergeCell ref="B111:B113"/>
    <mergeCell ref="B114:B116"/>
    <mergeCell ref="B118:B120"/>
    <mergeCell ref="B121:B123"/>
    <mergeCell ref="A110:A116"/>
    <mergeCell ref="A117:A123"/>
    <mergeCell ref="B74:B76"/>
    <mergeCell ref="A160:D160"/>
    <mergeCell ref="A161:D161"/>
    <mergeCell ref="C163:D163"/>
    <mergeCell ref="B203:D203"/>
    <mergeCell ref="A172:A174"/>
    <mergeCell ref="B172:B174"/>
    <mergeCell ref="A175:A177"/>
    <mergeCell ref="B175:B177"/>
    <mergeCell ref="A200:A201"/>
    <mergeCell ref="A202:A204"/>
    <mergeCell ref="B204:D204"/>
    <mergeCell ref="A192:D192"/>
    <mergeCell ref="C193:D193"/>
    <mergeCell ref="A194:D194"/>
    <mergeCell ref="A197:D197"/>
    <mergeCell ref="A198:B198"/>
    <mergeCell ref="A195:A196"/>
    <mergeCell ref="B195:D195"/>
    <mergeCell ref="A199:B199"/>
    <mergeCell ref="B200:D200"/>
    <mergeCell ref="B196:D196"/>
    <mergeCell ref="B201:D201"/>
    <mergeCell ref="B202:D202"/>
    <mergeCell ref="A165:B165"/>
    <mergeCell ref="A166:D166"/>
    <mergeCell ref="A169:B169"/>
    <mergeCell ref="A170:B170"/>
    <mergeCell ref="A171:D171"/>
    <mergeCell ref="A167:A168"/>
    <mergeCell ref="C164:D164"/>
    <mergeCell ref="A162:B164"/>
    <mergeCell ref="A159:D159"/>
    <mergeCell ref="A46:D46"/>
    <mergeCell ref="A47:D47"/>
    <mergeCell ref="A48:D48"/>
    <mergeCell ref="A49:B49"/>
    <mergeCell ref="A50:D50"/>
    <mergeCell ref="A51:B51"/>
    <mergeCell ref="A52:B52"/>
    <mergeCell ref="C40:D40"/>
    <mergeCell ref="A41:D41"/>
    <mergeCell ref="C42:D42"/>
    <mergeCell ref="C43:D43"/>
    <mergeCell ref="C44:D44"/>
    <mergeCell ref="A42:A44"/>
    <mergeCell ref="B42:B44"/>
    <mergeCell ref="B77:B79"/>
    <mergeCell ref="B80:B82"/>
    <mergeCell ref="B83:B85"/>
    <mergeCell ref="B86:B88"/>
    <mergeCell ref="A89:A94"/>
    <mergeCell ref="B89:B91"/>
    <mergeCell ref="B92:B94"/>
    <mergeCell ref="A74:A88"/>
    <mergeCell ref="A138:D138"/>
    <mergeCell ref="A28:D28"/>
    <mergeCell ref="A30:D30"/>
    <mergeCell ref="A32:D32"/>
    <mergeCell ref="C35:D35"/>
    <mergeCell ref="C36:D36"/>
    <mergeCell ref="A35:A40"/>
    <mergeCell ref="C37:D37"/>
    <mergeCell ref="C38:D38"/>
    <mergeCell ref="C39:D39"/>
    <mergeCell ref="A1:D1"/>
    <mergeCell ref="A2:D2"/>
    <mergeCell ref="A3:B3"/>
    <mergeCell ref="C3:D3"/>
    <mergeCell ref="C5:D5"/>
    <mergeCell ref="C4:D4"/>
    <mergeCell ref="A6:B6"/>
    <mergeCell ref="C6:D6"/>
    <mergeCell ref="A15:B15"/>
    <mergeCell ref="A7:B7"/>
    <mergeCell ref="A8:B8"/>
    <mergeCell ref="A9:B9"/>
    <mergeCell ref="C9:D9"/>
    <mergeCell ref="C15:D15"/>
    <mergeCell ref="A4:B4"/>
    <mergeCell ref="C7:D7"/>
    <mergeCell ref="C8:D8"/>
    <mergeCell ref="A5:B5"/>
  </mergeCells>
  <phoneticPr fontId="5"/>
  <dataValidations count="7">
    <dataValidation type="decimal" operator="greaterThanOrEqual" allowBlank="1" showInputMessage="1" showErrorMessage="1" sqref="C142:C143 C114:C115 C92:C93 C175:C176 C83:C84 C80:C81 C53:C54 C56:C57 C74:C75 C111:C112 C118:C119 C121:C122 C139:C140 C172:C173 C77:C78 C86:C87 C89:C90 C170 C165 C193" xr:uid="{00000000-0002-0000-0100-000001000000}">
      <formula1>0</formula1>
    </dataValidation>
    <dataValidation allowBlank="1" sqref="D16:D21 C44:D45 D23:D27 B201:D201" xr:uid="{00000000-0002-0000-0100-000004000000}"/>
    <dataValidation sqref="B16:B20 B23:B27" xr:uid="{00000000-0002-0000-0100-00000B000000}"/>
    <dataValidation operator="greaterThanOrEqual" allowBlank="1" showInputMessage="1" showErrorMessage="1" sqref="C76 C134:C136 C141 C105:C107 C120 C116 C113 C82 C91 C55 C174 C155:C157 C79 C88 C85 C69:C71 C58 C60:C67 C94 C96:C103 C123 C125:C132 C144 C146:C153 C177 C179:C186 C188:C190" xr:uid="{00000000-0002-0000-0100-00000C000000}"/>
    <dataValidation type="list" allowBlank="1" showInputMessage="1" showErrorMessage="1" sqref="C4:D4" xr:uid="{E321298D-8B19-4CCB-AFF0-E2F08D5BABE8}">
      <formula1>$I$4:$I$18</formula1>
    </dataValidation>
    <dataValidation type="list" allowBlank="1" sqref="D33:D34 D29 D31" xr:uid="{00000000-0002-0000-0100-00000D000000}">
      <formula1>$I$31:$I$44</formula1>
    </dataValidation>
    <dataValidation type="list" allowBlank="1" sqref="C14" xr:uid="{00000000-0002-0000-0100-00000F000000}">
      <formula1>$G$4:$G$11</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7" manualBreakCount="7">
    <brk id="45" max="3" man="1"/>
    <brk id="72" max="3" man="1"/>
    <brk id="108" max="3" man="1"/>
    <brk id="137" max="3" man="1"/>
    <brk id="170" max="3" man="1"/>
    <brk id="191" max="3" man="1"/>
    <brk id="196"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2387" r:id="rId4" name="Group Box 212">
              <controlPr defaultSize="0" autoPict="0">
                <anchor moveWithCells="1">
                  <from>
                    <xdr:col>0</xdr:col>
                    <xdr:colOff>1417320</xdr:colOff>
                    <xdr:row>196</xdr:row>
                    <xdr:rowOff>220980</xdr:rowOff>
                  </from>
                  <to>
                    <xdr:col>2</xdr:col>
                    <xdr:colOff>0</xdr:colOff>
                    <xdr:row>196</xdr:row>
                    <xdr:rowOff>746760</xdr:rowOff>
                  </to>
                </anchor>
              </controlPr>
            </control>
          </mc:Choice>
        </mc:AlternateContent>
        <mc:AlternateContent xmlns:mc="http://schemas.openxmlformats.org/markup-compatibility/2006">
          <mc:Choice Requires="x14">
            <control shapeId="12388" r:id="rId5" name="Group Box 216">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12428" r:id="rId6" name="Group Box 290">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12434" r:id="rId7" name="Group Box 296">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12440" r:id="rId8" name="Group Box 302">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12446" r:id="rId9" name="Group Box 308">
              <controlPr defaultSize="0" autoPict="0">
                <anchor moveWithCells="1">
                  <from>
                    <xdr:col>2</xdr:col>
                    <xdr:colOff>7620</xdr:colOff>
                    <xdr:row>204</xdr:row>
                    <xdr:rowOff>0</xdr:rowOff>
                  </from>
                  <to>
                    <xdr:col>3</xdr:col>
                    <xdr:colOff>2689860</xdr:colOff>
                    <xdr:row>204</xdr:row>
                    <xdr:rowOff>1066800</xdr:rowOff>
                  </to>
                </anchor>
              </controlPr>
            </control>
          </mc:Choice>
        </mc:AlternateContent>
        <mc:AlternateContent xmlns:mc="http://schemas.openxmlformats.org/markup-compatibility/2006">
          <mc:Choice Requires="x14">
            <control shapeId="12475" r:id="rId10" name="チェック 187">
              <controlPr defaultSize="0" autoPict="0">
                <anchor moveWithCells="1">
                  <from>
                    <xdr:col>2</xdr:col>
                    <xdr:colOff>30480</xdr:colOff>
                    <xdr:row>197</xdr:row>
                    <xdr:rowOff>220980</xdr:rowOff>
                  </from>
                  <to>
                    <xdr:col>2</xdr:col>
                    <xdr:colOff>1851660</xdr:colOff>
                    <xdr:row>198</xdr:row>
                    <xdr:rowOff>220980</xdr:rowOff>
                  </to>
                </anchor>
              </controlPr>
            </control>
          </mc:Choice>
        </mc:AlternateContent>
        <mc:AlternateContent xmlns:mc="http://schemas.openxmlformats.org/markup-compatibility/2006">
          <mc:Choice Requires="x14">
            <control shapeId="12902" r:id="rId11" name="チェック 614">
              <controlPr defaultSize="0" autoPict="0">
                <anchor moveWithCells="1">
                  <from>
                    <xdr:col>2</xdr:col>
                    <xdr:colOff>30480</xdr:colOff>
                    <xdr:row>50</xdr:row>
                    <xdr:rowOff>0</xdr:rowOff>
                  </from>
                  <to>
                    <xdr:col>2</xdr:col>
                    <xdr:colOff>708660</xdr:colOff>
                    <xdr:row>50</xdr:row>
                    <xdr:rowOff>251460</xdr:rowOff>
                  </to>
                </anchor>
              </controlPr>
            </control>
          </mc:Choice>
        </mc:AlternateContent>
        <mc:AlternateContent xmlns:mc="http://schemas.openxmlformats.org/markup-compatibility/2006">
          <mc:Choice Requires="x14">
            <control shapeId="12903" r:id="rId12" name="チェック 615">
              <controlPr defaultSize="0" autoPict="0">
                <anchor moveWithCells="1">
                  <from>
                    <xdr:col>3</xdr:col>
                    <xdr:colOff>0</xdr:colOff>
                    <xdr:row>50</xdr:row>
                    <xdr:rowOff>7620</xdr:rowOff>
                  </from>
                  <to>
                    <xdr:col>3</xdr:col>
                    <xdr:colOff>1584960</xdr:colOff>
                    <xdr:row>50</xdr:row>
                    <xdr:rowOff>251460</xdr:rowOff>
                  </to>
                </anchor>
              </controlPr>
            </control>
          </mc:Choice>
        </mc:AlternateContent>
        <mc:AlternateContent xmlns:mc="http://schemas.openxmlformats.org/markup-compatibility/2006">
          <mc:Choice Requires="x14">
            <control shapeId="12904" r:id="rId13" name="チェック 616">
              <controlPr defaultSize="0" autoPict="0">
                <anchor moveWithCells="1">
                  <from>
                    <xdr:col>2</xdr:col>
                    <xdr:colOff>30480</xdr:colOff>
                    <xdr:row>48</xdr:row>
                    <xdr:rowOff>182880</xdr:rowOff>
                  </from>
                  <to>
                    <xdr:col>3</xdr:col>
                    <xdr:colOff>0</xdr:colOff>
                    <xdr:row>48</xdr:row>
                    <xdr:rowOff>419100</xdr:rowOff>
                  </to>
                </anchor>
              </controlPr>
            </control>
          </mc:Choice>
        </mc:AlternateContent>
        <mc:AlternateContent xmlns:mc="http://schemas.openxmlformats.org/markup-compatibility/2006">
          <mc:Choice Requires="x14">
            <control shapeId="12905" r:id="rId14" name="チェック 617">
              <controlPr defaultSize="0" autoPict="0">
                <anchor moveWithCells="1">
                  <from>
                    <xdr:col>3</xdr:col>
                    <xdr:colOff>0</xdr:colOff>
                    <xdr:row>48</xdr:row>
                    <xdr:rowOff>182880</xdr:rowOff>
                  </from>
                  <to>
                    <xdr:col>3</xdr:col>
                    <xdr:colOff>2750820</xdr:colOff>
                    <xdr:row>48</xdr:row>
                    <xdr:rowOff>419100</xdr:rowOff>
                  </to>
                </anchor>
              </controlPr>
            </control>
          </mc:Choice>
        </mc:AlternateContent>
        <mc:AlternateContent xmlns:mc="http://schemas.openxmlformats.org/markup-compatibility/2006">
          <mc:Choice Requires="x14">
            <control shapeId="12909" r:id="rId15" name="チェック 621">
              <controlPr defaultSize="0" autoPict="0">
                <anchor moveWithCells="1">
                  <from>
                    <xdr:col>2</xdr:col>
                    <xdr:colOff>30480</xdr:colOff>
                    <xdr:row>161</xdr:row>
                    <xdr:rowOff>30480</xdr:rowOff>
                  </from>
                  <to>
                    <xdr:col>2</xdr:col>
                    <xdr:colOff>708660</xdr:colOff>
                    <xdr:row>161</xdr:row>
                    <xdr:rowOff>274320</xdr:rowOff>
                  </to>
                </anchor>
              </controlPr>
            </control>
          </mc:Choice>
        </mc:AlternateContent>
        <mc:AlternateContent xmlns:mc="http://schemas.openxmlformats.org/markup-compatibility/2006">
          <mc:Choice Requires="x14">
            <control shapeId="12910" r:id="rId16" name="チェック 622">
              <controlPr defaultSize="0" autoPict="0">
                <anchor moveWithCells="1">
                  <from>
                    <xdr:col>3</xdr:col>
                    <xdr:colOff>0</xdr:colOff>
                    <xdr:row>161</xdr:row>
                    <xdr:rowOff>38100</xdr:rowOff>
                  </from>
                  <to>
                    <xdr:col>3</xdr:col>
                    <xdr:colOff>1584960</xdr:colOff>
                    <xdr:row>161</xdr:row>
                    <xdr:rowOff>274320</xdr:rowOff>
                  </to>
                </anchor>
              </controlPr>
            </control>
          </mc:Choice>
        </mc:AlternateContent>
        <mc:AlternateContent xmlns:mc="http://schemas.openxmlformats.org/markup-compatibility/2006">
          <mc:Choice Requires="x14">
            <control shapeId="12911" r:id="rId17" name="チェック 623">
              <controlPr defaultSize="0" autoPict="0">
                <anchor moveWithCells="1">
                  <from>
                    <xdr:col>2</xdr:col>
                    <xdr:colOff>38100</xdr:colOff>
                    <xdr:row>168</xdr:row>
                    <xdr:rowOff>106680</xdr:rowOff>
                  </from>
                  <to>
                    <xdr:col>2</xdr:col>
                    <xdr:colOff>716280</xdr:colOff>
                    <xdr:row>169</xdr:row>
                    <xdr:rowOff>22860</xdr:rowOff>
                  </to>
                </anchor>
              </controlPr>
            </control>
          </mc:Choice>
        </mc:AlternateContent>
        <mc:AlternateContent xmlns:mc="http://schemas.openxmlformats.org/markup-compatibility/2006">
          <mc:Choice Requires="x14">
            <control shapeId="12912" r:id="rId18" name="チェック 624">
              <controlPr defaultSize="0" autoPict="0">
                <anchor moveWithCells="1">
                  <from>
                    <xdr:col>3</xdr:col>
                    <xdr:colOff>0</xdr:colOff>
                    <xdr:row>168</xdr:row>
                    <xdr:rowOff>114300</xdr:rowOff>
                  </from>
                  <to>
                    <xdr:col>3</xdr:col>
                    <xdr:colOff>1592580</xdr:colOff>
                    <xdr:row>169</xdr:row>
                    <xdr:rowOff>22860</xdr:rowOff>
                  </to>
                </anchor>
              </controlPr>
            </control>
          </mc:Choice>
        </mc:AlternateContent>
        <mc:AlternateContent xmlns:mc="http://schemas.openxmlformats.org/markup-compatibility/2006">
          <mc:Choice Requires="x14">
            <control shapeId="12986" r:id="rId19" name="チェック 698">
              <controlPr defaultSize="0" autoPict="0">
                <anchor moveWithCells="1">
                  <from>
                    <xdr:col>1</xdr:col>
                    <xdr:colOff>38100</xdr:colOff>
                    <xdr:row>199</xdr:row>
                    <xdr:rowOff>144780</xdr:rowOff>
                  </from>
                  <to>
                    <xdr:col>3</xdr:col>
                    <xdr:colOff>533400</xdr:colOff>
                    <xdr:row>199</xdr:row>
                    <xdr:rowOff>342900</xdr:rowOff>
                  </to>
                </anchor>
              </controlPr>
            </control>
          </mc:Choice>
        </mc:AlternateContent>
        <mc:AlternateContent xmlns:mc="http://schemas.openxmlformats.org/markup-compatibility/2006">
          <mc:Choice Requires="x14">
            <control shapeId="12987" r:id="rId20" name="チェック 699">
              <controlPr defaultSize="0" autoPict="0">
                <anchor moveWithCells="1">
                  <from>
                    <xdr:col>1</xdr:col>
                    <xdr:colOff>38100</xdr:colOff>
                    <xdr:row>199</xdr:row>
                    <xdr:rowOff>350520</xdr:rowOff>
                  </from>
                  <to>
                    <xdr:col>2</xdr:col>
                    <xdr:colOff>2461260</xdr:colOff>
                    <xdr:row>199</xdr:row>
                    <xdr:rowOff>617220</xdr:rowOff>
                  </to>
                </anchor>
              </controlPr>
            </control>
          </mc:Choice>
        </mc:AlternateContent>
        <mc:AlternateContent xmlns:mc="http://schemas.openxmlformats.org/markup-compatibility/2006">
          <mc:Choice Requires="x14">
            <control shapeId="12988" r:id="rId21" name="チェック 700">
              <controlPr defaultSize="0" autoPict="0">
                <anchor moveWithCells="1">
                  <from>
                    <xdr:col>1</xdr:col>
                    <xdr:colOff>38100</xdr:colOff>
                    <xdr:row>199</xdr:row>
                    <xdr:rowOff>617220</xdr:rowOff>
                  </from>
                  <to>
                    <xdr:col>2</xdr:col>
                    <xdr:colOff>2484120</xdr:colOff>
                    <xdr:row>199</xdr:row>
                    <xdr:rowOff>876300</xdr:rowOff>
                  </to>
                </anchor>
              </controlPr>
            </control>
          </mc:Choice>
        </mc:AlternateContent>
        <mc:AlternateContent xmlns:mc="http://schemas.openxmlformats.org/markup-compatibility/2006">
          <mc:Choice Requires="x14">
            <control shapeId="13029" r:id="rId22" name="グループ 741">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13033" r:id="rId23" name="グループ 745">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13037" r:id="rId24" name="グループ 749">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13041" r:id="rId25" name="グループ 753">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13045" r:id="rId26" name="チェック 757">
              <controlPr defaultSize="0" autoPict="0">
                <anchor moveWithCells="1">
                  <from>
                    <xdr:col>3</xdr:col>
                    <xdr:colOff>60960</xdr:colOff>
                    <xdr:row>197</xdr:row>
                    <xdr:rowOff>220980</xdr:rowOff>
                  </from>
                  <to>
                    <xdr:col>3</xdr:col>
                    <xdr:colOff>1874520</xdr:colOff>
                    <xdr:row>198</xdr:row>
                    <xdr:rowOff>220980</xdr:rowOff>
                  </to>
                </anchor>
              </controlPr>
            </control>
          </mc:Choice>
        </mc:AlternateContent>
        <mc:AlternateContent xmlns:mc="http://schemas.openxmlformats.org/markup-compatibility/2006">
          <mc:Choice Requires="x14">
            <control shapeId="13046" r:id="rId27" name="チェック 758">
              <controlPr defaultSize="0" autoPict="0">
                <anchor moveWithCells="1">
                  <from>
                    <xdr:col>1</xdr:col>
                    <xdr:colOff>76200</xdr:colOff>
                    <xdr:row>201</xdr:row>
                    <xdr:rowOff>144780</xdr:rowOff>
                  </from>
                  <to>
                    <xdr:col>2</xdr:col>
                    <xdr:colOff>2522220</xdr:colOff>
                    <xdr:row>201</xdr:row>
                    <xdr:rowOff>312420</xdr:rowOff>
                  </to>
                </anchor>
              </controlPr>
            </control>
          </mc:Choice>
        </mc:AlternateContent>
        <mc:AlternateContent xmlns:mc="http://schemas.openxmlformats.org/markup-compatibility/2006">
          <mc:Choice Requires="x14">
            <control shapeId="13047" r:id="rId28" name="チェック 759">
              <controlPr defaultSize="0" autoPict="0">
                <anchor moveWithCells="1">
                  <from>
                    <xdr:col>1</xdr:col>
                    <xdr:colOff>76200</xdr:colOff>
                    <xdr:row>201</xdr:row>
                    <xdr:rowOff>373380</xdr:rowOff>
                  </from>
                  <to>
                    <xdr:col>2</xdr:col>
                    <xdr:colOff>2522220</xdr:colOff>
                    <xdr:row>201</xdr:row>
                    <xdr:rowOff>525780</xdr:rowOff>
                  </to>
                </anchor>
              </controlPr>
            </control>
          </mc:Choice>
        </mc:AlternateContent>
        <mc:AlternateContent xmlns:mc="http://schemas.openxmlformats.org/markup-compatibility/2006">
          <mc:Choice Requires="x14">
            <control shapeId="13048" r:id="rId29" name="チェック 760">
              <controlPr defaultSize="0" autoPict="0">
                <anchor moveWithCells="1">
                  <from>
                    <xdr:col>1</xdr:col>
                    <xdr:colOff>38100</xdr:colOff>
                    <xdr:row>199</xdr:row>
                    <xdr:rowOff>868680</xdr:rowOff>
                  </from>
                  <to>
                    <xdr:col>2</xdr:col>
                    <xdr:colOff>2484120</xdr:colOff>
                    <xdr:row>199</xdr:row>
                    <xdr:rowOff>1127760</xdr:rowOff>
                  </to>
                </anchor>
              </controlPr>
            </control>
          </mc:Choice>
        </mc:AlternateContent>
        <mc:AlternateContent xmlns:mc="http://schemas.openxmlformats.org/markup-compatibility/2006">
          <mc:Choice Requires="x14">
            <control shapeId="12422" r:id="rId30" name="Group Box 282">
              <controlPr defaultSize="0" autoPict="0">
                <anchor moveWithCells="1">
                  <from>
                    <xdr:col>1</xdr:col>
                    <xdr:colOff>1562100</xdr:colOff>
                    <xdr:row>4</xdr:row>
                    <xdr:rowOff>99060</xdr:rowOff>
                  </from>
                  <to>
                    <xdr:col>3</xdr:col>
                    <xdr:colOff>3040380</xdr:colOff>
                    <xdr:row>12</xdr:row>
                    <xdr:rowOff>60960</xdr:rowOff>
                  </to>
                </anchor>
              </controlPr>
            </control>
          </mc:Choice>
        </mc:AlternateContent>
        <mc:AlternateContent xmlns:mc="http://schemas.openxmlformats.org/markup-compatibility/2006">
          <mc:Choice Requires="x14">
            <control shapeId="12423" r:id="rId31" name="Option Button 283">
              <controlPr defaultSize="0" autoPict="0">
                <anchor moveWithCells="1">
                  <from>
                    <xdr:col>2</xdr:col>
                    <xdr:colOff>190500</xdr:colOff>
                    <xdr:row>14</xdr:row>
                    <xdr:rowOff>22860</xdr:rowOff>
                  </from>
                  <to>
                    <xdr:col>2</xdr:col>
                    <xdr:colOff>1379220</xdr:colOff>
                    <xdr:row>14</xdr:row>
                    <xdr:rowOff>266700</xdr:rowOff>
                  </to>
                </anchor>
              </controlPr>
            </control>
          </mc:Choice>
        </mc:AlternateContent>
        <mc:AlternateContent xmlns:mc="http://schemas.openxmlformats.org/markup-compatibility/2006">
          <mc:Choice Requires="x14">
            <control shapeId="12424" r:id="rId32" name="Option Button 284">
              <controlPr defaultSize="0" autoPict="0">
                <anchor moveWithCells="1">
                  <from>
                    <xdr:col>2</xdr:col>
                    <xdr:colOff>2232660</xdr:colOff>
                    <xdr:row>14</xdr:row>
                    <xdr:rowOff>22860</xdr:rowOff>
                  </from>
                  <to>
                    <xdr:col>3</xdr:col>
                    <xdr:colOff>822960</xdr:colOff>
                    <xdr:row>14</xdr:row>
                    <xdr:rowOff>251460</xdr:rowOff>
                  </to>
                </anchor>
              </controlPr>
            </control>
          </mc:Choice>
        </mc:AlternateContent>
        <mc:AlternateContent xmlns:mc="http://schemas.openxmlformats.org/markup-compatibility/2006">
          <mc:Choice Requires="x14">
            <control shapeId="12426" r:id="rId33" name="Option Button 286">
              <controlPr defaultSize="0" autoPict="0">
                <anchor moveWithCells="1">
                  <from>
                    <xdr:col>3</xdr:col>
                    <xdr:colOff>1889760</xdr:colOff>
                    <xdr:row>14</xdr:row>
                    <xdr:rowOff>22860</xdr:rowOff>
                  </from>
                  <to>
                    <xdr:col>3</xdr:col>
                    <xdr:colOff>3070860</xdr:colOff>
                    <xdr:row>14</xdr:row>
                    <xdr:rowOff>251460</xdr:rowOff>
                  </to>
                </anchor>
              </controlPr>
            </control>
          </mc:Choice>
        </mc:AlternateContent>
        <mc:AlternateContent xmlns:mc="http://schemas.openxmlformats.org/markup-compatibility/2006">
          <mc:Choice Requires="x14">
            <control shapeId="13057" r:id="rId34" name="Check2-1">
              <controlPr defaultSize="0" autoPict="0">
                <anchor moveWithCells="1">
                  <from>
                    <xdr:col>2</xdr:col>
                    <xdr:colOff>30480</xdr:colOff>
                    <xdr:row>41</xdr:row>
                    <xdr:rowOff>60960</xdr:rowOff>
                  </from>
                  <to>
                    <xdr:col>3</xdr:col>
                    <xdr:colOff>2857500</xdr:colOff>
                    <xdr:row>41</xdr:row>
                    <xdr:rowOff>312420</xdr:rowOff>
                  </to>
                </anchor>
              </controlPr>
            </control>
          </mc:Choice>
        </mc:AlternateContent>
        <mc:AlternateContent xmlns:mc="http://schemas.openxmlformats.org/markup-compatibility/2006">
          <mc:Choice Requires="x14">
            <control shapeId="13058" r:id="rId35" name="Check2-2">
              <controlPr defaultSize="0" autoPict="0">
                <anchor moveWithCells="1">
                  <from>
                    <xdr:col>2</xdr:col>
                    <xdr:colOff>30480</xdr:colOff>
                    <xdr:row>41</xdr:row>
                    <xdr:rowOff>525780</xdr:rowOff>
                  </from>
                  <to>
                    <xdr:col>3</xdr:col>
                    <xdr:colOff>3154680</xdr:colOff>
                    <xdr:row>41</xdr:row>
                    <xdr:rowOff>762000</xdr:rowOff>
                  </to>
                </anchor>
              </controlPr>
            </control>
          </mc:Choice>
        </mc:AlternateContent>
        <mc:AlternateContent xmlns:mc="http://schemas.openxmlformats.org/markup-compatibility/2006">
          <mc:Choice Requires="x14">
            <control shapeId="13059" r:id="rId36" name="Check2-3">
              <controlPr defaultSize="0" autoPict="0">
                <anchor moveWithCells="1">
                  <from>
                    <xdr:col>2</xdr:col>
                    <xdr:colOff>30480</xdr:colOff>
                    <xdr:row>41</xdr:row>
                    <xdr:rowOff>944880</xdr:rowOff>
                  </from>
                  <to>
                    <xdr:col>3</xdr:col>
                    <xdr:colOff>2667000</xdr:colOff>
                    <xdr:row>41</xdr:row>
                    <xdr:rowOff>1203960</xdr:rowOff>
                  </to>
                </anchor>
              </controlPr>
            </control>
          </mc:Choice>
        </mc:AlternateContent>
        <mc:AlternateContent xmlns:mc="http://schemas.openxmlformats.org/markup-compatibility/2006">
          <mc:Choice Requires="x14">
            <control shapeId="13060" r:id="rId37" name="Check2-4">
              <controlPr defaultSize="0" autoPict="0">
                <anchor moveWithCells="1">
                  <from>
                    <xdr:col>2</xdr:col>
                    <xdr:colOff>30480</xdr:colOff>
                    <xdr:row>41</xdr:row>
                    <xdr:rowOff>1203960</xdr:rowOff>
                  </from>
                  <to>
                    <xdr:col>3</xdr:col>
                    <xdr:colOff>2613660</xdr:colOff>
                    <xdr:row>41</xdr:row>
                    <xdr:rowOff>1402080</xdr:rowOff>
                  </to>
                </anchor>
              </controlPr>
            </control>
          </mc:Choice>
        </mc:AlternateContent>
        <mc:AlternateContent xmlns:mc="http://schemas.openxmlformats.org/markup-compatibility/2006">
          <mc:Choice Requires="x14">
            <control shapeId="13061" r:id="rId38" name="Check2-5">
              <controlPr defaultSize="0" autoPict="0">
                <anchor moveWithCells="1">
                  <from>
                    <xdr:col>2</xdr:col>
                    <xdr:colOff>30480</xdr:colOff>
                    <xdr:row>41</xdr:row>
                    <xdr:rowOff>2004060</xdr:rowOff>
                  </from>
                  <to>
                    <xdr:col>3</xdr:col>
                    <xdr:colOff>1866900</xdr:colOff>
                    <xdr:row>41</xdr:row>
                    <xdr:rowOff>2430780</xdr:rowOff>
                  </to>
                </anchor>
              </controlPr>
            </control>
          </mc:Choice>
        </mc:AlternateContent>
        <mc:AlternateContent xmlns:mc="http://schemas.openxmlformats.org/markup-compatibility/2006">
          <mc:Choice Requires="x14">
            <control shapeId="13062" r:id="rId39" name="チェック 553">
              <controlPr defaultSize="0" autoPict="0">
                <anchor moveWithCells="1">
                  <from>
                    <xdr:col>2</xdr:col>
                    <xdr:colOff>30480</xdr:colOff>
                    <xdr:row>41</xdr:row>
                    <xdr:rowOff>2400300</xdr:rowOff>
                  </from>
                  <to>
                    <xdr:col>3</xdr:col>
                    <xdr:colOff>2674620</xdr:colOff>
                    <xdr:row>41</xdr:row>
                    <xdr:rowOff>2636520</xdr:rowOff>
                  </to>
                </anchor>
              </controlPr>
            </control>
          </mc:Choice>
        </mc:AlternateContent>
        <mc:AlternateContent xmlns:mc="http://schemas.openxmlformats.org/markup-compatibility/2006">
          <mc:Choice Requires="x14">
            <control shapeId="13063" r:id="rId40" name="チェック 554">
              <controlPr defaultSize="0" autoPict="0">
                <anchor moveWithCells="1">
                  <from>
                    <xdr:col>2</xdr:col>
                    <xdr:colOff>30480</xdr:colOff>
                    <xdr:row>41</xdr:row>
                    <xdr:rowOff>2613660</xdr:rowOff>
                  </from>
                  <to>
                    <xdr:col>3</xdr:col>
                    <xdr:colOff>2674620</xdr:colOff>
                    <xdr:row>41</xdr:row>
                    <xdr:rowOff>2849880</xdr:rowOff>
                  </to>
                </anchor>
              </controlPr>
            </control>
          </mc:Choice>
        </mc:AlternateContent>
        <mc:AlternateContent xmlns:mc="http://schemas.openxmlformats.org/markup-compatibility/2006">
          <mc:Choice Requires="x14">
            <control shapeId="13064" r:id="rId41" name="チェック 633">
              <controlPr defaultSize="0" autoPict="0">
                <anchor moveWithCells="1">
                  <from>
                    <xdr:col>2</xdr:col>
                    <xdr:colOff>30480</xdr:colOff>
                    <xdr:row>41</xdr:row>
                    <xdr:rowOff>1432560</xdr:rowOff>
                  </from>
                  <to>
                    <xdr:col>3</xdr:col>
                    <xdr:colOff>2613660</xdr:colOff>
                    <xdr:row>41</xdr:row>
                    <xdr:rowOff>1638300</xdr:rowOff>
                  </to>
                </anchor>
              </controlPr>
            </control>
          </mc:Choice>
        </mc:AlternateContent>
        <mc:AlternateContent xmlns:mc="http://schemas.openxmlformats.org/markup-compatibility/2006">
          <mc:Choice Requires="x14">
            <control shapeId="13065" r:id="rId42" name="チェック 634">
              <controlPr defaultSize="0" autoPict="0">
                <anchor moveWithCells="1">
                  <from>
                    <xdr:col>2</xdr:col>
                    <xdr:colOff>30480</xdr:colOff>
                    <xdr:row>41</xdr:row>
                    <xdr:rowOff>1623060</xdr:rowOff>
                  </from>
                  <to>
                    <xdr:col>3</xdr:col>
                    <xdr:colOff>1866900</xdr:colOff>
                    <xdr:row>41</xdr:row>
                    <xdr:rowOff>2049780</xdr:rowOff>
                  </to>
                </anchor>
              </controlPr>
            </control>
          </mc:Choice>
        </mc:AlternateContent>
        <mc:AlternateContent xmlns:mc="http://schemas.openxmlformats.org/markup-compatibility/2006">
          <mc:Choice Requires="x14">
            <control shapeId="13066" r:id="rId43" name="チェック 647">
              <controlPr defaultSize="0" autoPict="0">
                <anchor moveWithCells="1">
                  <from>
                    <xdr:col>2</xdr:col>
                    <xdr:colOff>30480</xdr:colOff>
                    <xdr:row>41</xdr:row>
                    <xdr:rowOff>2880360</xdr:rowOff>
                  </from>
                  <to>
                    <xdr:col>3</xdr:col>
                    <xdr:colOff>2674620</xdr:colOff>
                    <xdr:row>41</xdr:row>
                    <xdr:rowOff>3108960</xdr:rowOff>
                  </to>
                </anchor>
              </controlPr>
            </control>
          </mc:Choice>
        </mc:AlternateContent>
        <mc:AlternateContent xmlns:mc="http://schemas.openxmlformats.org/markup-compatibility/2006">
          <mc:Choice Requires="x14">
            <control shapeId="13067" r:id="rId44" name="チェック 648">
              <controlPr defaultSize="0" autoPict="0">
                <anchor moveWithCells="1">
                  <from>
                    <xdr:col>2</xdr:col>
                    <xdr:colOff>30480</xdr:colOff>
                    <xdr:row>41</xdr:row>
                    <xdr:rowOff>3108960</xdr:rowOff>
                  </from>
                  <to>
                    <xdr:col>3</xdr:col>
                    <xdr:colOff>2674620</xdr:colOff>
                    <xdr:row>41</xdr:row>
                    <xdr:rowOff>3360420</xdr:rowOff>
                  </to>
                </anchor>
              </controlPr>
            </control>
          </mc:Choice>
        </mc:AlternateContent>
        <mc:AlternateContent xmlns:mc="http://schemas.openxmlformats.org/markup-compatibility/2006">
          <mc:Choice Requires="x14">
            <control shapeId="13068" r:id="rId45" name="チェック 649">
              <controlPr defaultSize="0" autoPict="0">
                <anchor moveWithCells="1">
                  <from>
                    <xdr:col>2</xdr:col>
                    <xdr:colOff>30480</xdr:colOff>
                    <xdr:row>41</xdr:row>
                    <xdr:rowOff>3360420</xdr:rowOff>
                  </from>
                  <to>
                    <xdr:col>3</xdr:col>
                    <xdr:colOff>2674620</xdr:colOff>
                    <xdr:row>41</xdr:row>
                    <xdr:rowOff>3604260</xdr:rowOff>
                  </to>
                </anchor>
              </controlPr>
            </control>
          </mc:Choice>
        </mc:AlternateContent>
        <mc:AlternateContent xmlns:mc="http://schemas.openxmlformats.org/markup-compatibility/2006">
          <mc:Choice Requires="x14">
            <control shapeId="13069" r:id="rId46" name="チェック 650">
              <controlPr defaultSize="0" autoPict="0">
                <anchor moveWithCells="1">
                  <from>
                    <xdr:col>2</xdr:col>
                    <xdr:colOff>30480</xdr:colOff>
                    <xdr:row>41</xdr:row>
                    <xdr:rowOff>3604260</xdr:rowOff>
                  </from>
                  <to>
                    <xdr:col>3</xdr:col>
                    <xdr:colOff>2674620</xdr:colOff>
                    <xdr:row>41</xdr:row>
                    <xdr:rowOff>3832860</xdr:rowOff>
                  </to>
                </anchor>
              </controlPr>
            </control>
          </mc:Choice>
        </mc:AlternateContent>
        <mc:AlternateContent xmlns:mc="http://schemas.openxmlformats.org/markup-compatibility/2006">
          <mc:Choice Requires="x14">
            <control shapeId="13070" r:id="rId47" name="チェック 651">
              <controlPr defaultSize="0" autoPict="0">
                <anchor moveWithCells="1">
                  <from>
                    <xdr:col>2</xdr:col>
                    <xdr:colOff>30480</xdr:colOff>
                    <xdr:row>41</xdr:row>
                    <xdr:rowOff>3832860</xdr:rowOff>
                  </from>
                  <to>
                    <xdr:col>3</xdr:col>
                    <xdr:colOff>2674620</xdr:colOff>
                    <xdr:row>41</xdr:row>
                    <xdr:rowOff>4069080</xdr:rowOff>
                  </to>
                </anchor>
              </controlPr>
            </control>
          </mc:Choice>
        </mc:AlternateContent>
        <mc:AlternateContent xmlns:mc="http://schemas.openxmlformats.org/markup-compatibility/2006">
          <mc:Choice Requires="x14">
            <control shapeId="13071" r:id="rId48" name="チェック 652">
              <controlPr defaultSize="0" autoPict="0">
                <anchor moveWithCells="1">
                  <from>
                    <xdr:col>2</xdr:col>
                    <xdr:colOff>30480</xdr:colOff>
                    <xdr:row>41</xdr:row>
                    <xdr:rowOff>4069080</xdr:rowOff>
                  </from>
                  <to>
                    <xdr:col>3</xdr:col>
                    <xdr:colOff>2674620</xdr:colOff>
                    <xdr:row>41</xdr:row>
                    <xdr:rowOff>4328160</xdr:rowOff>
                  </to>
                </anchor>
              </controlPr>
            </control>
          </mc:Choice>
        </mc:AlternateContent>
        <mc:AlternateContent xmlns:mc="http://schemas.openxmlformats.org/markup-compatibility/2006">
          <mc:Choice Requires="x14">
            <control shapeId="13072" r:id="rId49" name="チェック 653">
              <controlPr defaultSize="0" autoPict="0">
                <anchor moveWithCells="1">
                  <from>
                    <xdr:col>2</xdr:col>
                    <xdr:colOff>30480</xdr:colOff>
                    <xdr:row>41</xdr:row>
                    <xdr:rowOff>4328160</xdr:rowOff>
                  </from>
                  <to>
                    <xdr:col>3</xdr:col>
                    <xdr:colOff>2674620</xdr:colOff>
                    <xdr:row>41</xdr:row>
                    <xdr:rowOff>4556760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9679-D6CA-4E18-BF24-A89FD88CA31F}">
  <sheetPr>
    <tabColor rgb="FFFFFF00"/>
  </sheetPr>
  <dimension ref="A1:K231"/>
  <sheetViews>
    <sheetView view="pageBreakPreview" topLeftCell="A170" zoomScale="85" zoomScaleNormal="60" zoomScaleSheetLayoutView="85" workbookViewId="0">
      <selection activeCell="D191" sqref="D191"/>
    </sheetView>
  </sheetViews>
  <sheetFormatPr defaultColWidth="9" defaultRowHeight="13.2" x14ac:dyDescent="0.2"/>
  <cols>
    <col min="1" max="1" width="24.77734375" customWidth="1"/>
    <col min="2" max="2" width="35.44140625" customWidth="1"/>
    <col min="3" max="3" width="37.109375" customWidth="1"/>
    <col min="4" max="4" width="53.109375" customWidth="1"/>
    <col min="7" max="8" width="21.109375" customWidth="1"/>
    <col min="9" max="9" width="31.44140625" customWidth="1"/>
    <col min="10" max="12" width="21.109375" customWidth="1"/>
  </cols>
  <sheetData>
    <row r="1" spans="1:11" ht="48.75" customHeight="1" x14ac:dyDescent="0.2">
      <c r="A1" s="192" t="s">
        <v>413</v>
      </c>
      <c r="B1" s="192"/>
      <c r="C1" s="192"/>
      <c r="D1" s="192"/>
    </row>
    <row r="2" spans="1:11" ht="34.35" customHeight="1" thickBot="1" x14ac:dyDescent="0.25">
      <c r="A2" s="193" t="s">
        <v>286</v>
      </c>
      <c r="B2" s="194"/>
      <c r="C2" s="195"/>
      <c r="D2" s="195"/>
    </row>
    <row r="3" spans="1:11" x14ac:dyDescent="0.2">
      <c r="A3" s="196" t="s">
        <v>31</v>
      </c>
      <c r="B3" s="197"/>
      <c r="C3" s="198" t="s">
        <v>357</v>
      </c>
      <c r="D3" s="199"/>
    </row>
    <row r="4" spans="1:11" x14ac:dyDescent="0.2">
      <c r="A4" s="197" t="s">
        <v>313</v>
      </c>
      <c r="B4" s="209"/>
      <c r="C4" s="200" t="s">
        <v>295</v>
      </c>
      <c r="D4" s="201"/>
      <c r="G4" s="64" t="s">
        <v>294</v>
      </c>
      <c r="H4" s="64" t="s">
        <v>8</v>
      </c>
      <c r="I4" s="64" t="s">
        <v>295</v>
      </c>
    </row>
    <row r="5" spans="1:11" x14ac:dyDescent="0.2">
      <c r="A5" s="197" t="s">
        <v>314</v>
      </c>
      <c r="B5" s="209"/>
      <c r="C5" s="200" t="s">
        <v>311</v>
      </c>
      <c r="D5" s="201"/>
      <c r="G5" s="64" t="s">
        <v>296</v>
      </c>
      <c r="H5" s="64" t="s">
        <v>297</v>
      </c>
      <c r="I5" s="64" t="s">
        <v>298</v>
      </c>
    </row>
    <row r="6" spans="1:11" x14ac:dyDescent="0.2">
      <c r="A6" s="197" t="s">
        <v>18</v>
      </c>
      <c r="B6" s="202"/>
      <c r="C6" s="200" t="s">
        <v>312</v>
      </c>
      <c r="D6" s="201"/>
      <c r="G6" s="64" t="s">
        <v>302</v>
      </c>
      <c r="H6" s="64"/>
      <c r="I6" s="64" t="s">
        <v>299</v>
      </c>
      <c r="K6" s="7"/>
    </row>
    <row r="7" spans="1:11" x14ac:dyDescent="0.2">
      <c r="A7" s="203" t="s">
        <v>291</v>
      </c>
      <c r="B7" s="204"/>
      <c r="C7" s="206">
        <v>10000000</v>
      </c>
      <c r="D7" s="207"/>
      <c r="G7" s="159" t="s">
        <v>304</v>
      </c>
      <c r="H7" s="64"/>
      <c r="I7" s="64" t="s">
        <v>300</v>
      </c>
      <c r="K7" s="7"/>
    </row>
    <row r="8" spans="1:11" x14ac:dyDescent="0.2">
      <c r="A8" s="203" t="s">
        <v>292</v>
      </c>
      <c r="B8" s="205"/>
      <c r="C8" s="206">
        <v>9000000</v>
      </c>
      <c r="D8" s="207"/>
      <c r="G8" s="159" t="s">
        <v>306</v>
      </c>
      <c r="H8" s="64"/>
      <c r="I8" s="64" t="s">
        <v>301</v>
      </c>
    </row>
    <row r="9" spans="1:11" x14ac:dyDescent="0.2">
      <c r="A9" s="203" t="s">
        <v>293</v>
      </c>
      <c r="B9" s="205"/>
      <c r="C9" s="206">
        <v>9500000</v>
      </c>
      <c r="D9" s="207"/>
      <c r="G9" s="159" t="s">
        <v>47</v>
      </c>
      <c r="H9" s="64"/>
      <c r="I9" s="64" t="s">
        <v>303</v>
      </c>
    </row>
    <row r="10" spans="1:11" x14ac:dyDescent="0.2">
      <c r="A10" s="152" t="s">
        <v>35</v>
      </c>
      <c r="B10" s="162" t="s">
        <v>37</v>
      </c>
      <c r="C10" s="32">
        <v>45210</v>
      </c>
      <c r="D10" s="65" t="s">
        <v>41</v>
      </c>
      <c r="G10" s="64"/>
      <c r="H10" s="64"/>
      <c r="I10" s="64" t="s">
        <v>305</v>
      </c>
    </row>
    <row r="11" spans="1:11" x14ac:dyDescent="0.2">
      <c r="A11" s="10"/>
      <c r="B11" s="162" t="s">
        <v>45</v>
      </c>
      <c r="C11" s="32">
        <v>45565</v>
      </c>
      <c r="D11" s="65" t="s">
        <v>19</v>
      </c>
      <c r="G11" s="64"/>
      <c r="H11" s="64"/>
      <c r="I11" s="64" t="s">
        <v>307</v>
      </c>
    </row>
    <row r="12" spans="1:11" x14ac:dyDescent="0.2">
      <c r="A12" s="152" t="s">
        <v>28</v>
      </c>
      <c r="B12" s="162" t="s">
        <v>37</v>
      </c>
      <c r="C12" s="32">
        <v>45306</v>
      </c>
      <c r="D12" s="66" t="s">
        <v>23</v>
      </c>
      <c r="G12" s="64"/>
      <c r="H12" s="64"/>
      <c r="I12" s="64" t="s">
        <v>308</v>
      </c>
    </row>
    <row r="13" spans="1:11" x14ac:dyDescent="0.2">
      <c r="A13" s="10"/>
      <c r="B13" s="162" t="s">
        <v>45</v>
      </c>
      <c r="C13" s="32">
        <v>45473</v>
      </c>
      <c r="D13" s="66" t="s">
        <v>23</v>
      </c>
      <c r="E13">
        <f>C11-C10</f>
        <v>355</v>
      </c>
      <c r="F13" t="s">
        <v>46</v>
      </c>
      <c r="G13" s="64"/>
      <c r="H13" s="64"/>
      <c r="I13" s="64" t="s">
        <v>353</v>
      </c>
    </row>
    <row r="14" spans="1:11" x14ac:dyDescent="0.2">
      <c r="A14" s="10" t="s">
        <v>49</v>
      </c>
      <c r="B14" s="162"/>
      <c r="C14" s="32" t="s">
        <v>294</v>
      </c>
      <c r="D14" s="66" t="s">
        <v>5</v>
      </c>
      <c r="G14" s="64"/>
      <c r="H14" s="64"/>
      <c r="I14" s="64" t="s">
        <v>354</v>
      </c>
    </row>
    <row r="15" spans="1:11" ht="24.6" customHeight="1" x14ac:dyDescent="0.2">
      <c r="A15" s="197" t="s">
        <v>50</v>
      </c>
      <c r="B15" s="202"/>
      <c r="C15" s="208"/>
      <c r="D15" s="209"/>
      <c r="E15">
        <f>C13-C12</f>
        <v>167</v>
      </c>
      <c r="F15" t="s">
        <v>46</v>
      </c>
      <c r="G15" s="64"/>
      <c r="H15" s="64"/>
      <c r="I15" s="64" t="s">
        <v>309</v>
      </c>
    </row>
    <row r="16" spans="1:11" x14ac:dyDescent="0.2">
      <c r="A16" s="152" t="s">
        <v>278</v>
      </c>
      <c r="B16" s="162" t="s">
        <v>57</v>
      </c>
      <c r="C16" s="33">
        <v>1000</v>
      </c>
      <c r="D16" s="68" t="s">
        <v>30</v>
      </c>
      <c r="G16" s="64"/>
      <c r="H16" s="64"/>
      <c r="I16" s="64" t="s">
        <v>355</v>
      </c>
    </row>
    <row r="17" spans="1:9" ht="21" customHeight="1" x14ac:dyDescent="0.2">
      <c r="A17" s="11" t="s">
        <v>198</v>
      </c>
      <c r="B17" s="162" t="s">
        <v>273</v>
      </c>
      <c r="C17" s="33"/>
      <c r="D17" s="68" t="s">
        <v>30</v>
      </c>
      <c r="G17" s="64"/>
      <c r="H17" s="64"/>
      <c r="I17" s="64" t="s">
        <v>356</v>
      </c>
    </row>
    <row r="18" spans="1:9" ht="15" customHeight="1" x14ac:dyDescent="0.2">
      <c r="A18" s="11" t="s">
        <v>224</v>
      </c>
      <c r="B18" s="18" t="s">
        <v>274</v>
      </c>
      <c r="C18" s="33"/>
      <c r="D18" s="68" t="s">
        <v>30</v>
      </c>
      <c r="G18" s="64"/>
      <c r="H18" s="64"/>
      <c r="I18" s="64" t="s">
        <v>310</v>
      </c>
    </row>
    <row r="19" spans="1:9" ht="15" customHeight="1" x14ac:dyDescent="0.2">
      <c r="A19" s="12"/>
      <c r="B19" s="162"/>
      <c r="C19" s="33"/>
      <c r="D19" s="68"/>
    </row>
    <row r="20" spans="1:9" ht="15" customHeight="1" x14ac:dyDescent="0.2">
      <c r="A20" s="12"/>
      <c r="B20" s="162"/>
      <c r="C20" s="33"/>
      <c r="D20" s="68"/>
    </row>
    <row r="21" spans="1:9" ht="15" customHeight="1" x14ac:dyDescent="0.2">
      <c r="A21" s="12"/>
      <c r="C21" s="33"/>
      <c r="D21" s="68"/>
    </row>
    <row r="22" spans="1:9" ht="15" customHeight="1" x14ac:dyDescent="0.2">
      <c r="A22" s="12"/>
      <c r="B22" s="19"/>
      <c r="C22" s="34"/>
      <c r="D22" s="68"/>
    </row>
    <row r="23" spans="1:9" ht="15" customHeight="1" x14ac:dyDescent="0.2">
      <c r="A23" s="152" t="s">
        <v>197</v>
      </c>
      <c r="B23" s="162" t="s">
        <v>57</v>
      </c>
      <c r="C23" s="33"/>
      <c r="D23" s="68" t="s">
        <v>30</v>
      </c>
    </row>
    <row r="24" spans="1:9" ht="15" customHeight="1" x14ac:dyDescent="0.2">
      <c r="A24" s="11" t="s">
        <v>160</v>
      </c>
      <c r="B24" s="162" t="s">
        <v>273</v>
      </c>
      <c r="C24" s="33"/>
      <c r="D24" s="68" t="s">
        <v>30</v>
      </c>
    </row>
    <row r="25" spans="1:9" ht="15" customHeight="1" x14ac:dyDescent="0.2">
      <c r="A25" s="11" t="s">
        <v>196</v>
      </c>
      <c r="B25" s="18" t="s">
        <v>274</v>
      </c>
      <c r="C25" s="33"/>
      <c r="D25" s="68" t="s">
        <v>30</v>
      </c>
      <c r="G25" s="64"/>
      <c r="H25" s="64"/>
      <c r="I25" s="64"/>
    </row>
    <row r="26" spans="1:9" ht="15" customHeight="1" x14ac:dyDescent="0.2">
      <c r="A26" s="12"/>
      <c r="B26" s="162"/>
      <c r="C26" s="33"/>
      <c r="D26" s="68"/>
      <c r="G26" s="64" t="s">
        <v>52</v>
      </c>
      <c r="H26" s="64"/>
      <c r="I26" s="64" t="s">
        <v>9</v>
      </c>
    </row>
    <row r="27" spans="1:9" ht="15" customHeight="1" x14ac:dyDescent="0.2">
      <c r="A27" s="12"/>
      <c r="B27" s="162"/>
      <c r="C27" s="33"/>
      <c r="D27" s="68"/>
      <c r="G27" s="64" t="s">
        <v>36</v>
      </c>
      <c r="H27" s="64"/>
      <c r="I27" s="64" t="s">
        <v>6</v>
      </c>
    </row>
    <row r="28" spans="1:9" ht="15" customHeight="1" x14ac:dyDescent="0.2">
      <c r="A28" s="193" t="s">
        <v>288</v>
      </c>
      <c r="B28" s="194"/>
      <c r="C28" s="195"/>
      <c r="D28" s="195"/>
      <c r="G28" s="64" t="s">
        <v>53</v>
      </c>
      <c r="H28" s="64"/>
      <c r="I28" s="64" t="s">
        <v>30</v>
      </c>
    </row>
    <row r="29" spans="1:9" ht="15" customHeight="1" x14ac:dyDescent="0.2">
      <c r="A29" s="13" t="s">
        <v>229</v>
      </c>
      <c r="B29" s="143"/>
      <c r="C29" s="35">
        <v>200</v>
      </c>
      <c r="D29" s="69" t="s">
        <v>6</v>
      </c>
      <c r="G29" s="64" t="s">
        <v>54</v>
      </c>
      <c r="H29" s="64"/>
      <c r="I29" s="64" t="s">
        <v>51</v>
      </c>
    </row>
    <row r="30" spans="1:9" ht="15" customHeight="1" x14ac:dyDescent="0.2">
      <c r="A30" s="210" t="s">
        <v>276</v>
      </c>
      <c r="B30" s="211"/>
      <c r="C30" s="211"/>
      <c r="D30" s="212"/>
      <c r="G30" s="64" t="s">
        <v>55</v>
      </c>
      <c r="H30" s="64"/>
      <c r="I30" s="64" t="s">
        <v>39</v>
      </c>
    </row>
    <row r="31" spans="1:9" x14ac:dyDescent="0.2">
      <c r="A31" s="163"/>
      <c r="B31" s="163" t="s">
        <v>190</v>
      </c>
      <c r="C31" s="33">
        <v>5</v>
      </c>
      <c r="D31" s="69" t="s">
        <v>9</v>
      </c>
      <c r="G31" s="64" t="s">
        <v>55</v>
      </c>
      <c r="H31" s="64"/>
      <c r="I31" s="64" t="s">
        <v>39</v>
      </c>
    </row>
    <row r="32" spans="1:9" x14ac:dyDescent="0.2">
      <c r="A32" s="210" t="s">
        <v>90</v>
      </c>
      <c r="B32" s="211"/>
      <c r="C32" s="211"/>
      <c r="D32" s="213"/>
      <c r="G32" s="64" t="s">
        <v>55</v>
      </c>
      <c r="H32" s="64"/>
      <c r="I32" s="64" t="s">
        <v>39</v>
      </c>
    </row>
    <row r="33" spans="1:9" x14ac:dyDescent="0.2">
      <c r="B33" s="13" t="s">
        <v>277</v>
      </c>
      <c r="C33" s="33"/>
      <c r="D33" s="70" t="s">
        <v>275</v>
      </c>
      <c r="G33" s="64" t="s">
        <v>55</v>
      </c>
      <c r="H33" s="64"/>
      <c r="I33" s="64" t="s">
        <v>39</v>
      </c>
    </row>
    <row r="34" spans="1:9" x14ac:dyDescent="0.2">
      <c r="B34" s="152" t="s">
        <v>4</v>
      </c>
      <c r="C34" s="33"/>
      <c r="D34" s="69" t="s">
        <v>9</v>
      </c>
      <c r="G34" s="64" t="s">
        <v>55</v>
      </c>
      <c r="H34" s="64"/>
      <c r="I34" s="64" t="s">
        <v>39</v>
      </c>
    </row>
    <row r="35" spans="1:9" x14ac:dyDescent="0.2">
      <c r="A35" s="216" t="s">
        <v>95</v>
      </c>
      <c r="B35" s="21" t="s">
        <v>2</v>
      </c>
      <c r="C35" s="214" t="s">
        <v>407</v>
      </c>
      <c r="D35" s="215"/>
      <c r="G35" s="64" t="s">
        <v>55</v>
      </c>
      <c r="H35" s="64"/>
      <c r="I35" s="64" t="s">
        <v>39</v>
      </c>
    </row>
    <row r="36" spans="1:9" x14ac:dyDescent="0.2">
      <c r="A36" s="217"/>
      <c r="B36" s="10" t="s">
        <v>62</v>
      </c>
      <c r="C36" s="214" t="s">
        <v>408</v>
      </c>
      <c r="D36" s="215"/>
      <c r="G36" s="64" t="s">
        <v>55</v>
      </c>
      <c r="H36" s="64"/>
      <c r="I36" s="64" t="s">
        <v>39</v>
      </c>
    </row>
    <row r="37" spans="1:9" x14ac:dyDescent="0.2">
      <c r="A37" s="217"/>
      <c r="B37" s="10" t="s">
        <v>61</v>
      </c>
      <c r="C37" s="320" t="s">
        <v>409</v>
      </c>
      <c r="D37" s="321"/>
      <c r="G37" s="64" t="s">
        <v>58</v>
      </c>
      <c r="H37" s="64"/>
      <c r="I37" s="64"/>
    </row>
    <row r="38" spans="1:9" x14ac:dyDescent="0.2">
      <c r="A38" s="217"/>
      <c r="B38" s="10" t="s">
        <v>42</v>
      </c>
      <c r="C38" s="214" t="s">
        <v>410</v>
      </c>
      <c r="D38" s="215"/>
      <c r="G38" s="64" t="s">
        <v>11</v>
      </c>
      <c r="H38" s="64"/>
      <c r="I38" s="64"/>
    </row>
    <row r="39" spans="1:9" x14ac:dyDescent="0.2">
      <c r="A39" s="217"/>
      <c r="B39" s="10" t="s">
        <v>12</v>
      </c>
      <c r="C39" s="322" t="s">
        <v>411</v>
      </c>
      <c r="D39" s="215"/>
      <c r="G39" s="64" t="s">
        <v>226</v>
      </c>
      <c r="H39" s="64"/>
      <c r="I39" s="64"/>
    </row>
    <row r="40" spans="1:9" ht="13.8" thickBot="1" x14ac:dyDescent="0.25">
      <c r="A40" s="218"/>
      <c r="B40" s="10" t="s">
        <v>15</v>
      </c>
      <c r="C40" s="242" t="s">
        <v>412</v>
      </c>
      <c r="D40" s="243"/>
      <c r="G40" s="64" t="s">
        <v>44</v>
      </c>
      <c r="H40" s="64"/>
      <c r="I40" s="64"/>
    </row>
    <row r="41" spans="1:9" ht="16.2" x14ac:dyDescent="0.2">
      <c r="A41" s="194" t="s">
        <v>64</v>
      </c>
      <c r="B41" s="194"/>
      <c r="C41" s="244"/>
      <c r="D41" s="244"/>
      <c r="G41" s="64" t="s">
        <v>20</v>
      </c>
      <c r="H41" s="64"/>
      <c r="I41" s="64"/>
    </row>
    <row r="42" spans="1:9" ht="363.6" customHeight="1" x14ac:dyDescent="0.2">
      <c r="A42" s="251" t="s">
        <v>212</v>
      </c>
      <c r="B42" s="228" t="s">
        <v>287</v>
      </c>
      <c r="C42" s="245" t="s">
        <v>126</v>
      </c>
      <c r="D42" s="246"/>
      <c r="G42" s="64" t="s">
        <v>109</v>
      </c>
      <c r="H42" s="64"/>
      <c r="I42" s="64"/>
    </row>
    <row r="43" spans="1:9" ht="27.6" customHeight="1" x14ac:dyDescent="0.2">
      <c r="A43" s="252"/>
      <c r="B43" s="226"/>
      <c r="C43" s="247" t="s">
        <v>217</v>
      </c>
      <c r="D43" s="248"/>
      <c r="G43" s="64" t="s">
        <v>178</v>
      </c>
      <c r="H43" s="64"/>
      <c r="I43" s="64"/>
    </row>
    <row r="44" spans="1:9" ht="123" customHeight="1" thickBot="1" x14ac:dyDescent="0.25">
      <c r="A44" s="252"/>
      <c r="B44" s="227"/>
      <c r="C44" s="249"/>
      <c r="D44" s="250"/>
      <c r="G44" s="64" t="s">
        <v>114</v>
      </c>
      <c r="H44" s="64"/>
      <c r="I44" s="64"/>
    </row>
    <row r="45" spans="1:9" ht="192" customHeight="1" x14ac:dyDescent="0.2">
      <c r="A45" s="190"/>
      <c r="B45" s="190"/>
      <c r="C45" s="191"/>
      <c r="D45" s="191"/>
      <c r="G45" s="189"/>
      <c r="H45" s="189"/>
      <c r="I45" s="189"/>
    </row>
    <row r="46" spans="1:9" ht="20.25" customHeight="1" x14ac:dyDescent="0.2">
      <c r="A46" s="233" t="s">
        <v>324</v>
      </c>
      <c r="B46" s="233"/>
      <c r="C46" s="233"/>
      <c r="D46" s="233"/>
    </row>
    <row r="47" spans="1:9" ht="20.25" customHeight="1" x14ac:dyDescent="0.2">
      <c r="A47" s="234" t="s">
        <v>265</v>
      </c>
      <c r="B47" s="234"/>
      <c r="C47" s="234"/>
      <c r="D47" s="234"/>
    </row>
    <row r="48" spans="1:9" ht="24" customHeight="1" thickBot="1" x14ac:dyDescent="0.25">
      <c r="A48" s="231" t="s">
        <v>129</v>
      </c>
      <c r="B48" s="231"/>
      <c r="C48" s="232"/>
      <c r="D48" s="232"/>
    </row>
    <row r="49" spans="1:4" ht="51" customHeight="1" thickBot="1" x14ac:dyDescent="0.25">
      <c r="A49" s="235" t="s">
        <v>272</v>
      </c>
      <c r="B49" s="236"/>
      <c r="C49" s="37"/>
      <c r="D49" s="71"/>
    </row>
    <row r="50" spans="1:4" ht="24" customHeight="1" thickBot="1" x14ac:dyDescent="0.25">
      <c r="A50" s="231" t="s">
        <v>14</v>
      </c>
      <c r="B50" s="231"/>
      <c r="C50" s="237"/>
      <c r="D50" s="237"/>
    </row>
    <row r="51" spans="1:4" ht="23.4" customHeight="1" thickBot="1" x14ac:dyDescent="0.25">
      <c r="A51" s="238" t="s">
        <v>65</v>
      </c>
      <c r="B51" s="239"/>
      <c r="C51" s="38"/>
      <c r="D51" s="72"/>
    </row>
    <row r="52" spans="1:4" ht="24" customHeight="1" thickBot="1" x14ac:dyDescent="0.25">
      <c r="A52" s="240" t="s">
        <v>88</v>
      </c>
      <c r="B52" s="241"/>
      <c r="C52" s="39">
        <v>20</v>
      </c>
      <c r="D52" s="73" t="s">
        <v>266</v>
      </c>
    </row>
    <row r="53" spans="1:4" ht="24" customHeight="1" thickTop="1" x14ac:dyDescent="0.2">
      <c r="A53" s="299" t="s">
        <v>48</v>
      </c>
      <c r="B53" s="300"/>
      <c r="C53" s="40">
        <v>10</v>
      </c>
      <c r="D53" s="157" t="s">
        <v>267</v>
      </c>
    </row>
    <row r="54" spans="1:4" ht="24" customHeight="1" x14ac:dyDescent="0.2">
      <c r="A54" s="257"/>
      <c r="B54" s="258"/>
      <c r="C54" s="41">
        <v>4</v>
      </c>
      <c r="D54" s="154" t="s">
        <v>268</v>
      </c>
    </row>
    <row r="55" spans="1:4" ht="24" customHeight="1" thickBot="1" x14ac:dyDescent="0.25">
      <c r="A55" s="301"/>
      <c r="B55" s="302"/>
      <c r="C55" s="42">
        <f>IF(C54="","",C53/C54)</f>
        <v>2.5</v>
      </c>
      <c r="D55" s="74" t="s">
        <v>269</v>
      </c>
    </row>
    <row r="56" spans="1:4" ht="24" customHeight="1" thickTop="1" x14ac:dyDescent="0.2">
      <c r="A56" s="227" t="s">
        <v>208</v>
      </c>
      <c r="B56" s="303"/>
      <c r="C56" s="40">
        <v>4</v>
      </c>
      <c r="D56" s="157" t="s">
        <v>270</v>
      </c>
    </row>
    <row r="57" spans="1:4" ht="24" customHeight="1" x14ac:dyDescent="0.2">
      <c r="A57" s="257"/>
      <c r="B57" s="258"/>
      <c r="C57" s="41">
        <v>2</v>
      </c>
      <c r="D57" s="154" t="s">
        <v>76</v>
      </c>
    </row>
    <row r="58" spans="1:4" ht="24" customHeight="1" thickBot="1" x14ac:dyDescent="0.25">
      <c r="A58" s="228"/>
      <c r="B58" s="304"/>
      <c r="C58" s="43">
        <f>IF(C57="","",C56/C57)</f>
        <v>2</v>
      </c>
      <c r="D58" s="75" t="s">
        <v>271</v>
      </c>
    </row>
    <row r="59" spans="1:4" ht="42" customHeight="1" thickBot="1" x14ac:dyDescent="0.25">
      <c r="A59" s="294" t="s">
        <v>382</v>
      </c>
      <c r="B59" s="294"/>
      <c r="C59" s="294"/>
      <c r="D59" s="295"/>
    </row>
    <row r="60" spans="1:4" ht="25.5" customHeight="1" x14ac:dyDescent="0.2">
      <c r="A60" s="152" t="s">
        <v>325</v>
      </c>
      <c r="B60" s="166" t="s">
        <v>383</v>
      </c>
      <c r="C60" s="167" t="s">
        <v>384</v>
      </c>
      <c r="D60" s="154" t="s">
        <v>385</v>
      </c>
    </row>
    <row r="61" spans="1:4" ht="25.5" customHeight="1" x14ac:dyDescent="0.2">
      <c r="A61" s="152" t="s">
        <v>326</v>
      </c>
      <c r="B61" s="41"/>
      <c r="C61" s="168"/>
      <c r="D61" s="185" t="s">
        <v>386</v>
      </c>
    </row>
    <row r="62" spans="1:4" ht="25.5" customHeight="1" x14ac:dyDescent="0.2">
      <c r="A62" s="152" t="s">
        <v>327</v>
      </c>
      <c r="B62" s="41">
        <v>2</v>
      </c>
      <c r="C62" s="168"/>
      <c r="D62" s="169"/>
    </row>
    <row r="63" spans="1:4" ht="25.5" customHeight="1" x14ac:dyDescent="0.2">
      <c r="A63" s="152" t="s">
        <v>328</v>
      </c>
      <c r="B63" s="41"/>
      <c r="C63" s="168"/>
      <c r="D63" s="169"/>
    </row>
    <row r="64" spans="1:4" ht="25.5" customHeight="1" x14ac:dyDescent="0.2">
      <c r="A64" s="152" t="s">
        <v>329</v>
      </c>
      <c r="B64" s="41"/>
      <c r="C64" s="168">
        <v>2</v>
      </c>
      <c r="D64" s="169"/>
    </row>
    <row r="65" spans="1:4" ht="25.5" customHeight="1" x14ac:dyDescent="0.2">
      <c r="A65" s="152" t="s">
        <v>330</v>
      </c>
      <c r="B65" s="41"/>
      <c r="C65" s="168"/>
      <c r="D65" s="169"/>
    </row>
    <row r="66" spans="1:4" ht="25.5" customHeight="1" x14ac:dyDescent="0.2">
      <c r="A66" s="152" t="s">
        <v>331</v>
      </c>
      <c r="B66" s="41"/>
      <c r="C66" s="168"/>
      <c r="D66" s="169"/>
    </row>
    <row r="67" spans="1:4" ht="25.5" customHeight="1" thickBot="1" x14ac:dyDescent="0.25">
      <c r="A67" s="152" t="s">
        <v>332</v>
      </c>
      <c r="B67" s="170"/>
      <c r="C67" s="171"/>
      <c r="D67" s="172"/>
    </row>
    <row r="68" spans="1:4" ht="25.5" customHeight="1" thickBot="1" x14ac:dyDescent="0.25">
      <c r="A68" s="163" t="s">
        <v>333</v>
      </c>
      <c r="B68" s="173">
        <f>SUM(B61:B67)</f>
        <v>2</v>
      </c>
      <c r="C68" s="173">
        <f>SUM(C61:C67)</f>
        <v>2</v>
      </c>
      <c r="D68" s="359" t="s">
        <v>422</v>
      </c>
    </row>
    <row r="69" spans="1:4" ht="25.5" customHeight="1" x14ac:dyDescent="0.2">
      <c r="A69" s="152" t="s">
        <v>334</v>
      </c>
      <c r="B69" s="166" t="s">
        <v>383</v>
      </c>
      <c r="C69" s="167" t="s">
        <v>384</v>
      </c>
      <c r="D69" s="154" t="s">
        <v>385</v>
      </c>
    </row>
    <row r="70" spans="1:4" ht="25.5" customHeight="1" x14ac:dyDescent="0.2">
      <c r="A70" s="163" t="s">
        <v>335</v>
      </c>
      <c r="B70" s="59">
        <v>1</v>
      </c>
      <c r="C70" s="168">
        <v>2</v>
      </c>
      <c r="D70" s="185" t="s">
        <v>386</v>
      </c>
    </row>
    <row r="71" spans="1:4" ht="25.5" customHeight="1" thickBot="1" x14ac:dyDescent="0.25">
      <c r="A71" s="163" t="s">
        <v>336</v>
      </c>
      <c r="B71" s="174">
        <v>1</v>
      </c>
      <c r="C71" s="171"/>
      <c r="D71" s="169"/>
    </row>
    <row r="72" spans="1:4" ht="25.5" customHeight="1" x14ac:dyDescent="0.2">
      <c r="A72" s="163" t="s">
        <v>333</v>
      </c>
      <c r="B72" s="173">
        <f>SUM(B70:B71)</f>
        <v>2</v>
      </c>
      <c r="C72" s="173">
        <f>SUM(C70:C71)</f>
        <v>2</v>
      </c>
      <c r="D72" s="360" t="s">
        <v>422</v>
      </c>
    </row>
    <row r="73" spans="1:4" ht="24" customHeight="1" thickBot="1" x14ac:dyDescent="0.25">
      <c r="A73" s="231" t="s">
        <v>230</v>
      </c>
      <c r="B73" s="231"/>
      <c r="C73" s="232"/>
      <c r="D73" s="232"/>
    </row>
    <row r="74" spans="1:4" ht="24" customHeight="1" x14ac:dyDescent="0.2">
      <c r="A74" s="224" t="s">
        <v>29</v>
      </c>
      <c r="B74" s="310" t="s">
        <v>195</v>
      </c>
      <c r="C74" s="44">
        <v>2</v>
      </c>
      <c r="D74" s="76" t="s">
        <v>203</v>
      </c>
    </row>
    <row r="75" spans="1:4" ht="24" customHeight="1" x14ac:dyDescent="0.2">
      <c r="A75" s="224"/>
      <c r="B75" s="311"/>
      <c r="C75" s="41">
        <v>2</v>
      </c>
      <c r="D75" s="154" t="s">
        <v>134</v>
      </c>
    </row>
    <row r="76" spans="1:4" ht="24" customHeight="1" thickBot="1" x14ac:dyDescent="0.25">
      <c r="A76" s="224"/>
      <c r="B76" s="308"/>
      <c r="C76" s="45">
        <f>IF(C75="","",C74/C75)</f>
        <v>1</v>
      </c>
      <c r="D76" s="154" t="s">
        <v>201</v>
      </c>
    </row>
    <row r="77" spans="1:4" ht="24" customHeight="1" x14ac:dyDescent="0.2">
      <c r="A77" s="224"/>
      <c r="B77" s="220" t="s">
        <v>231</v>
      </c>
      <c r="C77" s="44">
        <v>4</v>
      </c>
      <c r="D77" s="76" t="s">
        <v>203</v>
      </c>
    </row>
    <row r="78" spans="1:4" ht="24" customHeight="1" x14ac:dyDescent="0.2">
      <c r="A78" s="224"/>
      <c r="B78" s="221"/>
      <c r="C78" s="41">
        <v>2</v>
      </c>
      <c r="D78" s="154" t="s">
        <v>134</v>
      </c>
    </row>
    <row r="79" spans="1:4" ht="24" customHeight="1" thickBot="1" x14ac:dyDescent="0.25">
      <c r="A79" s="230"/>
      <c r="B79" s="221"/>
      <c r="C79" s="45">
        <f>IF(C78="","",C77/C78)</f>
        <v>2</v>
      </c>
      <c r="D79" s="154" t="s">
        <v>201</v>
      </c>
    </row>
    <row r="80" spans="1:4" ht="24" customHeight="1" x14ac:dyDescent="0.2">
      <c r="A80" s="230"/>
      <c r="B80" s="220" t="s">
        <v>86</v>
      </c>
      <c r="C80" s="44">
        <v>1</v>
      </c>
      <c r="D80" s="76" t="s">
        <v>203</v>
      </c>
    </row>
    <row r="81" spans="1:4" ht="24" customHeight="1" x14ac:dyDescent="0.2">
      <c r="A81" s="230"/>
      <c r="B81" s="221"/>
      <c r="C81" s="41">
        <v>2</v>
      </c>
      <c r="D81" s="154" t="s">
        <v>134</v>
      </c>
    </row>
    <row r="82" spans="1:4" ht="24" customHeight="1" thickBot="1" x14ac:dyDescent="0.25">
      <c r="A82" s="230"/>
      <c r="B82" s="221"/>
      <c r="C82" s="45">
        <f>IF(C81="","",C80/C81)</f>
        <v>0.5</v>
      </c>
      <c r="D82" s="154" t="s">
        <v>201</v>
      </c>
    </row>
    <row r="83" spans="1:4" ht="24" customHeight="1" x14ac:dyDescent="0.2">
      <c r="A83" s="230"/>
      <c r="B83" s="220" t="s">
        <v>111</v>
      </c>
      <c r="C83" s="44">
        <v>4</v>
      </c>
      <c r="D83" s="76" t="s">
        <v>203</v>
      </c>
    </row>
    <row r="84" spans="1:4" ht="24" customHeight="1" x14ac:dyDescent="0.2">
      <c r="A84" s="230"/>
      <c r="B84" s="221"/>
      <c r="C84" s="41">
        <v>2</v>
      </c>
      <c r="D84" s="154" t="s">
        <v>134</v>
      </c>
    </row>
    <row r="85" spans="1:4" ht="24" customHeight="1" thickBot="1" x14ac:dyDescent="0.25">
      <c r="A85" s="230"/>
      <c r="B85" s="222"/>
      <c r="C85" s="46">
        <f>IF(C84="","",C83/C84)</f>
        <v>2</v>
      </c>
      <c r="D85" s="158" t="s">
        <v>201</v>
      </c>
    </row>
    <row r="86" spans="1:4" ht="24" customHeight="1" x14ac:dyDescent="0.2">
      <c r="A86" s="230"/>
      <c r="B86" s="221" t="s">
        <v>232</v>
      </c>
      <c r="C86" s="44">
        <v>8</v>
      </c>
      <c r="D86" s="76" t="s">
        <v>203</v>
      </c>
    </row>
    <row r="87" spans="1:4" ht="24" customHeight="1" x14ac:dyDescent="0.2">
      <c r="A87" s="230"/>
      <c r="B87" s="221"/>
      <c r="C87" s="41">
        <v>8</v>
      </c>
      <c r="D87" s="154" t="s">
        <v>134</v>
      </c>
    </row>
    <row r="88" spans="1:4" ht="24" customHeight="1" thickBot="1" x14ac:dyDescent="0.25">
      <c r="A88" s="230"/>
      <c r="B88" s="221"/>
      <c r="C88" s="46">
        <f>IF(C87="","",C86/C87)</f>
        <v>1</v>
      </c>
      <c r="D88" s="158" t="s">
        <v>201</v>
      </c>
    </row>
    <row r="89" spans="1:4" ht="24" customHeight="1" thickTop="1" x14ac:dyDescent="0.2">
      <c r="A89" s="223" t="s">
        <v>94</v>
      </c>
      <c r="B89" s="225" t="s">
        <v>233</v>
      </c>
      <c r="C89" s="47">
        <v>12</v>
      </c>
      <c r="D89" s="156" t="s">
        <v>72</v>
      </c>
    </row>
    <row r="90" spans="1:4" ht="24" customHeight="1" x14ac:dyDescent="0.2">
      <c r="A90" s="224"/>
      <c r="B90" s="226"/>
      <c r="C90" s="41">
        <v>6</v>
      </c>
      <c r="D90" s="154" t="s">
        <v>200</v>
      </c>
    </row>
    <row r="91" spans="1:4" ht="24" customHeight="1" x14ac:dyDescent="0.2">
      <c r="A91" s="224"/>
      <c r="B91" s="227"/>
      <c r="C91" s="45">
        <f>IF(C90="","",C89/C90)</f>
        <v>2</v>
      </c>
      <c r="D91" s="154" t="s">
        <v>204</v>
      </c>
    </row>
    <row r="92" spans="1:4" ht="24" customHeight="1" x14ac:dyDescent="0.2">
      <c r="A92" s="224"/>
      <c r="B92" s="228" t="s">
        <v>262</v>
      </c>
      <c r="C92" s="41">
        <v>4</v>
      </c>
      <c r="D92" s="154" t="s">
        <v>72</v>
      </c>
    </row>
    <row r="93" spans="1:4" ht="24" customHeight="1" x14ac:dyDescent="0.2">
      <c r="A93" s="224"/>
      <c r="B93" s="226"/>
      <c r="C93" s="41">
        <v>2</v>
      </c>
      <c r="D93" s="154" t="s">
        <v>200</v>
      </c>
    </row>
    <row r="94" spans="1:4" ht="24" customHeight="1" thickBot="1" x14ac:dyDescent="0.25">
      <c r="A94" s="224"/>
      <c r="B94" s="229"/>
      <c r="C94" s="43" t="str">
        <f>IF(C93&lt;&gt;"0","",C92/C93)</f>
        <v/>
      </c>
      <c r="D94" s="75" t="s">
        <v>78</v>
      </c>
    </row>
    <row r="95" spans="1:4" ht="42" customHeight="1" thickBot="1" x14ac:dyDescent="0.25">
      <c r="A95" s="294" t="s">
        <v>388</v>
      </c>
      <c r="B95" s="296"/>
      <c r="C95" s="294"/>
      <c r="D95" s="295"/>
    </row>
    <row r="96" spans="1:4" ht="25.5" customHeight="1" x14ac:dyDescent="0.2">
      <c r="A96" s="152" t="s">
        <v>325</v>
      </c>
      <c r="B96" s="166" t="s">
        <v>383</v>
      </c>
      <c r="C96" s="167" t="s">
        <v>384</v>
      </c>
      <c r="D96" s="154" t="s">
        <v>389</v>
      </c>
    </row>
    <row r="97" spans="1:4" ht="25.5" customHeight="1" x14ac:dyDescent="0.2">
      <c r="A97" s="152" t="s">
        <v>326</v>
      </c>
      <c r="B97" s="41"/>
      <c r="C97" s="168">
        <v>2</v>
      </c>
      <c r="D97" s="185" t="s">
        <v>386</v>
      </c>
    </row>
    <row r="98" spans="1:4" ht="25.5" customHeight="1" x14ac:dyDescent="0.2">
      <c r="A98" s="152" t="s">
        <v>327</v>
      </c>
      <c r="B98" s="41"/>
      <c r="C98" s="168">
        <v>3</v>
      </c>
      <c r="D98" s="169"/>
    </row>
    <row r="99" spans="1:4" ht="25.5" customHeight="1" x14ac:dyDescent="0.2">
      <c r="A99" s="152" t="s">
        <v>328</v>
      </c>
      <c r="B99" s="41">
        <v>2</v>
      </c>
      <c r="C99" s="168">
        <v>3</v>
      </c>
      <c r="D99" s="169"/>
    </row>
    <row r="100" spans="1:4" ht="25.5" customHeight="1" x14ac:dyDescent="0.2">
      <c r="A100" s="152" t="s">
        <v>329</v>
      </c>
      <c r="B100" s="41">
        <v>2</v>
      </c>
      <c r="C100" s="168"/>
      <c r="D100" s="169"/>
    </row>
    <row r="101" spans="1:4" ht="25.5" customHeight="1" x14ac:dyDescent="0.2">
      <c r="A101" s="152" t="s">
        <v>330</v>
      </c>
      <c r="B101" s="41">
        <v>2</v>
      </c>
      <c r="C101" s="168"/>
      <c r="D101" s="169"/>
    </row>
    <row r="102" spans="1:4" ht="25.5" customHeight="1" x14ac:dyDescent="0.2">
      <c r="A102" s="152" t="s">
        <v>331</v>
      </c>
      <c r="B102" s="41">
        <v>2</v>
      </c>
      <c r="C102" s="168"/>
      <c r="D102" s="169"/>
    </row>
    <row r="103" spans="1:4" ht="25.5" customHeight="1" thickBot="1" x14ac:dyDescent="0.25">
      <c r="A103" s="152" t="s">
        <v>332</v>
      </c>
      <c r="B103" s="170"/>
      <c r="C103" s="171"/>
      <c r="D103" s="172"/>
    </row>
    <row r="104" spans="1:4" ht="25.5" customHeight="1" thickBot="1" x14ac:dyDescent="0.25">
      <c r="A104" s="163" t="s">
        <v>333</v>
      </c>
      <c r="B104" s="173">
        <f>SUM(B97:B103)</f>
        <v>8</v>
      </c>
      <c r="C104" s="173">
        <f>SUM(C97:C103)</f>
        <v>8</v>
      </c>
      <c r="D104" s="359" t="s">
        <v>422</v>
      </c>
    </row>
    <row r="105" spans="1:4" ht="25.5" customHeight="1" x14ac:dyDescent="0.2">
      <c r="A105" s="152" t="s">
        <v>334</v>
      </c>
      <c r="B105" s="166" t="s">
        <v>383</v>
      </c>
      <c r="C105" s="167" t="s">
        <v>384</v>
      </c>
      <c r="D105" s="154" t="s">
        <v>389</v>
      </c>
    </row>
    <row r="106" spans="1:4" ht="25.5" customHeight="1" x14ac:dyDescent="0.2">
      <c r="A106" s="163" t="s">
        <v>335</v>
      </c>
      <c r="B106" s="59">
        <v>4</v>
      </c>
      <c r="C106" s="168">
        <v>4</v>
      </c>
      <c r="D106" s="185" t="s">
        <v>386</v>
      </c>
    </row>
    <row r="107" spans="1:4" ht="25.5" customHeight="1" thickBot="1" x14ac:dyDescent="0.25">
      <c r="A107" s="163" t="s">
        <v>336</v>
      </c>
      <c r="B107" s="174">
        <v>4</v>
      </c>
      <c r="C107" s="171">
        <v>4</v>
      </c>
      <c r="D107" s="169"/>
    </row>
    <row r="108" spans="1:4" ht="25.5" customHeight="1" x14ac:dyDescent="0.2">
      <c r="A108" s="163" t="s">
        <v>333</v>
      </c>
      <c r="B108" s="175">
        <f>SUM(B106:B107)</f>
        <v>8</v>
      </c>
      <c r="C108" s="175">
        <f>SUM(C106:C107)</f>
        <v>8</v>
      </c>
      <c r="D108" s="359" t="s">
        <v>422</v>
      </c>
    </row>
    <row r="109" spans="1:4" ht="24" customHeight="1" thickBot="1" x14ac:dyDescent="0.25">
      <c r="A109" s="232" t="s">
        <v>25</v>
      </c>
      <c r="B109" s="232"/>
      <c r="C109" s="232"/>
      <c r="D109" s="232"/>
    </row>
    <row r="110" spans="1:4" ht="24" customHeight="1" thickBot="1" x14ac:dyDescent="0.25">
      <c r="A110" s="230" t="s">
        <v>29</v>
      </c>
      <c r="B110" s="154" t="s">
        <v>98</v>
      </c>
      <c r="C110" s="39"/>
      <c r="D110" s="73" t="s">
        <v>100</v>
      </c>
    </row>
    <row r="111" spans="1:4" ht="21.75" customHeight="1" thickTop="1" x14ac:dyDescent="0.2">
      <c r="A111" s="306"/>
      <c r="B111" s="304" t="s">
        <v>213</v>
      </c>
      <c r="C111" s="48">
        <v>25</v>
      </c>
      <c r="D111" s="157" t="s">
        <v>138</v>
      </c>
    </row>
    <row r="112" spans="1:4" ht="24" customHeight="1" x14ac:dyDescent="0.2">
      <c r="A112" s="306"/>
      <c r="B112" s="309"/>
      <c r="C112" s="49">
        <v>20</v>
      </c>
      <c r="D112" s="154" t="s">
        <v>205</v>
      </c>
    </row>
    <row r="113" spans="1:4" ht="24" customHeight="1" x14ac:dyDescent="0.2">
      <c r="A113" s="306"/>
      <c r="B113" s="303"/>
      <c r="C113" s="50">
        <f>IF(C112="","",C111/C112)</f>
        <v>1.25</v>
      </c>
      <c r="D113" s="154" t="s">
        <v>207</v>
      </c>
    </row>
    <row r="114" spans="1:4" ht="24" customHeight="1" x14ac:dyDescent="0.2">
      <c r="A114" s="306"/>
      <c r="B114" s="310" t="s">
        <v>71</v>
      </c>
      <c r="C114" s="49">
        <v>10</v>
      </c>
      <c r="D114" s="154" t="s">
        <v>203</v>
      </c>
    </row>
    <row r="115" spans="1:4" ht="24" customHeight="1" x14ac:dyDescent="0.2">
      <c r="A115" s="306"/>
      <c r="B115" s="311"/>
      <c r="C115" s="49">
        <v>5</v>
      </c>
      <c r="D115" s="154" t="s">
        <v>134</v>
      </c>
    </row>
    <row r="116" spans="1:4" ht="24" customHeight="1" thickBot="1" x14ac:dyDescent="0.25">
      <c r="A116" s="313"/>
      <c r="B116" s="312"/>
      <c r="C116" s="51">
        <f>IF(C115="","",C114/C115)</f>
        <v>2</v>
      </c>
      <c r="D116" s="74" t="s">
        <v>201</v>
      </c>
    </row>
    <row r="117" spans="1:4" ht="24" customHeight="1" thickTop="1" thickBot="1" x14ac:dyDescent="0.25">
      <c r="A117" s="314" t="s">
        <v>94</v>
      </c>
      <c r="B117" s="28" t="s">
        <v>98</v>
      </c>
      <c r="C117" s="52"/>
      <c r="D117" s="77" t="s">
        <v>101</v>
      </c>
    </row>
    <row r="118" spans="1:4" ht="24" customHeight="1" thickTop="1" x14ac:dyDescent="0.2">
      <c r="A118" s="306"/>
      <c r="B118" s="227" t="s">
        <v>211</v>
      </c>
      <c r="C118" s="48">
        <v>15</v>
      </c>
      <c r="D118" s="157" t="s">
        <v>63</v>
      </c>
    </row>
    <row r="119" spans="1:4" ht="24" customHeight="1" x14ac:dyDescent="0.2">
      <c r="A119" s="306"/>
      <c r="B119" s="257"/>
      <c r="C119" s="49">
        <v>15</v>
      </c>
      <c r="D119" s="154" t="s">
        <v>209</v>
      </c>
    </row>
    <row r="120" spans="1:4" ht="24" customHeight="1" x14ac:dyDescent="0.2">
      <c r="A120" s="306"/>
      <c r="B120" s="257"/>
      <c r="C120" s="50">
        <f>IF(C119="","",C118/C119)</f>
        <v>1</v>
      </c>
      <c r="D120" s="154" t="s">
        <v>210</v>
      </c>
    </row>
    <row r="121" spans="1:4" ht="24" customHeight="1" x14ac:dyDescent="0.2">
      <c r="A121" s="306"/>
      <c r="B121" s="257" t="s">
        <v>74</v>
      </c>
      <c r="C121" s="49">
        <v>15</v>
      </c>
      <c r="D121" s="154" t="s">
        <v>93</v>
      </c>
    </row>
    <row r="122" spans="1:4" ht="24" customHeight="1" x14ac:dyDescent="0.2">
      <c r="A122" s="306"/>
      <c r="B122" s="257"/>
      <c r="C122" s="49">
        <v>15</v>
      </c>
      <c r="D122" s="154" t="s">
        <v>163</v>
      </c>
    </row>
    <row r="123" spans="1:4" ht="24" customHeight="1" x14ac:dyDescent="0.2">
      <c r="A123" s="307"/>
      <c r="B123" s="257"/>
      <c r="C123" s="50">
        <f>IF(C122="","",C121/C122)</f>
        <v>1</v>
      </c>
      <c r="D123" s="154" t="s">
        <v>176</v>
      </c>
    </row>
    <row r="124" spans="1:4" ht="42" customHeight="1" thickBot="1" x14ac:dyDescent="0.25">
      <c r="A124" s="294" t="s">
        <v>390</v>
      </c>
      <c r="B124" s="294"/>
      <c r="C124" s="294"/>
      <c r="D124" s="295"/>
    </row>
    <row r="125" spans="1:4" ht="25.5" customHeight="1" x14ac:dyDescent="0.2">
      <c r="A125" s="152" t="s">
        <v>325</v>
      </c>
      <c r="B125" s="166" t="s">
        <v>383</v>
      </c>
      <c r="C125" s="167" t="s">
        <v>384</v>
      </c>
      <c r="D125" s="154" t="s">
        <v>391</v>
      </c>
    </row>
    <row r="126" spans="1:4" ht="25.5" customHeight="1" x14ac:dyDescent="0.2">
      <c r="A126" s="152" t="s">
        <v>326</v>
      </c>
      <c r="B126" s="41"/>
      <c r="C126" s="168"/>
      <c r="D126" s="185" t="s">
        <v>386</v>
      </c>
    </row>
    <row r="127" spans="1:4" ht="25.5" customHeight="1" x14ac:dyDescent="0.2">
      <c r="A127" s="152" t="s">
        <v>327</v>
      </c>
      <c r="B127" s="41">
        <v>2</v>
      </c>
      <c r="C127" s="168"/>
      <c r="D127" s="169"/>
    </row>
    <row r="128" spans="1:4" ht="25.5" customHeight="1" x14ac:dyDescent="0.2">
      <c r="A128" s="152" t="s">
        <v>328</v>
      </c>
      <c r="B128" s="41">
        <v>4</v>
      </c>
      <c r="C128" s="168">
        <v>4</v>
      </c>
      <c r="D128" s="169"/>
    </row>
    <row r="129" spans="1:4" ht="25.5" customHeight="1" x14ac:dyDescent="0.2">
      <c r="A129" s="152" t="s">
        <v>329</v>
      </c>
      <c r="B129" s="41">
        <v>4</v>
      </c>
      <c r="C129" s="168">
        <v>6</v>
      </c>
      <c r="D129" s="169"/>
    </row>
    <row r="130" spans="1:4" ht="25.5" customHeight="1" x14ac:dyDescent="0.2">
      <c r="A130" s="152" t="s">
        <v>330</v>
      </c>
      <c r="B130" s="41">
        <v>2</v>
      </c>
      <c r="C130" s="168"/>
      <c r="D130" s="169"/>
    </row>
    <row r="131" spans="1:4" ht="25.5" customHeight="1" x14ac:dyDescent="0.2">
      <c r="A131" s="152" t="s">
        <v>331</v>
      </c>
      <c r="B131" s="41"/>
      <c r="C131" s="168"/>
      <c r="D131" s="169"/>
    </row>
    <row r="132" spans="1:4" ht="25.5" customHeight="1" thickBot="1" x14ac:dyDescent="0.25">
      <c r="A132" s="152" t="s">
        <v>332</v>
      </c>
      <c r="B132" s="170"/>
      <c r="C132" s="171"/>
      <c r="D132" s="172"/>
    </row>
    <row r="133" spans="1:4" ht="25.5" customHeight="1" thickBot="1" x14ac:dyDescent="0.25">
      <c r="A133" s="163" t="s">
        <v>333</v>
      </c>
      <c r="B133" s="173">
        <f>SUM(B126:B132)</f>
        <v>12</v>
      </c>
      <c r="C133" s="173">
        <f>SUM(C126:C132)</f>
        <v>10</v>
      </c>
      <c r="D133" s="186" t="s">
        <v>387</v>
      </c>
    </row>
    <row r="134" spans="1:4" ht="25.5" customHeight="1" x14ac:dyDescent="0.2">
      <c r="A134" s="152" t="s">
        <v>334</v>
      </c>
      <c r="B134" s="166" t="s">
        <v>383</v>
      </c>
      <c r="C134" s="167" t="s">
        <v>384</v>
      </c>
      <c r="D134" s="154" t="s">
        <v>391</v>
      </c>
    </row>
    <row r="135" spans="1:4" ht="25.5" customHeight="1" x14ac:dyDescent="0.2">
      <c r="A135" s="163" t="s">
        <v>335</v>
      </c>
      <c r="B135" s="59">
        <v>6</v>
      </c>
      <c r="C135" s="168">
        <v>6</v>
      </c>
      <c r="D135" s="185" t="s">
        <v>386</v>
      </c>
    </row>
    <row r="136" spans="1:4" ht="25.5" customHeight="1" thickBot="1" x14ac:dyDescent="0.25">
      <c r="A136" s="163" t="s">
        <v>336</v>
      </c>
      <c r="B136" s="174">
        <v>6</v>
      </c>
      <c r="C136" s="171">
        <v>4</v>
      </c>
      <c r="D136" s="169"/>
    </row>
    <row r="137" spans="1:4" ht="25.5" customHeight="1" x14ac:dyDescent="0.2">
      <c r="A137" s="163" t="s">
        <v>333</v>
      </c>
      <c r="B137" s="175">
        <f>SUM(B135:B136)</f>
        <v>12</v>
      </c>
      <c r="C137" s="175">
        <f>SUM(C135:C136)</f>
        <v>10</v>
      </c>
      <c r="D137" s="186" t="s">
        <v>387</v>
      </c>
    </row>
    <row r="138" spans="1:4" ht="24" customHeight="1" thickBot="1" x14ac:dyDescent="0.25">
      <c r="A138" s="231" t="s">
        <v>420</v>
      </c>
      <c r="B138" s="231"/>
      <c r="C138" s="232"/>
      <c r="D138" s="232"/>
    </row>
    <row r="139" spans="1:4" ht="24" customHeight="1" x14ac:dyDescent="0.2">
      <c r="A139" s="224" t="s">
        <v>102</v>
      </c>
      <c r="B139" s="270" t="s">
        <v>170</v>
      </c>
      <c r="C139" s="53">
        <v>20</v>
      </c>
      <c r="D139" s="76" t="s">
        <v>203</v>
      </c>
    </row>
    <row r="140" spans="1:4" ht="25.5" customHeight="1" x14ac:dyDescent="0.2">
      <c r="A140" s="224"/>
      <c r="B140" s="270"/>
      <c r="C140" s="49">
        <v>20</v>
      </c>
      <c r="D140" s="154" t="s">
        <v>120</v>
      </c>
    </row>
    <row r="141" spans="1:4" ht="24" customHeight="1" thickBot="1" x14ac:dyDescent="0.25">
      <c r="A141" s="305"/>
      <c r="B141" s="271"/>
      <c r="C141" s="51">
        <f>IF(C140="","",C139/C140)</f>
        <v>1</v>
      </c>
      <c r="D141" s="74" t="s">
        <v>215</v>
      </c>
    </row>
    <row r="142" spans="1:4" ht="24" customHeight="1" thickTop="1" x14ac:dyDescent="0.2">
      <c r="A142" s="306" t="s">
        <v>94</v>
      </c>
      <c r="B142" s="308" t="s">
        <v>234</v>
      </c>
      <c r="C142" s="48">
        <v>15</v>
      </c>
      <c r="D142" s="157" t="s">
        <v>203</v>
      </c>
    </row>
    <row r="143" spans="1:4" ht="24" customHeight="1" x14ac:dyDescent="0.2">
      <c r="A143" s="306"/>
      <c r="B143" s="270"/>
      <c r="C143" s="49">
        <v>15</v>
      </c>
      <c r="D143" s="154" t="s">
        <v>120</v>
      </c>
    </row>
    <row r="144" spans="1:4" ht="24" customHeight="1" thickBot="1" x14ac:dyDescent="0.25">
      <c r="A144" s="307"/>
      <c r="B144" s="270"/>
      <c r="C144" s="54">
        <f>IF(C143="","",C142/C143)</f>
        <v>1</v>
      </c>
      <c r="D144" s="75" t="s">
        <v>215</v>
      </c>
    </row>
    <row r="145" spans="1:4" ht="42" customHeight="1" thickBot="1" x14ac:dyDescent="0.25">
      <c r="A145" s="294" t="s">
        <v>392</v>
      </c>
      <c r="B145" s="294"/>
      <c r="C145" s="294"/>
      <c r="D145" s="295"/>
    </row>
    <row r="146" spans="1:4" ht="25.5" customHeight="1" x14ac:dyDescent="0.2">
      <c r="A146" s="152" t="s">
        <v>325</v>
      </c>
      <c r="B146" s="166" t="s">
        <v>383</v>
      </c>
      <c r="C146" s="167" t="s">
        <v>384</v>
      </c>
      <c r="D146" s="154" t="s">
        <v>393</v>
      </c>
    </row>
    <row r="147" spans="1:4" ht="25.5" customHeight="1" x14ac:dyDescent="0.2">
      <c r="A147" s="152" t="s">
        <v>326</v>
      </c>
      <c r="B147" s="41"/>
      <c r="C147" s="168"/>
      <c r="D147" s="185" t="s">
        <v>386</v>
      </c>
    </row>
    <row r="148" spans="1:4" ht="25.5" customHeight="1" x14ac:dyDescent="0.2">
      <c r="A148" s="152" t="s">
        <v>327</v>
      </c>
      <c r="B148" s="41">
        <v>2</v>
      </c>
      <c r="C148" s="168"/>
      <c r="D148" s="169"/>
    </row>
    <row r="149" spans="1:4" ht="25.5" customHeight="1" x14ac:dyDescent="0.2">
      <c r="A149" s="152" t="s">
        <v>328</v>
      </c>
      <c r="B149" s="41">
        <v>2</v>
      </c>
      <c r="C149" s="168"/>
      <c r="D149" s="169"/>
    </row>
    <row r="150" spans="1:4" ht="25.5" customHeight="1" x14ac:dyDescent="0.2">
      <c r="A150" s="152" t="s">
        <v>329</v>
      </c>
      <c r="B150" s="41">
        <v>2</v>
      </c>
      <c r="C150" s="168">
        <v>7</v>
      </c>
      <c r="D150" s="169"/>
    </row>
    <row r="151" spans="1:4" ht="25.5" customHeight="1" x14ac:dyDescent="0.2">
      <c r="A151" s="152" t="s">
        <v>330</v>
      </c>
      <c r="B151" s="41"/>
      <c r="C151" s="168"/>
      <c r="D151" s="169"/>
    </row>
    <row r="152" spans="1:4" ht="25.5" customHeight="1" x14ac:dyDescent="0.2">
      <c r="A152" s="152" t="s">
        <v>331</v>
      </c>
      <c r="B152" s="41">
        <v>2</v>
      </c>
      <c r="C152" s="168"/>
      <c r="D152" s="169"/>
    </row>
    <row r="153" spans="1:4" ht="25.5" customHeight="1" thickBot="1" x14ac:dyDescent="0.25">
      <c r="A153" s="152" t="s">
        <v>332</v>
      </c>
      <c r="B153" s="170"/>
      <c r="C153" s="171"/>
      <c r="D153" s="172"/>
    </row>
    <row r="154" spans="1:4" ht="25.5" customHeight="1" thickBot="1" x14ac:dyDescent="0.25">
      <c r="A154" s="163" t="s">
        <v>333</v>
      </c>
      <c r="B154" s="173">
        <f>SUM(B147:B153)</f>
        <v>8</v>
      </c>
      <c r="C154" s="173">
        <f>SUM(C147:C153)</f>
        <v>7</v>
      </c>
      <c r="D154" s="359" t="s">
        <v>422</v>
      </c>
    </row>
    <row r="155" spans="1:4" ht="25.5" customHeight="1" x14ac:dyDescent="0.2">
      <c r="A155" s="152" t="s">
        <v>334</v>
      </c>
      <c r="B155" s="166" t="s">
        <v>383</v>
      </c>
      <c r="C155" s="167" t="s">
        <v>384</v>
      </c>
      <c r="D155" s="154" t="s">
        <v>393</v>
      </c>
    </row>
    <row r="156" spans="1:4" ht="25.5" customHeight="1" x14ac:dyDescent="0.2">
      <c r="A156" s="163" t="s">
        <v>335</v>
      </c>
      <c r="B156" s="59">
        <v>4</v>
      </c>
      <c r="C156" s="168">
        <v>4</v>
      </c>
      <c r="D156" s="185" t="s">
        <v>386</v>
      </c>
    </row>
    <row r="157" spans="1:4" ht="25.5" customHeight="1" thickBot="1" x14ac:dyDescent="0.25">
      <c r="A157" s="163" t="s">
        <v>336</v>
      </c>
      <c r="B157" s="174">
        <v>4</v>
      </c>
      <c r="C157" s="171">
        <v>3</v>
      </c>
      <c r="D157" s="169"/>
    </row>
    <row r="158" spans="1:4" ht="25.5" customHeight="1" x14ac:dyDescent="0.2">
      <c r="A158" s="163" t="s">
        <v>333</v>
      </c>
      <c r="B158" s="175">
        <f>SUM(B156:B157)</f>
        <v>8</v>
      </c>
      <c r="C158" s="175">
        <f>SUM(C156:C157)</f>
        <v>7</v>
      </c>
      <c r="D158" s="361" t="s">
        <v>422</v>
      </c>
    </row>
    <row r="159" spans="1:4" ht="24" customHeight="1" x14ac:dyDescent="0.2">
      <c r="A159" s="232" t="s">
        <v>414</v>
      </c>
      <c r="B159" s="232"/>
      <c r="C159" s="237"/>
      <c r="D159" s="237"/>
    </row>
    <row r="160" spans="1:4" ht="30.6" customHeight="1" x14ac:dyDescent="0.2">
      <c r="A160" s="315" t="s">
        <v>191</v>
      </c>
      <c r="B160" s="316"/>
      <c r="C160" s="316"/>
      <c r="D160" s="317"/>
    </row>
    <row r="161" spans="1:5" ht="26.25" customHeight="1" thickBot="1" x14ac:dyDescent="0.25">
      <c r="A161" s="232" t="s">
        <v>69</v>
      </c>
      <c r="B161" s="232"/>
      <c r="C161" s="237"/>
      <c r="D161" s="237"/>
    </row>
    <row r="162" spans="1:5" ht="38.25" customHeight="1" x14ac:dyDescent="0.2">
      <c r="A162" s="261" t="s">
        <v>80</v>
      </c>
      <c r="B162" s="262"/>
      <c r="C162" s="297"/>
      <c r="D162" s="298"/>
    </row>
    <row r="163" spans="1:5" ht="26.25" customHeight="1" x14ac:dyDescent="0.2">
      <c r="A163" s="263"/>
      <c r="B163" s="264"/>
      <c r="C163" s="318" t="s">
        <v>237</v>
      </c>
      <c r="D163" s="319"/>
    </row>
    <row r="164" spans="1:5" ht="26.25" customHeight="1" x14ac:dyDescent="0.2">
      <c r="A164" s="263"/>
      <c r="B164" s="264"/>
      <c r="C164" s="259"/>
      <c r="D164" s="260"/>
    </row>
    <row r="165" spans="1:5" ht="26.25" customHeight="1" thickBot="1" x14ac:dyDescent="0.25">
      <c r="A165" s="254" t="s">
        <v>236</v>
      </c>
      <c r="B165" s="255"/>
      <c r="C165" s="55">
        <v>20</v>
      </c>
      <c r="D165" s="75" t="s">
        <v>238</v>
      </c>
    </row>
    <row r="166" spans="1:5" ht="26.25" customHeight="1" thickBot="1" x14ac:dyDescent="0.25">
      <c r="A166" s="232" t="s">
        <v>235</v>
      </c>
      <c r="B166" s="232"/>
      <c r="C166" s="237"/>
      <c r="D166" s="237"/>
    </row>
    <row r="167" spans="1:5" ht="26.25" customHeight="1" x14ac:dyDescent="0.2">
      <c r="A167" s="251" t="s">
        <v>370</v>
      </c>
      <c r="B167" s="30" t="s">
        <v>16</v>
      </c>
      <c r="C167" s="56">
        <v>4</v>
      </c>
      <c r="D167" s="78" t="s">
        <v>241</v>
      </c>
    </row>
    <row r="168" spans="1:5" ht="26.25" customHeight="1" x14ac:dyDescent="0.2">
      <c r="A168" s="253"/>
      <c r="B168" s="31" t="s">
        <v>240</v>
      </c>
      <c r="C168" s="57">
        <v>4</v>
      </c>
      <c r="D168" s="161" t="s">
        <v>241</v>
      </c>
    </row>
    <row r="169" spans="1:5" ht="26.25" customHeight="1" x14ac:dyDescent="0.2">
      <c r="A169" s="228" t="s">
        <v>242</v>
      </c>
      <c r="B169" s="256"/>
      <c r="C169" s="36"/>
      <c r="D169" s="151"/>
    </row>
    <row r="170" spans="1:5" ht="26.25" customHeight="1" thickBot="1" x14ac:dyDescent="0.25">
      <c r="A170" s="257" t="s">
        <v>164</v>
      </c>
      <c r="B170" s="258"/>
      <c r="C170" s="55">
        <v>20</v>
      </c>
      <c r="D170" s="75" t="s">
        <v>243</v>
      </c>
    </row>
    <row r="171" spans="1:5" ht="35.25" customHeight="1" thickBot="1" x14ac:dyDescent="0.25">
      <c r="A171" s="232" t="s">
        <v>421</v>
      </c>
      <c r="B171" s="232"/>
      <c r="C171" s="232"/>
      <c r="D171" s="232"/>
      <c r="E171" s="82"/>
    </row>
    <row r="172" spans="1:5" ht="29.25" customHeight="1" x14ac:dyDescent="0.2">
      <c r="A172" s="268" t="s">
        <v>102</v>
      </c>
      <c r="B172" s="270" t="s">
        <v>179</v>
      </c>
      <c r="C172" s="58">
        <v>20</v>
      </c>
      <c r="D172" s="79" t="s">
        <v>203</v>
      </c>
    </row>
    <row r="173" spans="1:5" ht="24" customHeight="1" x14ac:dyDescent="0.2">
      <c r="A173" s="268"/>
      <c r="B173" s="270"/>
      <c r="C173" s="59">
        <v>20</v>
      </c>
      <c r="D173" s="155" t="s">
        <v>216</v>
      </c>
    </row>
    <row r="174" spans="1:5" ht="25.5" customHeight="1" thickBot="1" x14ac:dyDescent="0.25">
      <c r="A174" s="269"/>
      <c r="B174" s="271"/>
      <c r="C174" s="42">
        <f>IF(C173="","",C172/C173)</f>
        <v>1</v>
      </c>
      <c r="D174" s="74" t="s">
        <v>140</v>
      </c>
    </row>
    <row r="175" spans="1:5" ht="25.5" customHeight="1" thickTop="1" x14ac:dyDescent="0.2">
      <c r="A175" s="272" t="s">
        <v>94</v>
      </c>
      <c r="B175" s="227" t="s">
        <v>244</v>
      </c>
      <c r="C175" s="60">
        <v>15</v>
      </c>
      <c r="D175" s="160" t="s">
        <v>203</v>
      </c>
    </row>
    <row r="176" spans="1:5" ht="25.5" customHeight="1" x14ac:dyDescent="0.2">
      <c r="A176" s="268"/>
      <c r="B176" s="257"/>
      <c r="C176" s="59">
        <v>15</v>
      </c>
      <c r="D176" s="155" t="s">
        <v>216</v>
      </c>
    </row>
    <row r="177" spans="1:4" ht="25.5" customHeight="1" thickBot="1" x14ac:dyDescent="0.25">
      <c r="A177" s="268"/>
      <c r="B177" s="257"/>
      <c r="C177" s="61">
        <f>IF(C176="","",C175/C176)</f>
        <v>1</v>
      </c>
      <c r="D177" s="80" t="s">
        <v>140</v>
      </c>
    </row>
    <row r="178" spans="1:4" ht="42" customHeight="1" thickBot="1" x14ac:dyDescent="0.25">
      <c r="A178" s="294" t="s">
        <v>394</v>
      </c>
      <c r="B178" s="294"/>
      <c r="C178" s="294"/>
      <c r="D178" s="295"/>
    </row>
    <row r="179" spans="1:4" ht="25.5" customHeight="1" x14ac:dyDescent="0.2">
      <c r="A179" s="152" t="s">
        <v>325</v>
      </c>
      <c r="B179" s="166" t="s">
        <v>383</v>
      </c>
      <c r="C179" s="167" t="s">
        <v>384</v>
      </c>
      <c r="D179" s="154" t="s">
        <v>395</v>
      </c>
    </row>
    <row r="180" spans="1:4" ht="25.5" customHeight="1" x14ac:dyDescent="0.2">
      <c r="A180" s="152" t="s">
        <v>326</v>
      </c>
      <c r="B180" s="41"/>
      <c r="C180" s="168"/>
      <c r="D180" s="185" t="s">
        <v>386</v>
      </c>
    </row>
    <row r="181" spans="1:4" ht="25.5" customHeight="1" x14ac:dyDescent="0.2">
      <c r="A181" s="152" t="s">
        <v>327</v>
      </c>
      <c r="B181" s="41"/>
      <c r="C181" s="168"/>
      <c r="D181" s="169"/>
    </row>
    <row r="182" spans="1:4" ht="25.5" customHeight="1" x14ac:dyDescent="0.2">
      <c r="A182" s="152" t="s">
        <v>328</v>
      </c>
      <c r="B182" s="41"/>
      <c r="C182" s="168">
        <v>6</v>
      </c>
      <c r="D182" s="169"/>
    </row>
    <row r="183" spans="1:4" ht="25.5" customHeight="1" x14ac:dyDescent="0.2">
      <c r="A183" s="152" t="s">
        <v>329</v>
      </c>
      <c r="B183" s="41"/>
      <c r="C183" s="168">
        <v>5</v>
      </c>
      <c r="D183" s="169"/>
    </row>
    <row r="184" spans="1:4" ht="25.5" customHeight="1" x14ac:dyDescent="0.2">
      <c r="A184" s="152" t="s">
        <v>330</v>
      </c>
      <c r="B184" s="41"/>
      <c r="C184" s="168">
        <v>4</v>
      </c>
      <c r="D184" s="169"/>
    </row>
    <row r="185" spans="1:4" ht="25.5" customHeight="1" x14ac:dyDescent="0.2">
      <c r="A185" s="152" t="s">
        <v>331</v>
      </c>
      <c r="B185" s="41"/>
      <c r="C185" s="168"/>
      <c r="D185" s="169"/>
    </row>
    <row r="186" spans="1:4" ht="25.5" customHeight="1" thickBot="1" x14ac:dyDescent="0.25">
      <c r="A186" s="152" t="s">
        <v>332</v>
      </c>
      <c r="B186" s="170"/>
      <c r="C186" s="171"/>
      <c r="D186" s="172"/>
    </row>
    <row r="187" spans="1:4" ht="25.5" customHeight="1" thickBot="1" x14ac:dyDescent="0.25">
      <c r="A187" s="163" t="s">
        <v>333</v>
      </c>
      <c r="B187" s="173">
        <f>SUM(B180:B186)</f>
        <v>0</v>
      </c>
      <c r="C187" s="173">
        <f>SUM(C180:C186)</f>
        <v>15</v>
      </c>
      <c r="D187" s="359" t="s">
        <v>422</v>
      </c>
    </row>
    <row r="188" spans="1:4" ht="25.5" customHeight="1" x14ac:dyDescent="0.2">
      <c r="A188" s="152" t="s">
        <v>334</v>
      </c>
      <c r="B188" s="166" t="s">
        <v>383</v>
      </c>
      <c r="C188" s="167" t="s">
        <v>384</v>
      </c>
      <c r="D188" s="154" t="s">
        <v>395</v>
      </c>
    </row>
    <row r="189" spans="1:4" ht="25.5" customHeight="1" x14ac:dyDescent="0.2">
      <c r="A189" s="163" t="s">
        <v>335</v>
      </c>
      <c r="B189" s="59"/>
      <c r="C189" s="168">
        <v>7</v>
      </c>
      <c r="D189" s="185" t="s">
        <v>386</v>
      </c>
    </row>
    <row r="190" spans="1:4" ht="25.5" customHeight="1" thickBot="1" x14ac:dyDescent="0.25">
      <c r="A190" s="163" t="s">
        <v>336</v>
      </c>
      <c r="B190" s="174"/>
      <c r="C190" s="171">
        <v>8</v>
      </c>
      <c r="D190" s="169"/>
    </row>
    <row r="191" spans="1:4" ht="25.5" customHeight="1" x14ac:dyDescent="0.2">
      <c r="A191" s="163" t="s">
        <v>333</v>
      </c>
      <c r="B191" s="175">
        <f>SUM(B189:B190)</f>
        <v>0</v>
      </c>
      <c r="C191" s="175">
        <f>SUM(C189:C190)</f>
        <v>15</v>
      </c>
      <c r="D191" s="359" t="s">
        <v>422</v>
      </c>
    </row>
    <row r="192" spans="1:4" ht="25.5" customHeight="1" x14ac:dyDescent="0.2">
      <c r="A192" s="231" t="s">
        <v>417</v>
      </c>
      <c r="B192" s="231"/>
      <c r="C192" s="231"/>
      <c r="D192" s="231"/>
    </row>
    <row r="193" spans="1:4" ht="297.60000000000002" customHeight="1" x14ac:dyDescent="0.2">
      <c r="A193" s="14" t="s">
        <v>173</v>
      </c>
      <c r="B193" s="153" t="s">
        <v>245</v>
      </c>
      <c r="C193" s="279"/>
      <c r="D193" s="280"/>
    </row>
    <row r="194" spans="1:4" ht="24" customHeight="1" x14ac:dyDescent="0.2">
      <c r="A194" s="231" t="s">
        <v>418</v>
      </c>
      <c r="B194" s="231"/>
      <c r="C194" s="231"/>
      <c r="D194" s="281"/>
    </row>
    <row r="195" spans="1:4" ht="236.4" customHeight="1" x14ac:dyDescent="0.2">
      <c r="A195" s="283" t="s">
        <v>173</v>
      </c>
      <c r="B195" s="285"/>
      <c r="C195" s="286"/>
      <c r="D195" s="287"/>
    </row>
    <row r="196" spans="1:4" ht="235.95" customHeight="1" x14ac:dyDescent="0.2">
      <c r="A196" s="284"/>
      <c r="B196" s="285"/>
      <c r="C196" s="286"/>
      <c r="D196" s="287"/>
    </row>
    <row r="197" spans="1:4" ht="80.400000000000006" customHeight="1" thickBot="1" x14ac:dyDescent="0.25">
      <c r="A197" s="231" t="s">
        <v>419</v>
      </c>
      <c r="B197" s="231"/>
      <c r="C197" s="232"/>
      <c r="D197" s="232"/>
    </row>
    <row r="198" spans="1:4" ht="18.600000000000001" customHeight="1" x14ac:dyDescent="0.2">
      <c r="A198" s="273" t="s">
        <v>68</v>
      </c>
      <c r="B198" s="282"/>
      <c r="C198" s="62">
        <v>4</v>
      </c>
      <c r="D198" s="76" t="s">
        <v>21</v>
      </c>
    </row>
    <row r="199" spans="1:4" ht="18.600000000000001" customHeight="1" thickBot="1" x14ac:dyDescent="0.25">
      <c r="A199" s="224" t="s">
        <v>1</v>
      </c>
      <c r="B199" s="275"/>
      <c r="C199" s="63"/>
      <c r="D199" s="81"/>
    </row>
    <row r="200" spans="1:4" ht="111.6" customHeight="1" x14ac:dyDescent="0.2">
      <c r="A200" s="273" t="s">
        <v>116</v>
      </c>
      <c r="B200" s="288" t="s">
        <v>167</v>
      </c>
      <c r="C200" s="289"/>
      <c r="D200" s="290"/>
    </row>
    <row r="201" spans="1:4" ht="123" customHeight="1" thickBot="1" x14ac:dyDescent="0.25">
      <c r="A201" s="274"/>
      <c r="B201" s="276"/>
      <c r="C201" s="277"/>
      <c r="D201" s="278"/>
    </row>
    <row r="202" spans="1:4" ht="54.6" customHeight="1" x14ac:dyDescent="0.2">
      <c r="A202" s="275" t="s">
        <v>202</v>
      </c>
      <c r="B202" s="291"/>
      <c r="C202" s="292"/>
      <c r="D202" s="293"/>
    </row>
    <row r="203" spans="1:4" ht="26.4" customHeight="1" x14ac:dyDescent="0.2">
      <c r="A203" s="273"/>
      <c r="B203" s="265"/>
      <c r="C203" s="266"/>
      <c r="D203" s="267"/>
    </row>
    <row r="204" spans="1:4" ht="147" customHeight="1" thickBot="1" x14ac:dyDescent="0.25">
      <c r="A204" s="274"/>
      <c r="B204" s="276"/>
      <c r="C204" s="277"/>
      <c r="D204" s="278"/>
    </row>
    <row r="205" spans="1:4" ht="97.5" customHeight="1" x14ac:dyDescent="0.2"/>
    <row r="206" spans="1:4" ht="58.95" customHeight="1" x14ac:dyDescent="0.2"/>
    <row r="208" spans="1:4" ht="24" customHeight="1" x14ac:dyDescent="0.2"/>
    <row r="209" ht="24" customHeight="1" x14ac:dyDescent="0.2"/>
    <row r="210" ht="24" customHeight="1" x14ac:dyDescent="0.2"/>
    <row r="211" ht="25.5" customHeight="1" x14ac:dyDescent="0.2"/>
    <row r="212" ht="21.75"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5.5" customHeight="1" x14ac:dyDescent="0.2"/>
    <row r="224" ht="25.5" customHeight="1" x14ac:dyDescent="0.2"/>
    <row r="225" ht="25.5" customHeight="1" x14ac:dyDescent="0.2"/>
    <row r="226" ht="24" customHeight="1" x14ac:dyDescent="0.2"/>
    <row r="227" ht="24" customHeight="1" x14ac:dyDescent="0.2"/>
    <row r="228" ht="25.5" customHeight="1" x14ac:dyDescent="0.2"/>
    <row r="229" ht="25.5" customHeight="1" x14ac:dyDescent="0.2"/>
    <row r="230" ht="25.5" customHeight="1" x14ac:dyDescent="0.2"/>
    <row r="231" ht="125.25" customHeight="1" x14ac:dyDescent="0.2"/>
  </sheetData>
  <mergeCells count="103">
    <mergeCell ref="A198:B198"/>
    <mergeCell ref="A199:B199"/>
    <mergeCell ref="A200:A201"/>
    <mergeCell ref="B200:D200"/>
    <mergeCell ref="B201:D201"/>
    <mergeCell ref="A202:A204"/>
    <mergeCell ref="B202:D202"/>
    <mergeCell ref="B203:D203"/>
    <mergeCell ref="B204:D204"/>
    <mergeCell ref="C193:D193"/>
    <mergeCell ref="A194:D194"/>
    <mergeCell ref="A195:A196"/>
    <mergeCell ref="B195:D195"/>
    <mergeCell ref="B196:D196"/>
    <mergeCell ref="A197:D197"/>
    <mergeCell ref="A172:A174"/>
    <mergeCell ref="B172:B174"/>
    <mergeCell ref="A175:A177"/>
    <mergeCell ref="B175:B177"/>
    <mergeCell ref="A178:D178"/>
    <mergeCell ref="A192:D192"/>
    <mergeCell ref="A165:B165"/>
    <mergeCell ref="A166:D166"/>
    <mergeCell ref="A167:A168"/>
    <mergeCell ref="A169:B169"/>
    <mergeCell ref="A170:B170"/>
    <mergeCell ref="A171:D171"/>
    <mergeCell ref="A145:D145"/>
    <mergeCell ref="A159:D159"/>
    <mergeCell ref="A160:D160"/>
    <mergeCell ref="A161:D161"/>
    <mergeCell ref="A162:B164"/>
    <mergeCell ref="C162:D162"/>
    <mergeCell ref="C163:D163"/>
    <mergeCell ref="C164:D164"/>
    <mergeCell ref="A124:D124"/>
    <mergeCell ref="A138:D138"/>
    <mergeCell ref="A139:A141"/>
    <mergeCell ref="B139:B141"/>
    <mergeCell ref="A142:A144"/>
    <mergeCell ref="B142:B144"/>
    <mergeCell ref="A110:A116"/>
    <mergeCell ref="B111:B113"/>
    <mergeCell ref="B114:B116"/>
    <mergeCell ref="A117:A123"/>
    <mergeCell ref="B118:B120"/>
    <mergeCell ref="B121:B123"/>
    <mergeCell ref="B86:B88"/>
    <mergeCell ref="A89:A94"/>
    <mergeCell ref="B89:B91"/>
    <mergeCell ref="B92:B94"/>
    <mergeCell ref="A95:D95"/>
    <mergeCell ref="A109:D109"/>
    <mergeCell ref="A52:B52"/>
    <mergeCell ref="A53:B55"/>
    <mergeCell ref="A56:B58"/>
    <mergeCell ref="A59:D59"/>
    <mergeCell ref="A73:D73"/>
    <mergeCell ref="A74:A88"/>
    <mergeCell ref="B74:B76"/>
    <mergeCell ref="B77:B79"/>
    <mergeCell ref="B80:B82"/>
    <mergeCell ref="B83:B85"/>
    <mergeCell ref="A46:D46"/>
    <mergeCell ref="A47:D47"/>
    <mergeCell ref="A48:D48"/>
    <mergeCell ref="A49:B49"/>
    <mergeCell ref="A50:D50"/>
    <mergeCell ref="A51:B51"/>
    <mergeCell ref="A41:D41"/>
    <mergeCell ref="A42:A44"/>
    <mergeCell ref="B42:B44"/>
    <mergeCell ref="C42:D42"/>
    <mergeCell ref="C43:D43"/>
    <mergeCell ref="C44:D44"/>
    <mergeCell ref="A30:D30"/>
    <mergeCell ref="A32:D32"/>
    <mergeCell ref="A35:A40"/>
    <mergeCell ref="C35:D35"/>
    <mergeCell ref="C36:D36"/>
    <mergeCell ref="C37:D37"/>
    <mergeCell ref="C38:D38"/>
    <mergeCell ref="C39:D39"/>
    <mergeCell ref="C40:D40"/>
    <mergeCell ref="A15:B15"/>
    <mergeCell ref="C15:D15"/>
    <mergeCell ref="A5:B5"/>
    <mergeCell ref="C5:D5"/>
    <mergeCell ref="A6:B6"/>
    <mergeCell ref="C6:D6"/>
    <mergeCell ref="A7:B7"/>
    <mergeCell ref="C7:D7"/>
    <mergeCell ref="A28:D28"/>
    <mergeCell ref="A1:D1"/>
    <mergeCell ref="A2:D2"/>
    <mergeCell ref="A3:B3"/>
    <mergeCell ref="C3:D3"/>
    <mergeCell ref="A4:B4"/>
    <mergeCell ref="C4:D4"/>
    <mergeCell ref="A8:B8"/>
    <mergeCell ref="C8:D8"/>
    <mergeCell ref="A9:B9"/>
    <mergeCell ref="C9:D9"/>
  </mergeCells>
  <phoneticPr fontId="31"/>
  <dataValidations count="7">
    <dataValidation type="list" allowBlank="1" sqref="D33:D34 D29 D31" xr:uid="{7B5BF219-EF0F-40C2-B8AA-852E0ECC5493}">
      <formula1>$I$31:$I$44</formula1>
    </dataValidation>
    <dataValidation type="list" allowBlank="1" showInputMessage="1" showErrorMessage="1" sqref="C4:D4" xr:uid="{A6E96A30-810F-470C-A302-1CAF75E54C59}">
      <formula1>$I$4:$I$18</formula1>
    </dataValidation>
    <dataValidation operator="greaterThanOrEqual" allowBlank="1" showInputMessage="1" showErrorMessage="1" sqref="C76 C134:C136 C141 C105:C107 C120 C116 C113 C82 C91 C55 C174 C155:C157 C79 C88 C85 C69:C71 C58 C60:C67 C94 C96:C103 C123 C125:C132 C144 C146:C153 C177 C179:C186 C188:C190" xr:uid="{EEF15279-1D42-4533-A638-C1B281CD2E1D}"/>
    <dataValidation sqref="B16:B20 B23:B27" xr:uid="{00607072-1AD9-426F-9D03-E7207B6AB970}"/>
    <dataValidation allowBlank="1" sqref="D16:D21 B201:D201 D23:D27 C44:D45" xr:uid="{C5D78918-FB3B-44F1-B0E9-1A7A047AC61F}"/>
    <dataValidation type="decimal" operator="greaterThanOrEqual" allowBlank="1" showInputMessage="1" showErrorMessage="1" sqref="C142:C143 C114:C115 C92:C93 C175:C176 C83:C84 C80:C81 C53:C54 C56:C57 C74:C75 C111:C112 C118:C119 C121:C122 C139:C140 C172:C173 C77:C78 C86:C87 C89:C90 C170 C165 C193" xr:uid="{25E19FD0-D743-4EFD-AB96-BD7A96411B44}">
      <formula1>0</formula1>
    </dataValidation>
    <dataValidation type="list" allowBlank="1" sqref="C14" xr:uid="{7AEB8B8E-5712-4D4F-808F-389900878707}">
      <formula1>$G$4:$G$11</formula1>
    </dataValidation>
  </dataValidations>
  <printOptions horizontalCentered="1"/>
  <pageMargins left="0.70833333333333293" right="0.57062500000000005" top="0.74791666666666701" bottom="0.74791666666666701" header="0.31458333333333294" footer="0.31458333333333294"/>
  <pageSetup paperSize="9" scale="57" fitToHeight="0" orientation="portrait" r:id="rId1"/>
  <headerFooter>
    <oddFooter>&amp;C&amp;P／&amp;N</oddFooter>
  </headerFooter>
  <rowBreaks count="7" manualBreakCount="7">
    <brk id="45" max="3" man="1"/>
    <brk id="72" max="3" man="1"/>
    <brk id="108" max="3" man="1"/>
    <brk id="137" max="3" man="1"/>
    <brk id="170" max="3" man="1"/>
    <brk id="191" max="3" man="1"/>
    <brk id="196"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14017" r:id="rId4" name="Group Box 212">
              <controlPr defaultSize="0" autoPict="0">
                <anchor moveWithCells="1">
                  <from>
                    <xdr:col>0</xdr:col>
                    <xdr:colOff>1417320</xdr:colOff>
                    <xdr:row>196</xdr:row>
                    <xdr:rowOff>220980</xdr:rowOff>
                  </from>
                  <to>
                    <xdr:col>2</xdr:col>
                    <xdr:colOff>0</xdr:colOff>
                    <xdr:row>196</xdr:row>
                    <xdr:rowOff>746760</xdr:rowOff>
                  </to>
                </anchor>
              </controlPr>
            </control>
          </mc:Choice>
        </mc:AlternateContent>
        <mc:AlternateContent xmlns:mc="http://schemas.openxmlformats.org/markup-compatibility/2006">
          <mc:Choice Requires="x14">
            <control shapeId="214018" r:id="rId5" name="Group Box 216">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214019" r:id="rId6" name="Group Box 282">
              <controlPr defaultSize="0" autoPict="0">
                <anchor moveWithCells="1">
                  <from>
                    <xdr:col>1</xdr:col>
                    <xdr:colOff>1562100</xdr:colOff>
                    <xdr:row>4</xdr:row>
                    <xdr:rowOff>99060</xdr:rowOff>
                  </from>
                  <to>
                    <xdr:col>3</xdr:col>
                    <xdr:colOff>3032760</xdr:colOff>
                    <xdr:row>12</xdr:row>
                    <xdr:rowOff>60960</xdr:rowOff>
                  </to>
                </anchor>
              </controlPr>
            </control>
          </mc:Choice>
        </mc:AlternateContent>
        <mc:AlternateContent xmlns:mc="http://schemas.openxmlformats.org/markup-compatibility/2006">
          <mc:Choice Requires="x14">
            <control shapeId="214020" r:id="rId7" name="Option Button 283">
              <controlPr defaultSize="0" autoPict="0">
                <anchor moveWithCells="1">
                  <from>
                    <xdr:col>2</xdr:col>
                    <xdr:colOff>190500</xdr:colOff>
                    <xdr:row>14</xdr:row>
                    <xdr:rowOff>22860</xdr:rowOff>
                  </from>
                  <to>
                    <xdr:col>2</xdr:col>
                    <xdr:colOff>1394460</xdr:colOff>
                    <xdr:row>14</xdr:row>
                    <xdr:rowOff>266700</xdr:rowOff>
                  </to>
                </anchor>
              </controlPr>
            </control>
          </mc:Choice>
        </mc:AlternateContent>
        <mc:AlternateContent xmlns:mc="http://schemas.openxmlformats.org/markup-compatibility/2006">
          <mc:Choice Requires="x14">
            <control shapeId="214021" r:id="rId8" name="Option Button 284">
              <controlPr defaultSize="0" autoPict="0">
                <anchor moveWithCells="1">
                  <from>
                    <xdr:col>2</xdr:col>
                    <xdr:colOff>2232660</xdr:colOff>
                    <xdr:row>14</xdr:row>
                    <xdr:rowOff>22860</xdr:rowOff>
                  </from>
                  <to>
                    <xdr:col>3</xdr:col>
                    <xdr:colOff>822960</xdr:colOff>
                    <xdr:row>14</xdr:row>
                    <xdr:rowOff>251460</xdr:rowOff>
                  </to>
                </anchor>
              </controlPr>
            </control>
          </mc:Choice>
        </mc:AlternateContent>
        <mc:AlternateContent xmlns:mc="http://schemas.openxmlformats.org/markup-compatibility/2006">
          <mc:Choice Requires="x14">
            <control shapeId="214022" r:id="rId9" name="Option Button 286">
              <controlPr defaultSize="0" autoPict="0">
                <anchor moveWithCells="1">
                  <from>
                    <xdr:col>3</xdr:col>
                    <xdr:colOff>1889760</xdr:colOff>
                    <xdr:row>14</xdr:row>
                    <xdr:rowOff>22860</xdr:rowOff>
                  </from>
                  <to>
                    <xdr:col>3</xdr:col>
                    <xdr:colOff>3070860</xdr:colOff>
                    <xdr:row>14</xdr:row>
                    <xdr:rowOff>251460</xdr:rowOff>
                  </to>
                </anchor>
              </controlPr>
            </control>
          </mc:Choice>
        </mc:AlternateContent>
        <mc:AlternateContent xmlns:mc="http://schemas.openxmlformats.org/markup-compatibility/2006">
          <mc:Choice Requires="x14">
            <control shapeId="214023" r:id="rId10" name="Group Box 290">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214024" r:id="rId11" name="Group Box 296">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214025" r:id="rId12" name="Group Box 302">
              <controlPr defaultSize="0" autoPict="0">
                <anchor moveWithCells="1">
                  <from>
                    <xdr:col>2</xdr:col>
                    <xdr:colOff>7620</xdr:colOff>
                    <xdr:row>204</xdr:row>
                    <xdr:rowOff>0</xdr:rowOff>
                  </from>
                  <to>
                    <xdr:col>3</xdr:col>
                    <xdr:colOff>2689860</xdr:colOff>
                    <xdr:row>204</xdr:row>
                    <xdr:rowOff>1051560</xdr:rowOff>
                  </to>
                </anchor>
              </controlPr>
            </control>
          </mc:Choice>
        </mc:AlternateContent>
        <mc:AlternateContent xmlns:mc="http://schemas.openxmlformats.org/markup-compatibility/2006">
          <mc:Choice Requires="x14">
            <control shapeId="214026" r:id="rId13" name="Group Box 308">
              <controlPr defaultSize="0" autoPict="0">
                <anchor moveWithCells="1">
                  <from>
                    <xdr:col>2</xdr:col>
                    <xdr:colOff>7620</xdr:colOff>
                    <xdr:row>204</xdr:row>
                    <xdr:rowOff>0</xdr:rowOff>
                  </from>
                  <to>
                    <xdr:col>3</xdr:col>
                    <xdr:colOff>2689860</xdr:colOff>
                    <xdr:row>204</xdr:row>
                    <xdr:rowOff>1066800</xdr:rowOff>
                  </to>
                </anchor>
              </controlPr>
            </control>
          </mc:Choice>
        </mc:AlternateContent>
        <mc:AlternateContent xmlns:mc="http://schemas.openxmlformats.org/markup-compatibility/2006">
          <mc:Choice Requires="x14">
            <control shapeId="214027" r:id="rId14" name="チェック 187">
              <controlPr defaultSize="0" autoPict="0">
                <anchor moveWithCells="1">
                  <from>
                    <xdr:col>2</xdr:col>
                    <xdr:colOff>30480</xdr:colOff>
                    <xdr:row>197</xdr:row>
                    <xdr:rowOff>220980</xdr:rowOff>
                  </from>
                  <to>
                    <xdr:col>2</xdr:col>
                    <xdr:colOff>1851660</xdr:colOff>
                    <xdr:row>198</xdr:row>
                    <xdr:rowOff>213360</xdr:rowOff>
                  </to>
                </anchor>
              </controlPr>
            </control>
          </mc:Choice>
        </mc:AlternateContent>
        <mc:AlternateContent xmlns:mc="http://schemas.openxmlformats.org/markup-compatibility/2006">
          <mc:Choice Requires="x14">
            <control shapeId="214028" r:id="rId15" name="チェック 614">
              <controlPr defaultSize="0" autoPict="0">
                <anchor moveWithCells="1">
                  <from>
                    <xdr:col>2</xdr:col>
                    <xdr:colOff>30480</xdr:colOff>
                    <xdr:row>50</xdr:row>
                    <xdr:rowOff>0</xdr:rowOff>
                  </from>
                  <to>
                    <xdr:col>2</xdr:col>
                    <xdr:colOff>708660</xdr:colOff>
                    <xdr:row>50</xdr:row>
                    <xdr:rowOff>251460</xdr:rowOff>
                  </to>
                </anchor>
              </controlPr>
            </control>
          </mc:Choice>
        </mc:AlternateContent>
        <mc:AlternateContent xmlns:mc="http://schemas.openxmlformats.org/markup-compatibility/2006">
          <mc:Choice Requires="x14">
            <control shapeId="214029" r:id="rId16" name="チェック 615">
              <controlPr defaultSize="0" autoPict="0">
                <anchor moveWithCells="1">
                  <from>
                    <xdr:col>3</xdr:col>
                    <xdr:colOff>0</xdr:colOff>
                    <xdr:row>50</xdr:row>
                    <xdr:rowOff>7620</xdr:rowOff>
                  </from>
                  <to>
                    <xdr:col>3</xdr:col>
                    <xdr:colOff>1584960</xdr:colOff>
                    <xdr:row>50</xdr:row>
                    <xdr:rowOff>251460</xdr:rowOff>
                  </to>
                </anchor>
              </controlPr>
            </control>
          </mc:Choice>
        </mc:AlternateContent>
        <mc:AlternateContent xmlns:mc="http://schemas.openxmlformats.org/markup-compatibility/2006">
          <mc:Choice Requires="x14">
            <control shapeId="214030" r:id="rId17" name="チェック 616">
              <controlPr defaultSize="0" autoPict="0">
                <anchor moveWithCells="1">
                  <from>
                    <xdr:col>2</xdr:col>
                    <xdr:colOff>30480</xdr:colOff>
                    <xdr:row>48</xdr:row>
                    <xdr:rowOff>182880</xdr:rowOff>
                  </from>
                  <to>
                    <xdr:col>3</xdr:col>
                    <xdr:colOff>0</xdr:colOff>
                    <xdr:row>48</xdr:row>
                    <xdr:rowOff>419100</xdr:rowOff>
                  </to>
                </anchor>
              </controlPr>
            </control>
          </mc:Choice>
        </mc:AlternateContent>
        <mc:AlternateContent xmlns:mc="http://schemas.openxmlformats.org/markup-compatibility/2006">
          <mc:Choice Requires="x14">
            <control shapeId="214031" r:id="rId18" name="チェック 617">
              <controlPr defaultSize="0" autoPict="0">
                <anchor moveWithCells="1">
                  <from>
                    <xdr:col>3</xdr:col>
                    <xdr:colOff>0</xdr:colOff>
                    <xdr:row>48</xdr:row>
                    <xdr:rowOff>182880</xdr:rowOff>
                  </from>
                  <to>
                    <xdr:col>3</xdr:col>
                    <xdr:colOff>2766060</xdr:colOff>
                    <xdr:row>48</xdr:row>
                    <xdr:rowOff>419100</xdr:rowOff>
                  </to>
                </anchor>
              </controlPr>
            </control>
          </mc:Choice>
        </mc:AlternateContent>
        <mc:AlternateContent xmlns:mc="http://schemas.openxmlformats.org/markup-compatibility/2006">
          <mc:Choice Requires="x14">
            <control shapeId="214032" r:id="rId19" name="チェック 621">
              <controlPr defaultSize="0" autoPict="0">
                <anchor moveWithCells="1">
                  <from>
                    <xdr:col>2</xdr:col>
                    <xdr:colOff>30480</xdr:colOff>
                    <xdr:row>161</xdr:row>
                    <xdr:rowOff>30480</xdr:rowOff>
                  </from>
                  <to>
                    <xdr:col>2</xdr:col>
                    <xdr:colOff>708660</xdr:colOff>
                    <xdr:row>161</xdr:row>
                    <xdr:rowOff>289560</xdr:rowOff>
                  </to>
                </anchor>
              </controlPr>
            </control>
          </mc:Choice>
        </mc:AlternateContent>
        <mc:AlternateContent xmlns:mc="http://schemas.openxmlformats.org/markup-compatibility/2006">
          <mc:Choice Requires="x14">
            <control shapeId="214033" r:id="rId20" name="チェック 622">
              <controlPr defaultSize="0" autoPict="0">
                <anchor moveWithCells="1">
                  <from>
                    <xdr:col>3</xdr:col>
                    <xdr:colOff>0</xdr:colOff>
                    <xdr:row>161</xdr:row>
                    <xdr:rowOff>38100</xdr:rowOff>
                  </from>
                  <to>
                    <xdr:col>3</xdr:col>
                    <xdr:colOff>1584960</xdr:colOff>
                    <xdr:row>161</xdr:row>
                    <xdr:rowOff>289560</xdr:rowOff>
                  </to>
                </anchor>
              </controlPr>
            </control>
          </mc:Choice>
        </mc:AlternateContent>
        <mc:AlternateContent xmlns:mc="http://schemas.openxmlformats.org/markup-compatibility/2006">
          <mc:Choice Requires="x14">
            <control shapeId="214034" r:id="rId21" name="チェック 623">
              <controlPr defaultSize="0" autoPict="0">
                <anchor moveWithCells="1">
                  <from>
                    <xdr:col>2</xdr:col>
                    <xdr:colOff>38100</xdr:colOff>
                    <xdr:row>168</xdr:row>
                    <xdr:rowOff>106680</xdr:rowOff>
                  </from>
                  <to>
                    <xdr:col>2</xdr:col>
                    <xdr:colOff>708660</xdr:colOff>
                    <xdr:row>169</xdr:row>
                    <xdr:rowOff>22860</xdr:rowOff>
                  </to>
                </anchor>
              </controlPr>
            </control>
          </mc:Choice>
        </mc:AlternateContent>
        <mc:AlternateContent xmlns:mc="http://schemas.openxmlformats.org/markup-compatibility/2006">
          <mc:Choice Requires="x14">
            <control shapeId="214035" r:id="rId22" name="チェック 624">
              <controlPr defaultSize="0" autoPict="0">
                <anchor moveWithCells="1">
                  <from>
                    <xdr:col>3</xdr:col>
                    <xdr:colOff>0</xdr:colOff>
                    <xdr:row>168</xdr:row>
                    <xdr:rowOff>114300</xdr:rowOff>
                  </from>
                  <to>
                    <xdr:col>3</xdr:col>
                    <xdr:colOff>1584960</xdr:colOff>
                    <xdr:row>169</xdr:row>
                    <xdr:rowOff>22860</xdr:rowOff>
                  </to>
                </anchor>
              </controlPr>
            </control>
          </mc:Choice>
        </mc:AlternateContent>
        <mc:AlternateContent xmlns:mc="http://schemas.openxmlformats.org/markup-compatibility/2006">
          <mc:Choice Requires="x14">
            <control shapeId="214036" r:id="rId23" name="チェック 698">
              <controlPr defaultSize="0" autoPict="0">
                <anchor moveWithCells="1">
                  <from>
                    <xdr:col>1</xdr:col>
                    <xdr:colOff>38100</xdr:colOff>
                    <xdr:row>199</xdr:row>
                    <xdr:rowOff>144780</xdr:rowOff>
                  </from>
                  <to>
                    <xdr:col>3</xdr:col>
                    <xdr:colOff>533400</xdr:colOff>
                    <xdr:row>199</xdr:row>
                    <xdr:rowOff>342900</xdr:rowOff>
                  </to>
                </anchor>
              </controlPr>
            </control>
          </mc:Choice>
        </mc:AlternateContent>
        <mc:AlternateContent xmlns:mc="http://schemas.openxmlformats.org/markup-compatibility/2006">
          <mc:Choice Requires="x14">
            <control shapeId="214037" r:id="rId24" name="チェック 699">
              <controlPr defaultSize="0" autoPict="0">
                <anchor moveWithCells="1">
                  <from>
                    <xdr:col>1</xdr:col>
                    <xdr:colOff>38100</xdr:colOff>
                    <xdr:row>199</xdr:row>
                    <xdr:rowOff>350520</xdr:rowOff>
                  </from>
                  <to>
                    <xdr:col>2</xdr:col>
                    <xdr:colOff>2461260</xdr:colOff>
                    <xdr:row>199</xdr:row>
                    <xdr:rowOff>632460</xdr:rowOff>
                  </to>
                </anchor>
              </controlPr>
            </control>
          </mc:Choice>
        </mc:AlternateContent>
        <mc:AlternateContent xmlns:mc="http://schemas.openxmlformats.org/markup-compatibility/2006">
          <mc:Choice Requires="x14">
            <control shapeId="214038" r:id="rId25" name="チェック 700">
              <controlPr defaultSize="0" autoPict="0">
                <anchor moveWithCells="1">
                  <from>
                    <xdr:col>1</xdr:col>
                    <xdr:colOff>38100</xdr:colOff>
                    <xdr:row>199</xdr:row>
                    <xdr:rowOff>617220</xdr:rowOff>
                  </from>
                  <to>
                    <xdr:col>2</xdr:col>
                    <xdr:colOff>2499360</xdr:colOff>
                    <xdr:row>199</xdr:row>
                    <xdr:rowOff>876300</xdr:rowOff>
                  </to>
                </anchor>
              </controlPr>
            </control>
          </mc:Choice>
        </mc:AlternateContent>
        <mc:AlternateContent xmlns:mc="http://schemas.openxmlformats.org/markup-compatibility/2006">
          <mc:Choice Requires="x14">
            <control shapeId="214039" r:id="rId26" name="グループ 741">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214040" r:id="rId27" name="グループ 745">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214041" r:id="rId28" name="グループ 749">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214042" r:id="rId29" name="グループ 753">
              <controlPr defaultSize="0" autoFill="0" autoPict="0">
                <anchor moveWithCells="1">
                  <from>
                    <xdr:col>1</xdr:col>
                    <xdr:colOff>2423160</xdr:colOff>
                    <xdr:row>45</xdr:row>
                    <xdr:rowOff>0</xdr:rowOff>
                  </from>
                  <to>
                    <xdr:col>4</xdr:col>
                    <xdr:colOff>289560</xdr:colOff>
                    <xdr:row>46</xdr:row>
                    <xdr:rowOff>190500</xdr:rowOff>
                  </to>
                </anchor>
              </controlPr>
            </control>
          </mc:Choice>
        </mc:AlternateContent>
        <mc:AlternateContent xmlns:mc="http://schemas.openxmlformats.org/markup-compatibility/2006">
          <mc:Choice Requires="x14">
            <control shapeId="214043" r:id="rId30" name="チェック 757">
              <controlPr defaultSize="0" autoPict="0">
                <anchor moveWithCells="1">
                  <from>
                    <xdr:col>3</xdr:col>
                    <xdr:colOff>60960</xdr:colOff>
                    <xdr:row>197</xdr:row>
                    <xdr:rowOff>220980</xdr:rowOff>
                  </from>
                  <to>
                    <xdr:col>3</xdr:col>
                    <xdr:colOff>1889760</xdr:colOff>
                    <xdr:row>198</xdr:row>
                    <xdr:rowOff>213360</xdr:rowOff>
                  </to>
                </anchor>
              </controlPr>
            </control>
          </mc:Choice>
        </mc:AlternateContent>
        <mc:AlternateContent xmlns:mc="http://schemas.openxmlformats.org/markup-compatibility/2006">
          <mc:Choice Requires="x14">
            <control shapeId="214044" r:id="rId31" name="チェック 758">
              <controlPr defaultSize="0" autoPict="0">
                <anchor moveWithCells="1">
                  <from>
                    <xdr:col>1</xdr:col>
                    <xdr:colOff>76200</xdr:colOff>
                    <xdr:row>201</xdr:row>
                    <xdr:rowOff>144780</xdr:rowOff>
                  </from>
                  <to>
                    <xdr:col>2</xdr:col>
                    <xdr:colOff>2537460</xdr:colOff>
                    <xdr:row>201</xdr:row>
                    <xdr:rowOff>327660</xdr:rowOff>
                  </to>
                </anchor>
              </controlPr>
            </control>
          </mc:Choice>
        </mc:AlternateContent>
        <mc:AlternateContent xmlns:mc="http://schemas.openxmlformats.org/markup-compatibility/2006">
          <mc:Choice Requires="x14">
            <control shapeId="214045" r:id="rId32" name="チェック 759">
              <controlPr defaultSize="0" autoPict="0">
                <anchor moveWithCells="1">
                  <from>
                    <xdr:col>1</xdr:col>
                    <xdr:colOff>76200</xdr:colOff>
                    <xdr:row>201</xdr:row>
                    <xdr:rowOff>373380</xdr:rowOff>
                  </from>
                  <to>
                    <xdr:col>2</xdr:col>
                    <xdr:colOff>2537460</xdr:colOff>
                    <xdr:row>201</xdr:row>
                    <xdr:rowOff>518160</xdr:rowOff>
                  </to>
                </anchor>
              </controlPr>
            </control>
          </mc:Choice>
        </mc:AlternateContent>
        <mc:AlternateContent xmlns:mc="http://schemas.openxmlformats.org/markup-compatibility/2006">
          <mc:Choice Requires="x14">
            <control shapeId="214046" r:id="rId33" name="チェック 760">
              <controlPr defaultSize="0" autoPict="0">
                <anchor moveWithCells="1">
                  <from>
                    <xdr:col>1</xdr:col>
                    <xdr:colOff>38100</xdr:colOff>
                    <xdr:row>199</xdr:row>
                    <xdr:rowOff>868680</xdr:rowOff>
                  </from>
                  <to>
                    <xdr:col>2</xdr:col>
                    <xdr:colOff>2499360</xdr:colOff>
                    <xdr:row>199</xdr:row>
                    <xdr:rowOff>1127760</xdr:rowOff>
                  </to>
                </anchor>
              </controlPr>
            </control>
          </mc:Choice>
        </mc:AlternateContent>
        <mc:AlternateContent xmlns:mc="http://schemas.openxmlformats.org/markup-compatibility/2006">
          <mc:Choice Requires="x14">
            <control shapeId="214047" r:id="rId34" name="Check2-1">
              <controlPr defaultSize="0" autoPict="0">
                <anchor moveWithCells="1">
                  <from>
                    <xdr:col>2</xdr:col>
                    <xdr:colOff>30480</xdr:colOff>
                    <xdr:row>41</xdr:row>
                    <xdr:rowOff>60960</xdr:rowOff>
                  </from>
                  <to>
                    <xdr:col>3</xdr:col>
                    <xdr:colOff>2857500</xdr:colOff>
                    <xdr:row>41</xdr:row>
                    <xdr:rowOff>327660</xdr:rowOff>
                  </to>
                </anchor>
              </controlPr>
            </control>
          </mc:Choice>
        </mc:AlternateContent>
        <mc:AlternateContent xmlns:mc="http://schemas.openxmlformats.org/markup-compatibility/2006">
          <mc:Choice Requires="x14">
            <control shapeId="214048" r:id="rId35" name="Check2-2">
              <controlPr defaultSize="0" autoPict="0">
                <anchor moveWithCells="1">
                  <from>
                    <xdr:col>2</xdr:col>
                    <xdr:colOff>30480</xdr:colOff>
                    <xdr:row>41</xdr:row>
                    <xdr:rowOff>525780</xdr:rowOff>
                  </from>
                  <to>
                    <xdr:col>3</xdr:col>
                    <xdr:colOff>3147060</xdr:colOff>
                    <xdr:row>41</xdr:row>
                    <xdr:rowOff>762000</xdr:rowOff>
                  </to>
                </anchor>
              </controlPr>
            </control>
          </mc:Choice>
        </mc:AlternateContent>
        <mc:AlternateContent xmlns:mc="http://schemas.openxmlformats.org/markup-compatibility/2006">
          <mc:Choice Requires="x14">
            <control shapeId="214049" r:id="rId36" name="Check2-3">
              <controlPr defaultSize="0" autoPict="0">
                <anchor moveWithCells="1">
                  <from>
                    <xdr:col>2</xdr:col>
                    <xdr:colOff>30480</xdr:colOff>
                    <xdr:row>41</xdr:row>
                    <xdr:rowOff>944880</xdr:rowOff>
                  </from>
                  <to>
                    <xdr:col>3</xdr:col>
                    <xdr:colOff>2667000</xdr:colOff>
                    <xdr:row>41</xdr:row>
                    <xdr:rowOff>1203960</xdr:rowOff>
                  </to>
                </anchor>
              </controlPr>
            </control>
          </mc:Choice>
        </mc:AlternateContent>
        <mc:AlternateContent xmlns:mc="http://schemas.openxmlformats.org/markup-compatibility/2006">
          <mc:Choice Requires="x14">
            <control shapeId="214050" r:id="rId37" name="Check2-4">
              <controlPr defaultSize="0" autoPict="0">
                <anchor moveWithCells="1">
                  <from>
                    <xdr:col>2</xdr:col>
                    <xdr:colOff>30480</xdr:colOff>
                    <xdr:row>41</xdr:row>
                    <xdr:rowOff>1203960</xdr:rowOff>
                  </from>
                  <to>
                    <xdr:col>3</xdr:col>
                    <xdr:colOff>2613660</xdr:colOff>
                    <xdr:row>41</xdr:row>
                    <xdr:rowOff>1394460</xdr:rowOff>
                  </to>
                </anchor>
              </controlPr>
            </control>
          </mc:Choice>
        </mc:AlternateContent>
        <mc:AlternateContent xmlns:mc="http://schemas.openxmlformats.org/markup-compatibility/2006">
          <mc:Choice Requires="x14">
            <control shapeId="214051" r:id="rId38" name="Check2-5">
              <controlPr defaultSize="0" autoPict="0">
                <anchor moveWithCells="1">
                  <from>
                    <xdr:col>2</xdr:col>
                    <xdr:colOff>30480</xdr:colOff>
                    <xdr:row>41</xdr:row>
                    <xdr:rowOff>2004060</xdr:rowOff>
                  </from>
                  <to>
                    <xdr:col>3</xdr:col>
                    <xdr:colOff>1866900</xdr:colOff>
                    <xdr:row>41</xdr:row>
                    <xdr:rowOff>2423160</xdr:rowOff>
                  </to>
                </anchor>
              </controlPr>
            </control>
          </mc:Choice>
        </mc:AlternateContent>
        <mc:AlternateContent xmlns:mc="http://schemas.openxmlformats.org/markup-compatibility/2006">
          <mc:Choice Requires="x14">
            <control shapeId="214052" r:id="rId39" name="チェック 553">
              <controlPr defaultSize="0" autoPict="0">
                <anchor moveWithCells="1">
                  <from>
                    <xdr:col>2</xdr:col>
                    <xdr:colOff>30480</xdr:colOff>
                    <xdr:row>41</xdr:row>
                    <xdr:rowOff>2400300</xdr:rowOff>
                  </from>
                  <to>
                    <xdr:col>3</xdr:col>
                    <xdr:colOff>2689860</xdr:colOff>
                    <xdr:row>41</xdr:row>
                    <xdr:rowOff>2651760</xdr:rowOff>
                  </to>
                </anchor>
              </controlPr>
            </control>
          </mc:Choice>
        </mc:AlternateContent>
        <mc:AlternateContent xmlns:mc="http://schemas.openxmlformats.org/markup-compatibility/2006">
          <mc:Choice Requires="x14">
            <control shapeId="214053" r:id="rId40" name="チェック 554">
              <controlPr defaultSize="0" autoPict="0">
                <anchor moveWithCells="1">
                  <from>
                    <xdr:col>2</xdr:col>
                    <xdr:colOff>30480</xdr:colOff>
                    <xdr:row>41</xdr:row>
                    <xdr:rowOff>2613660</xdr:rowOff>
                  </from>
                  <to>
                    <xdr:col>3</xdr:col>
                    <xdr:colOff>2689860</xdr:colOff>
                    <xdr:row>41</xdr:row>
                    <xdr:rowOff>2842260</xdr:rowOff>
                  </to>
                </anchor>
              </controlPr>
            </control>
          </mc:Choice>
        </mc:AlternateContent>
        <mc:AlternateContent xmlns:mc="http://schemas.openxmlformats.org/markup-compatibility/2006">
          <mc:Choice Requires="x14">
            <control shapeId="214054" r:id="rId41" name="チェック 633">
              <controlPr defaultSize="0" autoPict="0">
                <anchor moveWithCells="1">
                  <from>
                    <xdr:col>2</xdr:col>
                    <xdr:colOff>30480</xdr:colOff>
                    <xdr:row>41</xdr:row>
                    <xdr:rowOff>1432560</xdr:rowOff>
                  </from>
                  <to>
                    <xdr:col>3</xdr:col>
                    <xdr:colOff>2613660</xdr:colOff>
                    <xdr:row>41</xdr:row>
                    <xdr:rowOff>1638300</xdr:rowOff>
                  </to>
                </anchor>
              </controlPr>
            </control>
          </mc:Choice>
        </mc:AlternateContent>
        <mc:AlternateContent xmlns:mc="http://schemas.openxmlformats.org/markup-compatibility/2006">
          <mc:Choice Requires="x14">
            <control shapeId="214055" r:id="rId42" name="チェック 634">
              <controlPr defaultSize="0" autoPict="0">
                <anchor moveWithCells="1">
                  <from>
                    <xdr:col>2</xdr:col>
                    <xdr:colOff>30480</xdr:colOff>
                    <xdr:row>41</xdr:row>
                    <xdr:rowOff>1623060</xdr:rowOff>
                  </from>
                  <to>
                    <xdr:col>3</xdr:col>
                    <xdr:colOff>1866900</xdr:colOff>
                    <xdr:row>41</xdr:row>
                    <xdr:rowOff>2042160</xdr:rowOff>
                  </to>
                </anchor>
              </controlPr>
            </control>
          </mc:Choice>
        </mc:AlternateContent>
        <mc:AlternateContent xmlns:mc="http://schemas.openxmlformats.org/markup-compatibility/2006">
          <mc:Choice Requires="x14">
            <control shapeId="214056" r:id="rId43" name="チェック 647">
              <controlPr defaultSize="0" autoPict="0">
                <anchor moveWithCells="1">
                  <from>
                    <xdr:col>2</xdr:col>
                    <xdr:colOff>30480</xdr:colOff>
                    <xdr:row>41</xdr:row>
                    <xdr:rowOff>2880360</xdr:rowOff>
                  </from>
                  <to>
                    <xdr:col>3</xdr:col>
                    <xdr:colOff>2689860</xdr:colOff>
                    <xdr:row>41</xdr:row>
                    <xdr:rowOff>3108960</xdr:rowOff>
                  </to>
                </anchor>
              </controlPr>
            </control>
          </mc:Choice>
        </mc:AlternateContent>
        <mc:AlternateContent xmlns:mc="http://schemas.openxmlformats.org/markup-compatibility/2006">
          <mc:Choice Requires="x14">
            <control shapeId="214057" r:id="rId44" name="チェック 648">
              <controlPr defaultSize="0" autoPict="0">
                <anchor moveWithCells="1">
                  <from>
                    <xdr:col>2</xdr:col>
                    <xdr:colOff>30480</xdr:colOff>
                    <xdr:row>41</xdr:row>
                    <xdr:rowOff>3108960</xdr:rowOff>
                  </from>
                  <to>
                    <xdr:col>3</xdr:col>
                    <xdr:colOff>2689860</xdr:colOff>
                    <xdr:row>41</xdr:row>
                    <xdr:rowOff>3375660</xdr:rowOff>
                  </to>
                </anchor>
              </controlPr>
            </control>
          </mc:Choice>
        </mc:AlternateContent>
        <mc:AlternateContent xmlns:mc="http://schemas.openxmlformats.org/markup-compatibility/2006">
          <mc:Choice Requires="x14">
            <control shapeId="214058" r:id="rId45" name="チェック 649">
              <controlPr defaultSize="0" autoPict="0">
                <anchor moveWithCells="1">
                  <from>
                    <xdr:col>2</xdr:col>
                    <xdr:colOff>30480</xdr:colOff>
                    <xdr:row>41</xdr:row>
                    <xdr:rowOff>3360420</xdr:rowOff>
                  </from>
                  <to>
                    <xdr:col>3</xdr:col>
                    <xdr:colOff>2689860</xdr:colOff>
                    <xdr:row>41</xdr:row>
                    <xdr:rowOff>3604260</xdr:rowOff>
                  </to>
                </anchor>
              </controlPr>
            </control>
          </mc:Choice>
        </mc:AlternateContent>
        <mc:AlternateContent xmlns:mc="http://schemas.openxmlformats.org/markup-compatibility/2006">
          <mc:Choice Requires="x14">
            <control shapeId="214059" r:id="rId46" name="チェック 650">
              <controlPr defaultSize="0" autoPict="0">
                <anchor moveWithCells="1">
                  <from>
                    <xdr:col>2</xdr:col>
                    <xdr:colOff>30480</xdr:colOff>
                    <xdr:row>41</xdr:row>
                    <xdr:rowOff>3604260</xdr:rowOff>
                  </from>
                  <to>
                    <xdr:col>3</xdr:col>
                    <xdr:colOff>2689860</xdr:colOff>
                    <xdr:row>41</xdr:row>
                    <xdr:rowOff>3832860</xdr:rowOff>
                  </to>
                </anchor>
              </controlPr>
            </control>
          </mc:Choice>
        </mc:AlternateContent>
        <mc:AlternateContent xmlns:mc="http://schemas.openxmlformats.org/markup-compatibility/2006">
          <mc:Choice Requires="x14">
            <control shapeId="214060" r:id="rId47" name="チェック 651">
              <controlPr defaultSize="0" autoPict="0">
                <anchor moveWithCells="1">
                  <from>
                    <xdr:col>2</xdr:col>
                    <xdr:colOff>30480</xdr:colOff>
                    <xdr:row>41</xdr:row>
                    <xdr:rowOff>3832860</xdr:rowOff>
                  </from>
                  <to>
                    <xdr:col>3</xdr:col>
                    <xdr:colOff>2689860</xdr:colOff>
                    <xdr:row>41</xdr:row>
                    <xdr:rowOff>4061460</xdr:rowOff>
                  </to>
                </anchor>
              </controlPr>
            </control>
          </mc:Choice>
        </mc:AlternateContent>
        <mc:AlternateContent xmlns:mc="http://schemas.openxmlformats.org/markup-compatibility/2006">
          <mc:Choice Requires="x14">
            <control shapeId="214061" r:id="rId48" name="チェック 652">
              <controlPr defaultSize="0" autoPict="0">
                <anchor moveWithCells="1">
                  <from>
                    <xdr:col>2</xdr:col>
                    <xdr:colOff>30480</xdr:colOff>
                    <xdr:row>41</xdr:row>
                    <xdr:rowOff>4069080</xdr:rowOff>
                  </from>
                  <to>
                    <xdr:col>3</xdr:col>
                    <xdr:colOff>2689860</xdr:colOff>
                    <xdr:row>41</xdr:row>
                    <xdr:rowOff>4328160</xdr:rowOff>
                  </to>
                </anchor>
              </controlPr>
            </control>
          </mc:Choice>
        </mc:AlternateContent>
        <mc:AlternateContent xmlns:mc="http://schemas.openxmlformats.org/markup-compatibility/2006">
          <mc:Choice Requires="x14">
            <control shapeId="214062" r:id="rId49" name="チェック 653">
              <controlPr defaultSize="0" autoPict="0">
                <anchor moveWithCells="1">
                  <from>
                    <xdr:col>2</xdr:col>
                    <xdr:colOff>30480</xdr:colOff>
                    <xdr:row>41</xdr:row>
                    <xdr:rowOff>4328160</xdr:rowOff>
                  </from>
                  <to>
                    <xdr:col>3</xdr:col>
                    <xdr:colOff>2689860</xdr:colOff>
                    <xdr:row>41</xdr:row>
                    <xdr:rowOff>4556760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B40"/>
  <sheetViews>
    <sheetView view="pageBreakPreview" zoomScaleNormal="100" zoomScaleSheetLayoutView="100" workbookViewId="0">
      <selection activeCell="F5" sqref="F5"/>
    </sheetView>
  </sheetViews>
  <sheetFormatPr defaultRowHeight="13.2" x14ac:dyDescent="0.2"/>
  <cols>
    <col min="2" max="2" width="9.44140625" customWidth="1"/>
    <col min="3" max="3" width="8.77734375" customWidth="1"/>
    <col min="4" max="15" width="9.44140625" customWidth="1"/>
    <col min="17" max="17" width="24.88671875" customWidth="1"/>
    <col min="18" max="18" width="19.21875" customWidth="1"/>
  </cols>
  <sheetData>
    <row r="1" spans="1:28" x14ac:dyDescent="0.2">
      <c r="B1" t="s">
        <v>381</v>
      </c>
      <c r="R1" t="s">
        <v>337</v>
      </c>
    </row>
    <row r="2" spans="1:28" x14ac:dyDescent="0.2">
      <c r="S2" s="330" t="s">
        <v>338</v>
      </c>
      <c r="T2" s="330"/>
      <c r="U2" s="330"/>
      <c r="V2" s="330"/>
      <c r="W2" s="330"/>
      <c r="X2" s="330" t="s">
        <v>338</v>
      </c>
      <c r="Y2" s="330"/>
      <c r="Z2" s="330"/>
      <c r="AA2" s="330"/>
      <c r="AB2" s="330"/>
    </row>
    <row r="3" spans="1:28" x14ac:dyDescent="0.2">
      <c r="A3" s="64"/>
      <c r="B3" s="64" t="s">
        <v>85</v>
      </c>
      <c r="C3" s="64" t="s">
        <v>263</v>
      </c>
      <c r="D3" s="64" t="s">
        <v>174</v>
      </c>
      <c r="E3" s="64" t="s">
        <v>157</v>
      </c>
      <c r="F3" s="64" t="s">
        <v>261</v>
      </c>
      <c r="G3" s="15" t="s">
        <v>333</v>
      </c>
      <c r="H3" s="15" t="s">
        <v>352</v>
      </c>
      <c r="Q3" s="15" t="s">
        <v>313</v>
      </c>
      <c r="R3" s="15" t="s">
        <v>339</v>
      </c>
      <c r="S3" s="64" t="s">
        <v>85</v>
      </c>
      <c r="T3" s="64" t="s">
        <v>263</v>
      </c>
      <c r="U3" s="64" t="s">
        <v>174</v>
      </c>
      <c r="V3" s="64" t="s">
        <v>157</v>
      </c>
      <c r="W3" s="64" t="s">
        <v>261</v>
      </c>
      <c r="X3" s="64" t="s">
        <v>85</v>
      </c>
      <c r="Y3" s="64" t="s">
        <v>263</v>
      </c>
      <c r="Z3" s="64" t="s">
        <v>174</v>
      </c>
      <c r="AA3" s="64" t="s">
        <v>157</v>
      </c>
      <c r="AB3" s="64" t="s">
        <v>261</v>
      </c>
    </row>
    <row r="4" spans="1:28" x14ac:dyDescent="0.2">
      <c r="A4" s="64" t="s">
        <v>87</v>
      </c>
      <c r="B4" s="64">
        <f>調査票!C53</f>
        <v>0</v>
      </c>
      <c r="C4" s="64">
        <f>調査票!C74+調査票!C77+調査票!C80+調査票!C83+調査票!C86</f>
        <v>0</v>
      </c>
      <c r="D4" s="64">
        <f>調査票!C111+調査票!C114</f>
        <v>0</v>
      </c>
      <c r="E4" s="64">
        <f>調査票!C139</f>
        <v>0</v>
      </c>
      <c r="F4" s="64">
        <f>調査票!C172</f>
        <v>0</v>
      </c>
      <c r="G4" s="64">
        <f>SUM(B4:F4)</f>
        <v>0</v>
      </c>
      <c r="H4" s="325" t="e">
        <f>+(1-G5/G4)</f>
        <v>#DIV/0!</v>
      </c>
      <c r="Q4" s="64">
        <f>+調査票!C4</f>
        <v>0</v>
      </c>
      <c r="R4" s="64">
        <f>+調査票!C3</f>
        <v>0</v>
      </c>
      <c r="S4" s="64">
        <f>+B4</f>
        <v>0</v>
      </c>
      <c r="T4" s="64">
        <f t="shared" ref="T4:W4" si="0">+C4</f>
        <v>0</v>
      </c>
      <c r="U4" s="64">
        <f t="shared" si="0"/>
        <v>0</v>
      </c>
      <c r="V4" s="64">
        <f t="shared" si="0"/>
        <v>0</v>
      </c>
      <c r="W4" s="64">
        <f t="shared" si="0"/>
        <v>0</v>
      </c>
      <c r="X4" s="64">
        <f>+B5</f>
        <v>0</v>
      </c>
      <c r="Y4" s="64">
        <f t="shared" ref="Y4:AA4" si="1">+C5</f>
        <v>0</v>
      </c>
      <c r="Z4" s="64">
        <f t="shared" si="1"/>
        <v>0</v>
      </c>
      <c r="AA4" s="64">
        <f t="shared" si="1"/>
        <v>0</v>
      </c>
      <c r="AB4" s="64">
        <f>+F5</f>
        <v>0</v>
      </c>
    </row>
    <row r="5" spans="1:28" x14ac:dyDescent="0.2">
      <c r="A5" s="64" t="s">
        <v>96</v>
      </c>
      <c r="B5" s="64">
        <f>+調査票!$C$56</f>
        <v>0</v>
      </c>
      <c r="C5" s="64">
        <f>調査票!C89+調査票!C92</f>
        <v>0</v>
      </c>
      <c r="D5" s="64">
        <f>調査票!C118+調査票!C121</f>
        <v>0</v>
      </c>
      <c r="E5" s="64">
        <f>調査票!C142</f>
        <v>0</v>
      </c>
      <c r="F5" s="64">
        <f>調査票!C175</f>
        <v>0</v>
      </c>
      <c r="G5" s="64">
        <f>SUM(B5:F5)</f>
        <v>0</v>
      </c>
      <c r="H5" s="325"/>
    </row>
    <row r="7" spans="1:28" ht="28.95" customHeight="1" x14ac:dyDescent="0.2">
      <c r="D7" s="331" t="s">
        <v>396</v>
      </c>
      <c r="E7" s="331"/>
      <c r="F7" s="331" t="s">
        <v>404</v>
      </c>
      <c r="G7" s="331"/>
      <c r="H7" s="331" t="s">
        <v>405</v>
      </c>
      <c r="I7" s="331"/>
      <c r="J7" s="331" t="s">
        <v>406</v>
      </c>
      <c r="K7" s="331"/>
      <c r="L7" s="331" t="s">
        <v>397</v>
      </c>
      <c r="M7" s="331"/>
      <c r="N7" s="331" t="s">
        <v>333</v>
      </c>
      <c r="O7" s="331"/>
      <c r="S7" t="s">
        <v>398</v>
      </c>
    </row>
    <row r="8" spans="1:28" ht="27.6" customHeight="1" x14ac:dyDescent="0.2">
      <c r="A8" s="323" t="s">
        <v>340</v>
      </c>
      <c r="B8" s="323"/>
      <c r="C8" s="176" t="s">
        <v>399</v>
      </c>
      <c r="D8" s="159" t="s">
        <v>400</v>
      </c>
      <c r="E8" s="159" t="s">
        <v>401</v>
      </c>
      <c r="F8" s="159" t="s">
        <v>400</v>
      </c>
      <c r="G8" s="159" t="s">
        <v>401</v>
      </c>
      <c r="H8" s="159" t="s">
        <v>400</v>
      </c>
      <c r="I8" s="159" t="s">
        <v>401</v>
      </c>
      <c r="J8" s="159" t="s">
        <v>400</v>
      </c>
      <c r="K8" s="159" t="s">
        <v>401</v>
      </c>
      <c r="L8" s="159" t="s">
        <v>400</v>
      </c>
      <c r="M8" s="159" t="s">
        <v>401</v>
      </c>
      <c r="N8" s="159" t="s">
        <v>400</v>
      </c>
      <c r="O8" s="159" t="s">
        <v>401</v>
      </c>
      <c r="Q8" s="176" t="s">
        <v>313</v>
      </c>
      <c r="R8" s="176" t="s">
        <v>339</v>
      </c>
      <c r="S8" s="64" t="s">
        <v>326</v>
      </c>
      <c r="T8" s="64" t="s">
        <v>327</v>
      </c>
      <c r="U8" s="64" t="s">
        <v>328</v>
      </c>
      <c r="V8" s="64" t="s">
        <v>329</v>
      </c>
      <c r="W8" s="64" t="s">
        <v>330</v>
      </c>
      <c r="X8" s="64" t="s">
        <v>331</v>
      </c>
      <c r="Y8" s="64" t="s">
        <v>332</v>
      </c>
      <c r="Z8" s="64" t="s">
        <v>335</v>
      </c>
      <c r="AA8" s="64" t="s">
        <v>336</v>
      </c>
    </row>
    <row r="9" spans="1:28" ht="16.2" customHeight="1" x14ac:dyDescent="0.2">
      <c r="A9" s="328" t="s">
        <v>341</v>
      </c>
      <c r="B9" s="329"/>
      <c r="C9" s="188" t="s">
        <v>402</v>
      </c>
      <c r="D9" s="177">
        <f>+調査票!B61</f>
        <v>0</v>
      </c>
      <c r="E9" s="177">
        <f>+調査票!C61</f>
        <v>0</v>
      </c>
      <c r="F9" s="177">
        <f>+調査票!B97</f>
        <v>0</v>
      </c>
      <c r="G9" s="177">
        <f>+調査票!C97</f>
        <v>0</v>
      </c>
      <c r="H9" s="177">
        <f>+調査票!B126</f>
        <v>0</v>
      </c>
      <c r="I9" s="177">
        <f>+調査票!C126</f>
        <v>0</v>
      </c>
      <c r="J9" s="177">
        <f>+調査票!B147</f>
        <v>0</v>
      </c>
      <c r="K9" s="177">
        <f>+調査票!C147</f>
        <v>0</v>
      </c>
      <c r="L9" s="177">
        <f>+調査票!B180</f>
        <v>0</v>
      </c>
      <c r="M9" s="177">
        <f>+調査票!C180</f>
        <v>0</v>
      </c>
      <c r="N9" s="177">
        <f>+D9+F9+H9+J9+L9</f>
        <v>0</v>
      </c>
      <c r="O9" s="177">
        <f>+E9+G9+I9+K9+M9</f>
        <v>0</v>
      </c>
      <c r="Q9" s="64">
        <f>+調査票!C4</f>
        <v>0</v>
      </c>
      <c r="R9" s="64">
        <f>+調査票!C3</f>
        <v>0</v>
      </c>
      <c r="S9" s="64">
        <f>+N9</f>
        <v>0</v>
      </c>
      <c r="T9" s="64">
        <f>+N10</f>
        <v>0</v>
      </c>
      <c r="U9" s="64">
        <f>+N11</f>
        <v>0</v>
      </c>
      <c r="V9" s="64">
        <f>+N12</f>
        <v>0</v>
      </c>
      <c r="W9" s="64">
        <f>+N13</f>
        <v>0</v>
      </c>
      <c r="X9" s="64">
        <f>+N14</f>
        <v>0</v>
      </c>
      <c r="Y9" s="64">
        <f>+N15</f>
        <v>0</v>
      </c>
      <c r="Z9" s="64">
        <f>+N18</f>
        <v>0</v>
      </c>
      <c r="AA9" s="64">
        <f>+N19</f>
        <v>0</v>
      </c>
    </row>
    <row r="10" spans="1:28" ht="16.2" customHeight="1" x14ac:dyDescent="0.2">
      <c r="A10" s="328" t="s">
        <v>342</v>
      </c>
      <c r="B10" s="329"/>
      <c r="C10" s="188" t="s">
        <v>402</v>
      </c>
      <c r="D10" s="177">
        <f>+調査票!B62</f>
        <v>0</v>
      </c>
      <c r="E10" s="177">
        <f>+調査票!C62</f>
        <v>0</v>
      </c>
      <c r="F10" s="177">
        <f>+調査票!B98</f>
        <v>0</v>
      </c>
      <c r="G10" s="177">
        <f>+調査票!C98</f>
        <v>0</v>
      </c>
      <c r="H10" s="177">
        <f>+調査票!B127</f>
        <v>0</v>
      </c>
      <c r="I10" s="177">
        <f>+調査票!C127</f>
        <v>0</v>
      </c>
      <c r="J10" s="177">
        <f>+調査票!B148</f>
        <v>0</v>
      </c>
      <c r="K10" s="177">
        <f>+調査票!C148</f>
        <v>0</v>
      </c>
      <c r="L10" s="177">
        <f>+調査票!B181</f>
        <v>0</v>
      </c>
      <c r="M10" s="177">
        <f>+調査票!C181</f>
        <v>0</v>
      </c>
      <c r="N10" s="177">
        <f t="shared" ref="N10:O15" si="2">+D10+F10+H10+J10+L10</f>
        <v>0</v>
      </c>
      <c r="O10" s="177">
        <f t="shared" si="2"/>
        <v>0</v>
      </c>
    </row>
    <row r="11" spans="1:28" ht="16.2" customHeight="1" x14ac:dyDescent="0.2">
      <c r="A11" s="328" t="s">
        <v>343</v>
      </c>
      <c r="B11" s="329"/>
      <c r="C11" s="188" t="s">
        <v>402</v>
      </c>
      <c r="D11" s="177">
        <f>+調査票!B63</f>
        <v>0</v>
      </c>
      <c r="E11" s="177">
        <f>+調査票!C63</f>
        <v>0</v>
      </c>
      <c r="F11" s="177">
        <f>+調査票!B99</f>
        <v>0</v>
      </c>
      <c r="G11" s="177">
        <f>+調査票!C99</f>
        <v>0</v>
      </c>
      <c r="H11" s="177">
        <f>+調査票!B128</f>
        <v>0</v>
      </c>
      <c r="I11" s="177">
        <f>+調査票!C128</f>
        <v>0</v>
      </c>
      <c r="J11" s="177">
        <f>+調査票!B149</f>
        <v>0</v>
      </c>
      <c r="K11" s="177">
        <f>+調査票!C149</f>
        <v>0</v>
      </c>
      <c r="L11" s="177">
        <f>+調査票!B182</f>
        <v>0</v>
      </c>
      <c r="M11" s="177">
        <f>+調査票!C182</f>
        <v>0</v>
      </c>
      <c r="N11" s="177">
        <f t="shared" si="2"/>
        <v>0</v>
      </c>
      <c r="O11" s="177">
        <f t="shared" si="2"/>
        <v>0</v>
      </c>
      <c r="R11" t="s">
        <v>403</v>
      </c>
    </row>
    <row r="12" spans="1:28" ht="16.2" customHeight="1" x14ac:dyDescent="0.2">
      <c r="A12" s="328" t="s">
        <v>344</v>
      </c>
      <c r="B12" s="329"/>
      <c r="C12" s="188" t="s">
        <v>402</v>
      </c>
      <c r="D12" s="177">
        <f>+調査票!B64</f>
        <v>0</v>
      </c>
      <c r="E12" s="177">
        <f>+調査票!C64</f>
        <v>0</v>
      </c>
      <c r="F12" s="177">
        <f>+調査票!B100</f>
        <v>0</v>
      </c>
      <c r="G12" s="177">
        <f>+調査票!C100</f>
        <v>0</v>
      </c>
      <c r="H12" s="177">
        <f>+調査票!B129</f>
        <v>0</v>
      </c>
      <c r="I12" s="177">
        <f>+調査票!C129</f>
        <v>0</v>
      </c>
      <c r="J12" s="177">
        <f>+調査票!B150</f>
        <v>0</v>
      </c>
      <c r="K12" s="177">
        <f>+調査票!C150</f>
        <v>0</v>
      </c>
      <c r="L12" s="177">
        <f>+調査票!B183</f>
        <v>0</v>
      </c>
      <c r="M12" s="177">
        <f>+調査票!C183</f>
        <v>0</v>
      </c>
      <c r="N12" s="177">
        <f t="shared" si="2"/>
        <v>0</v>
      </c>
      <c r="O12" s="177">
        <f t="shared" si="2"/>
        <v>0</v>
      </c>
      <c r="Q12" s="176" t="s">
        <v>313</v>
      </c>
      <c r="R12" s="176" t="s">
        <v>339</v>
      </c>
      <c r="S12" s="64" t="s">
        <v>326</v>
      </c>
      <c r="T12" s="64" t="s">
        <v>327</v>
      </c>
      <c r="U12" s="64" t="s">
        <v>328</v>
      </c>
      <c r="V12" s="64" t="s">
        <v>329</v>
      </c>
      <c r="W12" s="64" t="s">
        <v>330</v>
      </c>
      <c r="X12" s="64" t="s">
        <v>331</v>
      </c>
      <c r="Y12" s="64" t="s">
        <v>332</v>
      </c>
      <c r="Z12" s="64" t="s">
        <v>335</v>
      </c>
      <c r="AA12" s="64" t="s">
        <v>336</v>
      </c>
    </row>
    <row r="13" spans="1:28" ht="16.2" customHeight="1" x14ac:dyDescent="0.2">
      <c r="A13" s="328" t="s">
        <v>345</v>
      </c>
      <c r="B13" s="329"/>
      <c r="C13" s="188" t="s">
        <v>402</v>
      </c>
      <c r="D13" s="177">
        <f>+調査票!B65</f>
        <v>0</v>
      </c>
      <c r="E13" s="177">
        <f>+調査票!C65</f>
        <v>0</v>
      </c>
      <c r="F13" s="177">
        <f>+調査票!B101</f>
        <v>0</v>
      </c>
      <c r="G13" s="177">
        <f>+調査票!C101</f>
        <v>0</v>
      </c>
      <c r="H13" s="177">
        <f>+調査票!B130</f>
        <v>0</v>
      </c>
      <c r="I13" s="177">
        <f>+調査票!C130</f>
        <v>0</v>
      </c>
      <c r="J13" s="177">
        <f>+調査票!B151</f>
        <v>0</v>
      </c>
      <c r="K13" s="177">
        <f>+調査票!C151</f>
        <v>0</v>
      </c>
      <c r="L13" s="177">
        <f>+調査票!B184</f>
        <v>0</v>
      </c>
      <c r="M13" s="177">
        <f>+調査票!C184</f>
        <v>0</v>
      </c>
      <c r="N13" s="177">
        <f t="shared" si="2"/>
        <v>0</v>
      </c>
      <c r="O13" s="177">
        <f t="shared" si="2"/>
        <v>0</v>
      </c>
      <c r="Q13" s="64">
        <f>+[1]調査票!C4</f>
        <v>0</v>
      </c>
      <c r="R13" s="64">
        <f>+[1]調査票!C3</f>
        <v>0</v>
      </c>
      <c r="S13" s="64">
        <f>+O9</f>
        <v>0</v>
      </c>
      <c r="T13" s="64">
        <f>+O10</f>
        <v>0</v>
      </c>
      <c r="U13" s="64">
        <f>+O11</f>
        <v>0</v>
      </c>
      <c r="V13" s="64">
        <f>+O12</f>
        <v>0</v>
      </c>
      <c r="W13" s="64">
        <f>+O13</f>
        <v>0</v>
      </c>
      <c r="X13" s="64">
        <f>+O14</f>
        <v>0</v>
      </c>
      <c r="Y13" s="64">
        <f>+O15</f>
        <v>0</v>
      </c>
      <c r="Z13" s="64">
        <f>+O18</f>
        <v>0</v>
      </c>
      <c r="AA13" s="64">
        <f>+O19</f>
        <v>0</v>
      </c>
    </row>
    <row r="14" spans="1:28" ht="16.2" customHeight="1" x14ac:dyDescent="0.2">
      <c r="A14" s="328" t="s">
        <v>346</v>
      </c>
      <c r="B14" s="329"/>
      <c r="C14" s="188" t="s">
        <v>402</v>
      </c>
      <c r="D14" s="177">
        <f>+調査票!B66</f>
        <v>0</v>
      </c>
      <c r="E14" s="177">
        <f>+調査票!C66</f>
        <v>0</v>
      </c>
      <c r="F14" s="177">
        <f>+調査票!B102</f>
        <v>0</v>
      </c>
      <c r="G14" s="177">
        <f>+調査票!C102</f>
        <v>0</v>
      </c>
      <c r="H14" s="177">
        <f>+調査票!B131</f>
        <v>0</v>
      </c>
      <c r="I14" s="177">
        <f>+調査票!C131</f>
        <v>0</v>
      </c>
      <c r="J14" s="177">
        <f>+調査票!B152</f>
        <v>0</v>
      </c>
      <c r="K14" s="177">
        <f>+調査票!C152</f>
        <v>0</v>
      </c>
      <c r="L14" s="177">
        <f>+調査票!B185</f>
        <v>0</v>
      </c>
      <c r="M14" s="177">
        <f>+調査票!C185</f>
        <v>0</v>
      </c>
      <c r="N14" s="177">
        <f t="shared" si="2"/>
        <v>0</v>
      </c>
      <c r="O14" s="177">
        <f t="shared" si="2"/>
        <v>0</v>
      </c>
    </row>
    <row r="15" spans="1:28" ht="16.2" customHeight="1" x14ac:dyDescent="0.2">
      <c r="A15" s="328" t="s">
        <v>347</v>
      </c>
      <c r="B15" s="329"/>
      <c r="C15" s="188" t="s">
        <v>402</v>
      </c>
      <c r="D15" s="177">
        <f>+調査票!B67</f>
        <v>0</v>
      </c>
      <c r="E15" s="177">
        <f>+調査票!C67</f>
        <v>0</v>
      </c>
      <c r="F15" s="177">
        <f>+調査票!B103</f>
        <v>0</v>
      </c>
      <c r="G15" s="177">
        <f>+調査票!C103</f>
        <v>0</v>
      </c>
      <c r="H15" s="177">
        <f>+調査票!B132</f>
        <v>0</v>
      </c>
      <c r="I15" s="177">
        <f>+調査票!C132</f>
        <v>0</v>
      </c>
      <c r="J15" s="177">
        <f>+調査票!B153</f>
        <v>0</v>
      </c>
      <c r="K15" s="177">
        <f>+調査票!C153</f>
        <v>0</v>
      </c>
      <c r="L15" s="177">
        <f>+調査票!B186</f>
        <v>0</v>
      </c>
      <c r="M15" s="177">
        <f>+調査票!C186</f>
        <v>0</v>
      </c>
      <c r="N15" s="177">
        <f t="shared" si="2"/>
        <v>0</v>
      </c>
      <c r="O15" s="177">
        <f t="shared" si="2"/>
        <v>0</v>
      </c>
    </row>
    <row r="16" spans="1:28" ht="16.2" customHeight="1" x14ac:dyDescent="0.2">
      <c r="A16" s="323" t="s">
        <v>348</v>
      </c>
      <c r="B16" s="323"/>
      <c r="C16" s="176"/>
      <c r="D16" s="64">
        <f>SUM(D9:D15)</f>
        <v>0</v>
      </c>
      <c r="E16" s="64">
        <f>SUM(E9:E15)</f>
        <v>0</v>
      </c>
      <c r="F16" s="64">
        <f>SUM(F9:F15)</f>
        <v>0</v>
      </c>
      <c r="G16" s="64">
        <f t="shared" ref="G16:O16" si="3">SUM(G9:G15)</f>
        <v>0</v>
      </c>
      <c r="H16" s="64">
        <f t="shared" si="3"/>
        <v>0</v>
      </c>
      <c r="I16" s="64">
        <f t="shared" si="3"/>
        <v>0</v>
      </c>
      <c r="J16" s="64">
        <f t="shared" si="3"/>
        <v>0</v>
      </c>
      <c r="K16" s="64">
        <f t="shared" si="3"/>
        <v>0</v>
      </c>
      <c r="L16" s="64">
        <f t="shared" si="3"/>
        <v>0</v>
      </c>
      <c r="M16" s="64">
        <f t="shared" si="3"/>
        <v>0</v>
      </c>
      <c r="N16" s="64">
        <f t="shared" si="3"/>
        <v>0</v>
      </c>
      <c r="O16" s="64">
        <f t="shared" si="3"/>
        <v>0</v>
      </c>
    </row>
    <row r="17" spans="1:15" ht="31.95" customHeight="1" x14ac:dyDescent="0.2">
      <c r="A17" s="323" t="s">
        <v>349</v>
      </c>
      <c r="B17" s="323"/>
      <c r="C17" s="176" t="s">
        <v>399</v>
      </c>
      <c r="D17" s="159" t="s">
        <v>400</v>
      </c>
      <c r="E17" s="159" t="s">
        <v>401</v>
      </c>
      <c r="F17" s="159" t="s">
        <v>400</v>
      </c>
      <c r="G17" s="159" t="s">
        <v>401</v>
      </c>
      <c r="H17" s="159" t="s">
        <v>400</v>
      </c>
      <c r="I17" s="159" t="s">
        <v>401</v>
      </c>
      <c r="J17" s="159" t="s">
        <v>400</v>
      </c>
      <c r="K17" s="159" t="s">
        <v>401</v>
      </c>
      <c r="L17" s="159" t="s">
        <v>400</v>
      </c>
      <c r="M17" s="159" t="s">
        <v>401</v>
      </c>
      <c r="N17" s="159" t="s">
        <v>400</v>
      </c>
      <c r="O17" s="159" t="s">
        <v>401</v>
      </c>
    </row>
    <row r="18" spans="1:15" ht="16.2" customHeight="1" x14ac:dyDescent="0.2">
      <c r="A18" s="323" t="s">
        <v>350</v>
      </c>
      <c r="B18" s="323"/>
      <c r="C18" s="188" t="s">
        <v>402</v>
      </c>
      <c r="D18" s="64">
        <f>+調査票!B70</f>
        <v>0</v>
      </c>
      <c r="E18" s="64">
        <f>+調査票!C70</f>
        <v>0</v>
      </c>
      <c r="F18" s="64">
        <f>+調査票!B106</f>
        <v>0</v>
      </c>
      <c r="G18" s="64">
        <f>+調査票!C106</f>
        <v>0</v>
      </c>
      <c r="H18" s="64">
        <f>+調査票!B135</f>
        <v>0</v>
      </c>
      <c r="I18" s="64">
        <f>+調査票!C135</f>
        <v>0</v>
      </c>
      <c r="J18" s="64">
        <f>+調査票!B156</f>
        <v>0</v>
      </c>
      <c r="K18" s="64">
        <f>+調査票!C156</f>
        <v>0</v>
      </c>
      <c r="L18" s="64">
        <f>+調査票!B189</f>
        <v>0</v>
      </c>
      <c r="M18" s="64">
        <f>+調査票!C189</f>
        <v>0</v>
      </c>
      <c r="N18" s="177">
        <f>+D18+F18+H18+J18+L18</f>
        <v>0</v>
      </c>
      <c r="O18" s="177">
        <f>+E18+G18+I18+K18+M18</f>
        <v>0</v>
      </c>
    </row>
    <row r="19" spans="1:15" ht="16.2" customHeight="1" x14ac:dyDescent="0.2">
      <c r="A19" s="324" t="s">
        <v>351</v>
      </c>
      <c r="B19" s="324"/>
      <c r="C19" s="188" t="s">
        <v>402</v>
      </c>
      <c r="D19" s="64">
        <f>+調査票!B71</f>
        <v>0</v>
      </c>
      <c r="E19" s="64">
        <f>+調査票!C71</f>
        <v>0</v>
      </c>
      <c r="F19" s="64">
        <f>+調査票!B107</f>
        <v>0</v>
      </c>
      <c r="G19" s="64">
        <f>+調査票!C107</f>
        <v>0</v>
      </c>
      <c r="H19" s="64">
        <f>+調査票!B136</f>
        <v>0</v>
      </c>
      <c r="I19" s="64">
        <f>+調査票!C136</f>
        <v>0</v>
      </c>
      <c r="J19" s="64">
        <f>+調査票!B157</f>
        <v>0</v>
      </c>
      <c r="K19" s="64">
        <f>+調査票!C157</f>
        <v>0</v>
      </c>
      <c r="L19" s="64">
        <f>+調査票!B190</f>
        <v>0</v>
      </c>
      <c r="M19" s="64">
        <f>+調査票!C190</f>
        <v>0</v>
      </c>
      <c r="N19" s="177">
        <f>+D19+F19+H19+J19+L19</f>
        <v>0</v>
      </c>
      <c r="O19" s="177">
        <f>+E19+G19+I19+K19+M19</f>
        <v>0</v>
      </c>
    </row>
    <row r="20" spans="1:15" ht="16.2" customHeight="1" x14ac:dyDescent="0.2">
      <c r="A20" s="323" t="s">
        <v>348</v>
      </c>
      <c r="B20" s="323"/>
      <c r="C20" s="176"/>
      <c r="D20" s="64">
        <f>SUM(D18:D19)</f>
        <v>0</v>
      </c>
      <c r="E20" s="64">
        <f>SUM(E18:E19)</f>
        <v>0</v>
      </c>
      <c r="F20" s="64">
        <f>SUM(F18:F19)</f>
        <v>0</v>
      </c>
      <c r="G20" s="64">
        <f t="shared" ref="G20:O20" si="4">SUM(G18:G19)</f>
        <v>0</v>
      </c>
      <c r="H20" s="64">
        <f t="shared" si="4"/>
        <v>0</v>
      </c>
      <c r="I20" s="64">
        <f t="shared" si="4"/>
        <v>0</v>
      </c>
      <c r="J20" s="64">
        <f t="shared" si="4"/>
        <v>0</v>
      </c>
      <c r="K20" s="64">
        <f t="shared" si="4"/>
        <v>0</v>
      </c>
      <c r="L20" s="64">
        <f t="shared" si="4"/>
        <v>0</v>
      </c>
      <c r="M20" s="64">
        <f t="shared" si="4"/>
        <v>0</v>
      </c>
      <c r="N20" s="64">
        <f t="shared" si="4"/>
        <v>0</v>
      </c>
      <c r="O20" s="64">
        <f t="shared" si="4"/>
        <v>0</v>
      </c>
    </row>
    <row r="21" spans="1:15" ht="16.2" customHeight="1" x14ac:dyDescent="0.2">
      <c r="A21" s="187"/>
      <c r="B21" s="187"/>
      <c r="C21" s="187"/>
      <c r="D21" s="189"/>
      <c r="E21" s="189"/>
      <c r="F21" s="189"/>
      <c r="G21" s="189"/>
      <c r="H21" s="189"/>
      <c r="I21" s="189"/>
      <c r="J21" s="189"/>
      <c r="K21" s="189"/>
      <c r="L21" s="189"/>
      <c r="M21" s="189"/>
      <c r="N21" s="189"/>
      <c r="O21" s="189"/>
    </row>
    <row r="22" spans="1:15" x14ac:dyDescent="0.2">
      <c r="A22" t="s">
        <v>194</v>
      </c>
      <c r="D22" t="s">
        <v>194</v>
      </c>
    </row>
    <row r="23" spans="1:15" x14ac:dyDescent="0.2">
      <c r="A23" s="64"/>
      <c r="B23" s="64" t="s">
        <v>85</v>
      </c>
      <c r="C23" s="64" t="s">
        <v>263</v>
      </c>
      <c r="D23" s="64" t="s">
        <v>174</v>
      </c>
      <c r="E23" s="64" t="s">
        <v>157</v>
      </c>
      <c r="F23" s="64" t="s">
        <v>127</v>
      </c>
      <c r="G23" s="15" t="s">
        <v>333</v>
      </c>
      <c r="H23" s="15" t="s">
        <v>352</v>
      </c>
    </row>
    <row r="24" spans="1:15" x14ac:dyDescent="0.2">
      <c r="A24" s="64" t="s">
        <v>87</v>
      </c>
      <c r="B24" s="64">
        <f>+'調査票 (記載例)'!C53</f>
        <v>10</v>
      </c>
      <c r="C24" s="64">
        <f>+'調査票 (記載例)'!C74+'調査票 (記載例)'!C77+'調査票 (記載例)'!C80+'調査票 (記載例)'!C83+'調査票 (記載例)'!C86</f>
        <v>19</v>
      </c>
      <c r="D24" s="64">
        <f>+'調査票 (記載例)'!C111+'調査票 (記載例)'!C114</f>
        <v>35</v>
      </c>
      <c r="E24" s="64">
        <f>+'調査票 (記載例)'!C139</f>
        <v>20</v>
      </c>
      <c r="F24" s="64">
        <f>+'調査票 (記載例)'!C172</f>
        <v>20</v>
      </c>
      <c r="G24" s="64">
        <f>SUM(B24:F24)</f>
        <v>104</v>
      </c>
      <c r="H24" s="326">
        <f>+(1-G25/G24)</f>
        <v>0.23076923076923073</v>
      </c>
    </row>
    <row r="25" spans="1:15" x14ac:dyDescent="0.2">
      <c r="A25" s="64" t="s">
        <v>96</v>
      </c>
      <c r="B25" s="64">
        <f>+'調査票 (記載例)'!C56</f>
        <v>4</v>
      </c>
      <c r="C25" s="64">
        <f>+'調査票 (記載例)'!C89+'調査票 (記載例)'!C92</f>
        <v>16</v>
      </c>
      <c r="D25" s="64">
        <f>+'調査票 (記載例)'!C118+'調査票 (記載例)'!C121</f>
        <v>30</v>
      </c>
      <c r="E25" s="64">
        <f>+'調査票 (記載例)'!C142</f>
        <v>15</v>
      </c>
      <c r="F25" s="64">
        <f>+'調査票 (記載例)'!C175</f>
        <v>15</v>
      </c>
      <c r="G25" s="64">
        <f>SUM(B25:F25)</f>
        <v>80</v>
      </c>
      <c r="H25" s="327"/>
    </row>
    <row r="27" spans="1:15" x14ac:dyDescent="0.2">
      <c r="D27" s="331" t="s">
        <v>396</v>
      </c>
      <c r="E27" s="331"/>
      <c r="F27" s="331" t="s">
        <v>404</v>
      </c>
      <c r="G27" s="331"/>
      <c r="H27" s="331" t="s">
        <v>405</v>
      </c>
      <c r="I27" s="331"/>
      <c r="J27" s="331" t="s">
        <v>406</v>
      </c>
      <c r="K27" s="331"/>
      <c r="L27" s="331" t="s">
        <v>397</v>
      </c>
      <c r="M27" s="331"/>
      <c r="N27" s="331" t="s">
        <v>333</v>
      </c>
      <c r="O27" s="331"/>
    </row>
    <row r="28" spans="1:15" ht="26.4" x14ac:dyDescent="0.2">
      <c r="A28" s="323" t="s">
        <v>340</v>
      </c>
      <c r="B28" s="323"/>
      <c r="C28" s="176" t="s">
        <v>399</v>
      </c>
      <c r="D28" s="159" t="s">
        <v>400</v>
      </c>
      <c r="E28" s="159" t="s">
        <v>401</v>
      </c>
      <c r="F28" s="159" t="s">
        <v>400</v>
      </c>
      <c r="G28" s="159" t="s">
        <v>401</v>
      </c>
      <c r="H28" s="159" t="s">
        <v>400</v>
      </c>
      <c r="I28" s="159" t="s">
        <v>401</v>
      </c>
      <c r="J28" s="159" t="s">
        <v>400</v>
      </c>
      <c r="K28" s="159" t="s">
        <v>401</v>
      </c>
      <c r="L28" s="159" t="s">
        <v>400</v>
      </c>
      <c r="M28" s="159" t="s">
        <v>401</v>
      </c>
      <c r="N28" s="159" t="s">
        <v>400</v>
      </c>
      <c r="O28" s="159" t="s">
        <v>401</v>
      </c>
    </row>
    <row r="29" spans="1:15" x14ac:dyDescent="0.2">
      <c r="A29" s="328" t="s">
        <v>341</v>
      </c>
      <c r="B29" s="329"/>
      <c r="C29" s="188" t="s">
        <v>402</v>
      </c>
      <c r="D29" s="177">
        <f>+'調査票 (記載例)'!B61</f>
        <v>0</v>
      </c>
      <c r="E29" s="177">
        <f>+'調査票 (記載例)'!C61</f>
        <v>0</v>
      </c>
      <c r="F29" s="177">
        <f>+'調査票 (記載例)'!B97</f>
        <v>0</v>
      </c>
      <c r="G29" s="177">
        <f>+'調査票 (記載例)'!C97</f>
        <v>2</v>
      </c>
      <c r="H29" s="177">
        <f>+'調査票 (記載例)'!B126</f>
        <v>0</v>
      </c>
      <c r="I29" s="177">
        <f>+'調査票 (記載例)'!C126</f>
        <v>0</v>
      </c>
      <c r="J29" s="177">
        <f>+'調査票 (記載例)'!B147</f>
        <v>0</v>
      </c>
      <c r="K29" s="177">
        <f>+'調査票 (記載例)'!C147</f>
        <v>0</v>
      </c>
      <c r="L29" s="177">
        <f>+'調査票 (記載例)'!B180</f>
        <v>0</v>
      </c>
      <c r="M29" s="177">
        <f>+'調査票 (記載例)'!C180</f>
        <v>0</v>
      </c>
      <c r="N29" s="177">
        <f>+D29+F29+H29+J29+L29</f>
        <v>0</v>
      </c>
      <c r="O29" s="177">
        <f>+E29+G29+I29+K29+M29</f>
        <v>2</v>
      </c>
    </row>
    <row r="30" spans="1:15" x14ac:dyDescent="0.2">
      <c r="A30" s="328" t="s">
        <v>342</v>
      </c>
      <c r="B30" s="329"/>
      <c r="C30" s="188" t="s">
        <v>402</v>
      </c>
      <c r="D30" s="177">
        <f>+'調査票 (記載例)'!B62</f>
        <v>2</v>
      </c>
      <c r="E30" s="177">
        <f>+'調査票 (記載例)'!C62</f>
        <v>0</v>
      </c>
      <c r="F30" s="177">
        <f>+'調査票 (記載例)'!B98</f>
        <v>0</v>
      </c>
      <c r="G30" s="177">
        <f>+'調査票 (記載例)'!C98</f>
        <v>3</v>
      </c>
      <c r="H30" s="177">
        <f>+'調査票 (記載例)'!B127</f>
        <v>2</v>
      </c>
      <c r="I30" s="177">
        <f>+'調査票 (記載例)'!C127</f>
        <v>0</v>
      </c>
      <c r="J30" s="177">
        <f>+'調査票 (記載例)'!B148</f>
        <v>2</v>
      </c>
      <c r="K30" s="177">
        <f>+'調査票 (記載例)'!C148</f>
        <v>0</v>
      </c>
      <c r="L30" s="177">
        <f>+'調査票 (記載例)'!B181</f>
        <v>0</v>
      </c>
      <c r="M30" s="177">
        <f>+'調査票 (記載例)'!C181</f>
        <v>0</v>
      </c>
      <c r="N30" s="177">
        <f t="shared" ref="N30:O35" si="5">+D30+F30+H30+J30+L30</f>
        <v>6</v>
      </c>
      <c r="O30" s="177">
        <f t="shared" si="5"/>
        <v>3</v>
      </c>
    </row>
    <row r="31" spans="1:15" x14ac:dyDescent="0.2">
      <c r="A31" s="328" t="s">
        <v>343</v>
      </c>
      <c r="B31" s="329"/>
      <c r="C31" s="188" t="s">
        <v>402</v>
      </c>
      <c r="D31" s="177">
        <f>+'調査票 (記載例)'!B63</f>
        <v>0</v>
      </c>
      <c r="E31" s="177">
        <f>+'調査票 (記載例)'!C63</f>
        <v>0</v>
      </c>
      <c r="F31" s="177">
        <f>+'調査票 (記載例)'!B99</f>
        <v>2</v>
      </c>
      <c r="G31" s="177">
        <f>+'調査票 (記載例)'!C99</f>
        <v>3</v>
      </c>
      <c r="H31" s="177">
        <f>+'調査票 (記載例)'!B128</f>
        <v>4</v>
      </c>
      <c r="I31" s="177">
        <f>+'調査票 (記載例)'!C128</f>
        <v>4</v>
      </c>
      <c r="J31" s="177">
        <f>+'調査票 (記載例)'!B149</f>
        <v>2</v>
      </c>
      <c r="K31" s="177">
        <f>+'調査票 (記載例)'!C149</f>
        <v>0</v>
      </c>
      <c r="L31" s="177">
        <f>+'調査票 (記載例)'!B182</f>
        <v>0</v>
      </c>
      <c r="M31" s="177">
        <f>+'調査票 (記載例)'!C182</f>
        <v>6</v>
      </c>
      <c r="N31" s="177">
        <f t="shared" si="5"/>
        <v>8</v>
      </c>
      <c r="O31" s="177">
        <f t="shared" si="5"/>
        <v>13</v>
      </c>
    </row>
    <row r="32" spans="1:15" x14ac:dyDescent="0.2">
      <c r="A32" s="328" t="s">
        <v>344</v>
      </c>
      <c r="B32" s="329"/>
      <c r="C32" s="188" t="s">
        <v>402</v>
      </c>
      <c r="D32" s="177">
        <f>+'調査票 (記載例)'!B64</f>
        <v>0</v>
      </c>
      <c r="E32" s="177">
        <f>+'調査票 (記載例)'!C64</f>
        <v>2</v>
      </c>
      <c r="F32" s="177">
        <f>+'調査票 (記載例)'!B100</f>
        <v>2</v>
      </c>
      <c r="G32" s="177">
        <f>+'調査票 (記載例)'!C100</f>
        <v>0</v>
      </c>
      <c r="H32" s="177">
        <f>+'調査票 (記載例)'!B129</f>
        <v>4</v>
      </c>
      <c r="I32" s="177">
        <f>+'調査票 (記載例)'!C129</f>
        <v>6</v>
      </c>
      <c r="J32" s="177">
        <f>+'調査票 (記載例)'!B150</f>
        <v>2</v>
      </c>
      <c r="K32" s="177">
        <f>+'調査票 (記載例)'!C150</f>
        <v>7</v>
      </c>
      <c r="L32" s="177">
        <f>+'調査票 (記載例)'!B183</f>
        <v>0</v>
      </c>
      <c r="M32" s="177">
        <f>+'調査票 (記載例)'!C183</f>
        <v>5</v>
      </c>
      <c r="N32" s="177">
        <f t="shared" si="5"/>
        <v>8</v>
      </c>
      <c r="O32" s="177">
        <f t="shared" si="5"/>
        <v>20</v>
      </c>
    </row>
    <row r="33" spans="1:15" x14ac:dyDescent="0.2">
      <c r="A33" s="328" t="s">
        <v>345</v>
      </c>
      <c r="B33" s="329"/>
      <c r="C33" s="188" t="s">
        <v>402</v>
      </c>
      <c r="D33" s="177">
        <f>+'調査票 (記載例)'!B65</f>
        <v>0</v>
      </c>
      <c r="E33" s="177">
        <f>+'調査票 (記載例)'!C65</f>
        <v>0</v>
      </c>
      <c r="F33" s="177">
        <f>+'調査票 (記載例)'!B101</f>
        <v>2</v>
      </c>
      <c r="G33" s="177">
        <f>+'調査票 (記載例)'!C101</f>
        <v>0</v>
      </c>
      <c r="H33" s="177">
        <f>+'調査票 (記載例)'!B130</f>
        <v>2</v>
      </c>
      <c r="I33" s="177">
        <f>+'調査票 (記載例)'!C130</f>
        <v>0</v>
      </c>
      <c r="J33" s="177">
        <f>+'調査票 (記載例)'!B151</f>
        <v>0</v>
      </c>
      <c r="K33" s="177">
        <f>+'調査票 (記載例)'!C151</f>
        <v>0</v>
      </c>
      <c r="L33" s="177">
        <f>+'調査票 (記載例)'!B184</f>
        <v>0</v>
      </c>
      <c r="M33" s="177">
        <f>+'調査票 (記載例)'!C184</f>
        <v>4</v>
      </c>
      <c r="N33" s="177">
        <f t="shared" si="5"/>
        <v>4</v>
      </c>
      <c r="O33" s="177">
        <f t="shared" si="5"/>
        <v>4</v>
      </c>
    </row>
    <row r="34" spans="1:15" x14ac:dyDescent="0.2">
      <c r="A34" s="328" t="s">
        <v>346</v>
      </c>
      <c r="B34" s="329"/>
      <c r="C34" s="188" t="s">
        <v>402</v>
      </c>
      <c r="D34" s="177">
        <f>+'調査票 (記載例)'!B66</f>
        <v>0</v>
      </c>
      <c r="E34" s="177">
        <f>+'調査票 (記載例)'!C66</f>
        <v>0</v>
      </c>
      <c r="F34" s="177">
        <f>+'調査票 (記載例)'!B102</f>
        <v>2</v>
      </c>
      <c r="G34" s="177">
        <f>+'調査票 (記載例)'!C102</f>
        <v>0</v>
      </c>
      <c r="H34" s="177">
        <f>+'調査票 (記載例)'!B131</f>
        <v>0</v>
      </c>
      <c r="I34" s="177">
        <f>+'調査票 (記載例)'!C131</f>
        <v>0</v>
      </c>
      <c r="J34" s="177">
        <f>+'調査票 (記載例)'!B152</f>
        <v>2</v>
      </c>
      <c r="K34" s="177">
        <f>+'調査票 (記載例)'!C152</f>
        <v>0</v>
      </c>
      <c r="L34" s="177">
        <f>+'調査票 (記載例)'!B185</f>
        <v>0</v>
      </c>
      <c r="M34" s="177">
        <f>+'調査票 (記載例)'!C185</f>
        <v>0</v>
      </c>
      <c r="N34" s="177">
        <f t="shared" si="5"/>
        <v>4</v>
      </c>
      <c r="O34" s="177">
        <f t="shared" si="5"/>
        <v>0</v>
      </c>
    </row>
    <row r="35" spans="1:15" x14ac:dyDescent="0.2">
      <c r="A35" s="328" t="s">
        <v>347</v>
      </c>
      <c r="B35" s="329"/>
      <c r="C35" s="188" t="s">
        <v>402</v>
      </c>
      <c r="D35" s="177">
        <f>+'調査票 (記載例)'!B67</f>
        <v>0</v>
      </c>
      <c r="E35" s="177">
        <f>+'調査票 (記載例)'!C67</f>
        <v>0</v>
      </c>
      <c r="F35" s="177">
        <f>+'調査票 (記載例)'!B103</f>
        <v>0</v>
      </c>
      <c r="G35" s="177">
        <f>+'調査票 (記載例)'!C103</f>
        <v>0</v>
      </c>
      <c r="H35" s="177">
        <f>+'調査票 (記載例)'!B132</f>
        <v>0</v>
      </c>
      <c r="I35" s="177">
        <f>+'調査票 (記載例)'!C132</f>
        <v>0</v>
      </c>
      <c r="J35" s="177">
        <f>+'調査票 (記載例)'!B153</f>
        <v>0</v>
      </c>
      <c r="K35" s="177">
        <f>+'調査票 (記載例)'!C153</f>
        <v>0</v>
      </c>
      <c r="L35" s="177">
        <f>+'調査票 (記載例)'!B186</f>
        <v>0</v>
      </c>
      <c r="M35" s="177">
        <f>+'調査票 (記載例)'!C186</f>
        <v>0</v>
      </c>
      <c r="N35" s="177">
        <f t="shared" si="5"/>
        <v>0</v>
      </c>
      <c r="O35" s="177">
        <f t="shared" si="5"/>
        <v>0</v>
      </c>
    </row>
    <row r="36" spans="1:15" x14ac:dyDescent="0.2">
      <c r="A36" s="323" t="s">
        <v>348</v>
      </c>
      <c r="B36" s="323"/>
      <c r="C36" s="176"/>
      <c r="D36" s="64">
        <f>SUM(D29:D35)</f>
        <v>2</v>
      </c>
      <c r="E36" s="64">
        <f t="shared" ref="E36:O36" si="6">SUM(E29:E35)</f>
        <v>2</v>
      </c>
      <c r="F36" s="64">
        <f t="shared" si="6"/>
        <v>8</v>
      </c>
      <c r="G36" s="64">
        <f t="shared" si="6"/>
        <v>8</v>
      </c>
      <c r="H36" s="64">
        <f t="shared" si="6"/>
        <v>12</v>
      </c>
      <c r="I36" s="64">
        <f t="shared" si="6"/>
        <v>10</v>
      </c>
      <c r="J36" s="64">
        <f t="shared" si="6"/>
        <v>8</v>
      </c>
      <c r="K36" s="64">
        <f t="shared" si="6"/>
        <v>7</v>
      </c>
      <c r="L36" s="64">
        <f>SUM(L29:L35)</f>
        <v>0</v>
      </c>
      <c r="M36" s="64">
        <f t="shared" si="6"/>
        <v>15</v>
      </c>
      <c r="N36" s="64">
        <f>SUM(N29:N35)</f>
        <v>30</v>
      </c>
      <c r="O36" s="64">
        <f t="shared" si="6"/>
        <v>42</v>
      </c>
    </row>
    <row r="37" spans="1:15" ht="26.4" x14ac:dyDescent="0.2">
      <c r="A37" s="323" t="s">
        <v>349</v>
      </c>
      <c r="B37" s="323"/>
      <c r="C37" s="176" t="s">
        <v>399</v>
      </c>
      <c r="D37" s="159" t="s">
        <v>400</v>
      </c>
      <c r="E37" s="159" t="s">
        <v>401</v>
      </c>
      <c r="F37" s="159" t="s">
        <v>400</v>
      </c>
      <c r="G37" s="159" t="s">
        <v>401</v>
      </c>
      <c r="H37" s="159" t="s">
        <v>400</v>
      </c>
      <c r="I37" s="159" t="s">
        <v>401</v>
      </c>
      <c r="J37" s="159" t="s">
        <v>400</v>
      </c>
      <c r="K37" s="159" t="s">
        <v>401</v>
      </c>
      <c r="L37" s="159" t="s">
        <v>400</v>
      </c>
      <c r="M37" s="159" t="s">
        <v>401</v>
      </c>
      <c r="N37" s="159" t="s">
        <v>400</v>
      </c>
      <c r="O37" s="159" t="s">
        <v>401</v>
      </c>
    </row>
    <row r="38" spans="1:15" x14ac:dyDescent="0.2">
      <c r="A38" s="323" t="s">
        <v>350</v>
      </c>
      <c r="B38" s="323"/>
      <c r="C38" s="188" t="s">
        <v>402</v>
      </c>
      <c r="D38" s="64">
        <f>+'調査票 (記載例)'!B70</f>
        <v>1</v>
      </c>
      <c r="E38" s="64">
        <f>+'調査票 (記載例)'!C70</f>
        <v>2</v>
      </c>
      <c r="F38" s="64">
        <f>+'調査票 (記載例)'!B106</f>
        <v>4</v>
      </c>
      <c r="G38" s="64">
        <f>+'調査票 (記載例)'!C106</f>
        <v>4</v>
      </c>
      <c r="H38" s="64">
        <f>+'調査票 (記載例)'!B135</f>
        <v>6</v>
      </c>
      <c r="I38" s="64">
        <f>+'調査票 (記載例)'!C135</f>
        <v>6</v>
      </c>
      <c r="J38" s="64">
        <f>+'調査票 (記載例)'!B156</f>
        <v>4</v>
      </c>
      <c r="K38" s="64">
        <f>+'調査票 (記載例)'!C156</f>
        <v>4</v>
      </c>
      <c r="L38" s="64">
        <f>+'調査票 (記載例)'!B189</f>
        <v>0</v>
      </c>
      <c r="M38" s="64">
        <f>+'調査票 (記載例)'!C189</f>
        <v>7</v>
      </c>
      <c r="N38" s="177">
        <f>+D38+F38+H38+J38+L38</f>
        <v>15</v>
      </c>
      <c r="O38" s="177">
        <f>+E38+G38+I38+K38+M38</f>
        <v>23</v>
      </c>
    </row>
    <row r="39" spans="1:15" x14ac:dyDescent="0.2">
      <c r="A39" s="324" t="s">
        <v>351</v>
      </c>
      <c r="B39" s="324"/>
      <c r="C39" s="188" t="s">
        <v>402</v>
      </c>
      <c r="D39" s="64">
        <f>+'調査票 (記載例)'!B71</f>
        <v>1</v>
      </c>
      <c r="E39" s="64">
        <f>+'調査票 (記載例)'!C71</f>
        <v>0</v>
      </c>
      <c r="F39" s="64">
        <f>+'調査票 (記載例)'!B107</f>
        <v>4</v>
      </c>
      <c r="G39" s="64">
        <f>+'調査票 (記載例)'!C107</f>
        <v>4</v>
      </c>
      <c r="H39" s="64">
        <f>+'調査票 (記載例)'!B136</f>
        <v>6</v>
      </c>
      <c r="I39" s="64">
        <f>+'調査票 (記載例)'!C136</f>
        <v>4</v>
      </c>
      <c r="J39" s="64">
        <f>+'調査票 (記載例)'!B157</f>
        <v>4</v>
      </c>
      <c r="K39" s="64">
        <f>+'調査票 (記載例)'!C157</f>
        <v>3</v>
      </c>
      <c r="L39" s="64">
        <f>+'調査票 (記載例)'!B190</f>
        <v>0</v>
      </c>
      <c r="M39" s="64">
        <f>+'調査票 (記載例)'!C190</f>
        <v>8</v>
      </c>
      <c r="N39" s="177">
        <f>+D39+F39+H39+J39+L39</f>
        <v>15</v>
      </c>
      <c r="O39" s="177">
        <f>+E39+G39+I39+K39+M39</f>
        <v>19</v>
      </c>
    </row>
    <row r="40" spans="1:15" x14ac:dyDescent="0.2">
      <c r="A40" s="323" t="s">
        <v>348</v>
      </c>
      <c r="B40" s="323"/>
      <c r="C40" s="176"/>
      <c r="D40" s="64">
        <f t="shared" ref="D40:O40" si="7">SUM(D38:D39)</f>
        <v>2</v>
      </c>
      <c r="E40" s="64">
        <f t="shared" si="7"/>
        <v>2</v>
      </c>
      <c r="F40" s="64">
        <f t="shared" si="7"/>
        <v>8</v>
      </c>
      <c r="G40" s="64">
        <f t="shared" si="7"/>
        <v>8</v>
      </c>
      <c r="H40" s="64">
        <f t="shared" si="7"/>
        <v>12</v>
      </c>
      <c r="I40" s="64">
        <f t="shared" si="7"/>
        <v>10</v>
      </c>
      <c r="J40" s="64">
        <f t="shared" si="7"/>
        <v>8</v>
      </c>
      <c r="K40" s="64">
        <f t="shared" si="7"/>
        <v>7</v>
      </c>
      <c r="L40" s="64">
        <f t="shared" si="7"/>
        <v>0</v>
      </c>
      <c r="M40" s="64">
        <f t="shared" si="7"/>
        <v>15</v>
      </c>
      <c r="N40" s="64">
        <f t="shared" si="7"/>
        <v>30</v>
      </c>
      <c r="O40" s="64">
        <f t="shared" si="7"/>
        <v>42</v>
      </c>
    </row>
  </sheetData>
  <mergeCells count="42">
    <mergeCell ref="A37:B37"/>
    <mergeCell ref="A38:B38"/>
    <mergeCell ref="A39:B39"/>
    <mergeCell ref="A40:B40"/>
    <mergeCell ref="A32:B32"/>
    <mergeCell ref="A33:B33"/>
    <mergeCell ref="A34:B34"/>
    <mergeCell ref="A35:B35"/>
    <mergeCell ref="A36:B36"/>
    <mergeCell ref="N27:O27"/>
    <mergeCell ref="A28:B28"/>
    <mergeCell ref="A29:B29"/>
    <mergeCell ref="A30:B30"/>
    <mergeCell ref="A31:B31"/>
    <mergeCell ref="D27:E27"/>
    <mergeCell ref="F27:G27"/>
    <mergeCell ref="H27:I27"/>
    <mergeCell ref="J27:K27"/>
    <mergeCell ref="L27:M27"/>
    <mergeCell ref="X2:AB2"/>
    <mergeCell ref="D7:E7"/>
    <mergeCell ref="F7:G7"/>
    <mergeCell ref="H7:I7"/>
    <mergeCell ref="J7:K7"/>
    <mergeCell ref="L7:M7"/>
    <mergeCell ref="N7:O7"/>
    <mergeCell ref="S2:W2"/>
    <mergeCell ref="A18:B18"/>
    <mergeCell ref="A19:B19"/>
    <mergeCell ref="A20:B20"/>
    <mergeCell ref="H4:H5"/>
    <mergeCell ref="H24:H25"/>
    <mergeCell ref="A8:B8"/>
    <mergeCell ref="A9:B9"/>
    <mergeCell ref="A10:B10"/>
    <mergeCell ref="A11:B11"/>
    <mergeCell ref="A12:B12"/>
    <mergeCell ref="A13:B13"/>
    <mergeCell ref="A14:B14"/>
    <mergeCell ref="A15:B15"/>
    <mergeCell ref="A16:B16"/>
    <mergeCell ref="A17:B17"/>
  </mergeCells>
  <phoneticPr fontId="5"/>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9"/>
  <sheetViews>
    <sheetView zoomScale="90" zoomScaleNormal="90" workbookViewId="0">
      <selection activeCell="A33" sqref="A33"/>
    </sheetView>
  </sheetViews>
  <sheetFormatPr defaultColWidth="9" defaultRowHeight="13.2" x14ac:dyDescent="0.2"/>
  <cols>
    <col min="1" max="1" width="52.6640625" customWidth="1"/>
    <col min="2" max="2" width="34.44140625" customWidth="1"/>
    <col min="3" max="3" width="51.77734375" customWidth="1"/>
    <col min="4" max="4" width="7" customWidth="1"/>
    <col min="5" max="5" width="64.88671875" customWidth="1"/>
    <col min="6" max="6" width="40" customWidth="1"/>
  </cols>
  <sheetData>
    <row r="1" spans="1:5" x14ac:dyDescent="0.2">
      <c r="A1" s="85" t="s">
        <v>375</v>
      </c>
      <c r="B1" s="91"/>
      <c r="C1" s="91"/>
      <c r="D1" s="91"/>
      <c r="E1" s="104"/>
    </row>
    <row r="2" spans="1:5" x14ac:dyDescent="0.2">
      <c r="A2" s="86" t="s">
        <v>358</v>
      </c>
      <c r="B2" s="334">
        <f>+調査票!C3</f>
        <v>0</v>
      </c>
      <c r="C2" s="334"/>
      <c r="D2" s="334"/>
      <c r="E2" s="105"/>
    </row>
    <row r="3" spans="1:5" x14ac:dyDescent="0.2">
      <c r="A3" s="86" t="s">
        <v>313</v>
      </c>
      <c r="B3" s="334">
        <f>+調査票!C4</f>
        <v>0</v>
      </c>
      <c r="C3" s="334"/>
      <c r="D3" s="334"/>
      <c r="E3" s="105"/>
    </row>
    <row r="4" spans="1:5" x14ac:dyDescent="0.2">
      <c r="A4" s="86" t="s">
        <v>314</v>
      </c>
      <c r="B4" s="334">
        <f>+調査票!C5</f>
        <v>0</v>
      </c>
      <c r="C4" s="334"/>
      <c r="D4" s="334"/>
      <c r="E4" s="105"/>
    </row>
    <row r="5" spans="1:5" x14ac:dyDescent="0.2">
      <c r="A5" s="86" t="s">
        <v>359</v>
      </c>
      <c r="B5" s="334">
        <f>+調査票!C6</f>
        <v>0</v>
      </c>
      <c r="C5" s="334"/>
      <c r="D5" s="334"/>
      <c r="E5" s="105"/>
    </row>
    <row r="6" spans="1:5" x14ac:dyDescent="0.2">
      <c r="A6" s="86" t="s">
        <v>291</v>
      </c>
      <c r="B6" s="342">
        <f>+調査票!C7</f>
        <v>0</v>
      </c>
      <c r="C6" s="342"/>
      <c r="D6" s="342"/>
      <c r="E6" s="105"/>
    </row>
    <row r="7" spans="1:5" x14ac:dyDescent="0.2">
      <c r="A7" s="86" t="s">
        <v>292</v>
      </c>
      <c r="B7" s="342">
        <f>+調査票!C8</f>
        <v>0</v>
      </c>
      <c r="C7" s="342"/>
      <c r="D7" s="342"/>
      <c r="E7" s="105"/>
    </row>
    <row r="8" spans="1:5" x14ac:dyDescent="0.2">
      <c r="A8" s="86" t="s">
        <v>293</v>
      </c>
      <c r="B8" s="342">
        <f>+調査票!C9</f>
        <v>0</v>
      </c>
      <c r="C8" s="342"/>
      <c r="D8" s="342"/>
      <c r="E8" s="105"/>
    </row>
    <row r="9" spans="1:5" x14ac:dyDescent="0.2">
      <c r="A9" s="86" t="s">
        <v>360</v>
      </c>
      <c r="B9" s="343">
        <f>+調査票!C10</f>
        <v>0</v>
      </c>
      <c r="C9" s="343"/>
      <c r="D9" s="343"/>
      <c r="E9" s="105"/>
    </row>
    <row r="10" spans="1:5" x14ac:dyDescent="0.2">
      <c r="A10" s="86" t="s">
        <v>361</v>
      </c>
      <c r="B10" s="343">
        <f>+調査票!C11</f>
        <v>0</v>
      </c>
      <c r="C10" s="343"/>
      <c r="D10" s="343"/>
      <c r="E10" s="105"/>
    </row>
    <row r="11" spans="1:5" x14ac:dyDescent="0.2">
      <c r="A11" s="86" t="s">
        <v>362</v>
      </c>
      <c r="B11" s="343">
        <f>+調査票!C14</f>
        <v>0</v>
      </c>
      <c r="C11" s="343"/>
      <c r="D11" s="343"/>
      <c r="E11" s="105"/>
    </row>
    <row r="12" spans="1:5" x14ac:dyDescent="0.2">
      <c r="A12" s="86" t="s">
        <v>50</v>
      </c>
      <c r="B12" s="344"/>
      <c r="C12" s="344"/>
      <c r="D12" s="97">
        <v>2</v>
      </c>
      <c r="E12" s="105" t="s">
        <v>315</v>
      </c>
    </row>
    <row r="13" spans="1:5" x14ac:dyDescent="0.2">
      <c r="A13" s="85" t="s">
        <v>376</v>
      </c>
      <c r="B13" s="91"/>
      <c r="C13" s="91"/>
      <c r="D13" s="91"/>
      <c r="E13" s="104"/>
    </row>
    <row r="14" spans="1:5" x14ac:dyDescent="0.2">
      <c r="A14" s="86" t="s">
        <v>377</v>
      </c>
      <c r="B14" s="334">
        <f>+調査票!C35</f>
        <v>0</v>
      </c>
      <c r="C14" s="334"/>
      <c r="D14" s="334"/>
      <c r="E14" s="105"/>
    </row>
    <row r="15" spans="1:5" x14ac:dyDescent="0.2">
      <c r="A15" s="86" t="s">
        <v>378</v>
      </c>
      <c r="B15" s="334">
        <f>+調査票!C36</f>
        <v>0</v>
      </c>
      <c r="C15" s="334"/>
      <c r="D15" s="334"/>
      <c r="E15" s="105"/>
    </row>
    <row r="16" spans="1:5" x14ac:dyDescent="0.2">
      <c r="A16" s="86" t="s">
        <v>379</v>
      </c>
      <c r="B16" s="334">
        <f>+調査票!C38</f>
        <v>0</v>
      </c>
      <c r="C16" s="334"/>
      <c r="D16" s="334"/>
      <c r="E16" s="105"/>
    </row>
    <row r="17" spans="1:5" x14ac:dyDescent="0.2">
      <c r="A17" s="86" t="s">
        <v>380</v>
      </c>
      <c r="B17" s="334">
        <f>+調査票!C39</f>
        <v>0</v>
      </c>
      <c r="C17" s="334"/>
      <c r="D17" s="334"/>
      <c r="E17" s="105"/>
    </row>
    <row r="18" spans="1:5" x14ac:dyDescent="0.2">
      <c r="A18" s="87" t="s">
        <v>64</v>
      </c>
      <c r="B18" s="92"/>
      <c r="C18" s="92"/>
      <c r="D18" s="92"/>
      <c r="E18" s="106"/>
    </row>
    <row r="19" spans="1:5" ht="27" customHeight="1" x14ac:dyDescent="0.2">
      <c r="A19" s="86" t="s">
        <v>180</v>
      </c>
      <c r="B19" s="345" t="s">
        <v>119</v>
      </c>
      <c r="C19" s="345"/>
      <c r="D19" s="99" t="b">
        <v>0</v>
      </c>
      <c r="E19" s="107"/>
    </row>
    <row r="20" spans="1:5" ht="27" customHeight="1" x14ac:dyDescent="0.2">
      <c r="A20" s="86"/>
      <c r="B20" s="336" t="s">
        <v>168</v>
      </c>
      <c r="C20" s="336"/>
      <c r="D20" s="100" t="b">
        <v>0</v>
      </c>
      <c r="E20" s="108"/>
    </row>
    <row r="21" spans="1:5" ht="27" customHeight="1" x14ac:dyDescent="0.2">
      <c r="A21" s="86"/>
      <c r="B21" s="335" t="s">
        <v>70</v>
      </c>
      <c r="C21" s="335"/>
      <c r="D21" s="100" t="b">
        <v>0</v>
      </c>
      <c r="E21" s="108"/>
    </row>
    <row r="22" spans="1:5" ht="27" customHeight="1" x14ac:dyDescent="0.2">
      <c r="A22" s="86"/>
      <c r="B22" s="336" t="s">
        <v>13</v>
      </c>
      <c r="C22" s="336"/>
      <c r="D22" s="100" t="b">
        <v>0</v>
      </c>
      <c r="E22" s="108"/>
    </row>
    <row r="23" spans="1:5" ht="27" customHeight="1" x14ac:dyDescent="0.2">
      <c r="A23" s="86"/>
      <c r="B23" s="335" t="s">
        <v>84</v>
      </c>
      <c r="C23" s="335"/>
      <c r="D23" s="101" t="b">
        <v>0</v>
      </c>
      <c r="E23" s="109"/>
    </row>
    <row r="24" spans="1:5" ht="35.25" customHeight="1" x14ac:dyDescent="0.2">
      <c r="A24" s="86"/>
      <c r="B24" s="336" t="s">
        <v>228</v>
      </c>
      <c r="C24" s="336"/>
      <c r="D24" s="102" t="b">
        <v>0</v>
      </c>
      <c r="E24" s="110"/>
    </row>
    <row r="25" spans="1:5" ht="34.5" customHeight="1" x14ac:dyDescent="0.2">
      <c r="A25" s="86"/>
      <c r="B25" s="336" t="s">
        <v>144</v>
      </c>
      <c r="C25" s="336"/>
      <c r="D25" s="102" t="b">
        <v>0</v>
      </c>
      <c r="E25" s="110"/>
    </row>
    <row r="26" spans="1:5" ht="27" customHeight="1" x14ac:dyDescent="0.2">
      <c r="A26" s="86"/>
      <c r="B26" s="335" t="s">
        <v>239</v>
      </c>
      <c r="C26" s="335"/>
      <c r="D26" s="102" t="b">
        <v>0</v>
      </c>
      <c r="E26" s="110"/>
    </row>
    <row r="27" spans="1:5" ht="27" customHeight="1" x14ac:dyDescent="0.2">
      <c r="A27" s="86"/>
      <c r="B27" s="335" t="s">
        <v>246</v>
      </c>
      <c r="C27" s="335"/>
      <c r="D27" s="102" t="b">
        <v>0</v>
      </c>
      <c r="E27" s="110"/>
    </row>
    <row r="28" spans="1:5" ht="27" customHeight="1" x14ac:dyDescent="0.2">
      <c r="A28" s="86"/>
      <c r="B28" t="s">
        <v>279</v>
      </c>
      <c r="C28" s="94"/>
      <c r="D28" s="102" t="b">
        <v>0</v>
      </c>
      <c r="E28" s="110"/>
    </row>
    <row r="29" spans="1:5" ht="27" customHeight="1" x14ac:dyDescent="0.2">
      <c r="A29" s="86"/>
      <c r="B29" t="s">
        <v>133</v>
      </c>
      <c r="C29" s="94"/>
      <c r="D29" s="102" t="b">
        <v>0</v>
      </c>
      <c r="E29" s="110"/>
    </row>
    <row r="30" spans="1:5" ht="27" customHeight="1" x14ac:dyDescent="0.2">
      <c r="A30" s="86"/>
      <c r="B30" t="s">
        <v>135</v>
      </c>
      <c r="C30" s="94"/>
      <c r="D30" s="102" t="b">
        <v>0</v>
      </c>
      <c r="E30" s="110"/>
    </row>
    <row r="31" spans="1:5" ht="27" customHeight="1" x14ac:dyDescent="0.2">
      <c r="A31" s="86"/>
      <c r="B31" t="s">
        <v>280</v>
      </c>
      <c r="C31" s="94"/>
      <c r="D31" s="102" t="b">
        <v>0</v>
      </c>
      <c r="E31" s="110"/>
    </row>
    <row r="32" spans="1:5" ht="27" customHeight="1" x14ac:dyDescent="0.2">
      <c r="A32" s="86"/>
      <c r="B32" t="s">
        <v>137</v>
      </c>
      <c r="C32" s="94"/>
      <c r="D32" s="102" t="b">
        <v>0</v>
      </c>
      <c r="E32" s="110"/>
    </row>
    <row r="33" spans="1:5" ht="27" customHeight="1" x14ac:dyDescent="0.2">
      <c r="A33" s="86"/>
      <c r="B33" t="s">
        <v>139</v>
      </c>
      <c r="C33" s="94"/>
      <c r="D33" s="102" t="b">
        <v>0</v>
      </c>
      <c r="E33" s="110"/>
    </row>
    <row r="34" spans="1:5" ht="27" customHeight="1" x14ac:dyDescent="0.2">
      <c r="A34" s="86"/>
      <c r="B34" t="s">
        <v>141</v>
      </c>
      <c r="C34" s="94"/>
      <c r="D34" s="102" t="b">
        <v>0</v>
      </c>
      <c r="E34" s="110"/>
    </row>
    <row r="35" spans="1:5" ht="51.6" customHeight="1" x14ac:dyDescent="0.2">
      <c r="A35" s="181" t="s">
        <v>367</v>
      </c>
      <c r="B35" s="181">
        <f>+調査票!C44</f>
        <v>0</v>
      </c>
      <c r="C35" s="182"/>
      <c r="D35" s="181"/>
      <c r="E35" s="181"/>
    </row>
    <row r="36" spans="1:5" ht="13.5" customHeight="1" x14ac:dyDescent="0.2">
      <c r="A36" s="178" t="s">
        <v>363</v>
      </c>
      <c r="B36" s="92"/>
      <c r="C36" s="92"/>
      <c r="D36" s="92"/>
      <c r="E36" s="106"/>
    </row>
    <row r="37" spans="1:5" ht="13.5" customHeight="1" x14ac:dyDescent="0.2">
      <c r="A37" s="88" t="s">
        <v>129</v>
      </c>
      <c r="B37" s="93"/>
      <c r="C37" s="93"/>
      <c r="D37" s="93"/>
      <c r="E37" s="111"/>
    </row>
    <row r="38" spans="1:5" ht="13.5" customHeight="1" x14ac:dyDescent="0.2">
      <c r="A38" s="354" t="s">
        <v>166</v>
      </c>
      <c r="B38" s="337" t="s">
        <v>247</v>
      </c>
      <c r="C38" s="337"/>
      <c r="D38" s="103" t="b">
        <v>1</v>
      </c>
      <c r="E38" s="113"/>
    </row>
    <row r="39" spans="1:5" ht="14.25" customHeight="1" x14ac:dyDescent="0.2">
      <c r="A39" s="355"/>
      <c r="B39" s="338" t="s">
        <v>249</v>
      </c>
      <c r="C39" s="338"/>
      <c r="D39" t="b">
        <v>0</v>
      </c>
      <c r="E39" s="105"/>
    </row>
    <row r="40" spans="1:5" ht="13.5" customHeight="1" x14ac:dyDescent="0.2">
      <c r="A40" s="88" t="s">
        <v>14</v>
      </c>
      <c r="B40" s="95"/>
      <c r="C40" s="95"/>
      <c r="D40" s="93"/>
      <c r="E40" s="111"/>
    </row>
    <row r="41" spans="1:5" ht="13.5" customHeight="1" x14ac:dyDescent="0.2">
      <c r="A41" s="89" t="s">
        <v>65</v>
      </c>
      <c r="B41" s="89" t="s">
        <v>177</v>
      </c>
      <c r="C41" s="89"/>
      <c r="D41" s="89" t="b">
        <v>1</v>
      </c>
      <c r="E41" s="112"/>
    </row>
    <row r="42" spans="1:5" ht="13.5" customHeight="1" x14ac:dyDescent="0.2">
      <c r="B42" t="s">
        <v>104</v>
      </c>
      <c r="D42" t="b">
        <v>0</v>
      </c>
      <c r="E42" s="105"/>
    </row>
    <row r="43" spans="1:5" ht="13.5" hidden="1" customHeight="1" x14ac:dyDescent="0.2">
      <c r="A43" s="115" t="s">
        <v>250</v>
      </c>
      <c r="B43" s="339" t="s">
        <v>251</v>
      </c>
      <c r="C43" s="339"/>
      <c r="D43" s="115" t="b">
        <v>0</v>
      </c>
      <c r="E43" s="115"/>
    </row>
    <row r="44" spans="1:5" ht="13.5" hidden="1" customHeight="1" x14ac:dyDescent="0.2">
      <c r="A44" s="116"/>
      <c r="B44" s="340" t="s">
        <v>117</v>
      </c>
      <c r="C44" s="340"/>
      <c r="D44" s="116" t="b">
        <v>0</v>
      </c>
      <c r="E44" s="117"/>
    </row>
    <row r="45" spans="1:5" ht="13.5" hidden="1" customHeight="1" x14ac:dyDescent="0.2">
      <c r="A45" s="116"/>
      <c r="B45" s="341" t="s">
        <v>252</v>
      </c>
      <c r="C45" s="341"/>
      <c r="D45" s="116" t="b">
        <v>0</v>
      </c>
      <c r="E45" s="117"/>
    </row>
    <row r="46" spans="1:5" ht="13.5" hidden="1" customHeight="1" x14ac:dyDescent="0.2">
      <c r="A46" s="116"/>
      <c r="B46" s="118" t="s">
        <v>142</v>
      </c>
      <c r="C46" s="118"/>
      <c r="D46" s="116" t="b">
        <v>0</v>
      </c>
      <c r="E46" s="117"/>
    </row>
    <row r="47" spans="1:5" ht="13.5" hidden="1" customHeight="1" x14ac:dyDescent="0.2">
      <c r="A47" s="116"/>
      <c r="B47" s="118" t="s">
        <v>143</v>
      </c>
      <c r="C47" s="118"/>
      <c r="D47" s="116" t="b">
        <v>0</v>
      </c>
      <c r="E47" s="117"/>
    </row>
    <row r="48" spans="1:5" ht="13.5" hidden="1" customHeight="1" x14ac:dyDescent="0.2">
      <c r="A48" s="116"/>
      <c r="B48" s="118" t="s">
        <v>145</v>
      </c>
      <c r="C48" s="118"/>
      <c r="D48" s="116" t="b">
        <v>0</v>
      </c>
      <c r="E48" s="117"/>
    </row>
    <row r="49" spans="1:5" ht="13.5" hidden="1" customHeight="1" x14ac:dyDescent="0.2">
      <c r="A49" s="116"/>
      <c r="B49" s="118" t="s">
        <v>10</v>
      </c>
      <c r="C49" s="118"/>
      <c r="D49" s="116" t="b">
        <v>0</v>
      </c>
      <c r="E49" s="117"/>
    </row>
    <row r="50" spans="1:5" ht="13.5" hidden="1" customHeight="1" x14ac:dyDescent="0.2">
      <c r="A50" s="116"/>
      <c r="B50" s="118" t="s">
        <v>147</v>
      </c>
      <c r="C50" s="118"/>
      <c r="D50" s="116" t="b">
        <v>0</v>
      </c>
      <c r="E50" s="117"/>
    </row>
    <row r="51" spans="1:5" ht="13.5" hidden="1" customHeight="1" x14ac:dyDescent="0.2">
      <c r="A51" s="88" t="s">
        <v>91</v>
      </c>
      <c r="B51" s="95"/>
      <c r="C51" s="95"/>
      <c r="D51" s="93"/>
      <c r="E51" s="111"/>
    </row>
    <row r="52" spans="1:5" ht="13.5" hidden="1" customHeight="1" x14ac:dyDescent="0.2">
      <c r="A52" s="115" t="s">
        <v>250</v>
      </c>
      <c r="B52" s="339" t="s">
        <v>253</v>
      </c>
      <c r="C52" s="339"/>
      <c r="D52" s="115" t="b">
        <v>0</v>
      </c>
      <c r="E52" s="119"/>
    </row>
    <row r="53" spans="1:5" ht="13.5" hidden="1" customHeight="1" x14ac:dyDescent="0.2">
      <c r="A53" s="116"/>
      <c r="B53" s="340" t="s">
        <v>115</v>
      </c>
      <c r="C53" s="340"/>
      <c r="D53" s="116" t="b">
        <v>0</v>
      </c>
      <c r="E53" s="117"/>
    </row>
    <row r="54" spans="1:5" ht="13.5" hidden="1" customHeight="1" x14ac:dyDescent="0.2">
      <c r="A54" s="116"/>
      <c r="B54" s="340" t="s">
        <v>175</v>
      </c>
      <c r="C54" s="340"/>
      <c r="D54" s="116" t="b">
        <v>0</v>
      </c>
      <c r="E54" s="117"/>
    </row>
    <row r="55" spans="1:5" ht="13.5" hidden="1" customHeight="1" x14ac:dyDescent="0.2">
      <c r="A55" s="116"/>
      <c r="B55" s="340" t="s">
        <v>206</v>
      </c>
      <c r="C55" s="340"/>
      <c r="D55" s="116" t="b">
        <v>0</v>
      </c>
      <c r="E55" s="117"/>
    </row>
    <row r="56" spans="1:5" ht="13.5" hidden="1" customHeight="1" x14ac:dyDescent="0.2">
      <c r="A56" s="120"/>
      <c r="B56" s="346" t="s">
        <v>73</v>
      </c>
      <c r="C56" s="346"/>
      <c r="D56" s="120" t="b">
        <v>0</v>
      </c>
      <c r="E56" s="121"/>
    </row>
    <row r="57" spans="1:5" ht="13.5" hidden="1" customHeight="1" x14ac:dyDescent="0.2">
      <c r="A57" s="120"/>
      <c r="B57" s="122" t="s">
        <v>142</v>
      </c>
      <c r="C57" s="122"/>
      <c r="D57" s="120" t="b">
        <v>0</v>
      </c>
      <c r="E57" s="121"/>
    </row>
    <row r="58" spans="1:5" ht="13.5" hidden="1" customHeight="1" x14ac:dyDescent="0.2">
      <c r="A58" s="120"/>
      <c r="B58" s="122" t="s">
        <v>148</v>
      </c>
      <c r="C58" s="122"/>
      <c r="D58" s="120" t="b">
        <v>0</v>
      </c>
      <c r="E58" s="121"/>
    </row>
    <row r="59" spans="1:5" ht="13.5" hidden="1" customHeight="1" x14ac:dyDescent="0.2">
      <c r="A59" s="120"/>
      <c r="B59" s="122" t="s">
        <v>150</v>
      </c>
      <c r="C59" s="122"/>
      <c r="D59" s="120" t="b">
        <v>0</v>
      </c>
      <c r="E59" s="121"/>
    </row>
    <row r="60" spans="1:5" ht="13.5" hidden="1" customHeight="1" x14ac:dyDescent="0.2">
      <c r="A60" s="120"/>
      <c r="B60" s="122" t="s">
        <v>27</v>
      </c>
      <c r="C60" s="122"/>
      <c r="D60" s="120" t="b">
        <v>0</v>
      </c>
      <c r="E60" s="121"/>
    </row>
    <row r="61" spans="1:5" ht="13.5" hidden="1" customHeight="1" x14ac:dyDescent="0.2">
      <c r="A61" s="88" t="s">
        <v>97</v>
      </c>
      <c r="B61" s="93"/>
      <c r="C61" s="93"/>
      <c r="D61" s="93"/>
      <c r="E61" s="111"/>
    </row>
    <row r="62" spans="1:5" ht="13.5" hidden="1" customHeight="1" x14ac:dyDescent="0.2">
      <c r="A62" s="123" t="s">
        <v>181</v>
      </c>
      <c r="B62" s="347" t="s">
        <v>182</v>
      </c>
      <c r="C62" s="347"/>
      <c r="D62" s="124" t="b">
        <v>0</v>
      </c>
      <c r="E62" s="125"/>
    </row>
    <row r="63" spans="1:5" ht="13.5" hidden="1" customHeight="1" x14ac:dyDescent="0.2">
      <c r="A63" s="123"/>
      <c r="B63" s="340" t="s">
        <v>183</v>
      </c>
      <c r="C63" s="340"/>
      <c r="D63" s="116" t="b">
        <v>0</v>
      </c>
      <c r="E63" s="117"/>
    </row>
    <row r="64" spans="1:5" ht="13.5" hidden="1" customHeight="1" x14ac:dyDescent="0.2">
      <c r="A64" s="123"/>
      <c r="B64" s="340" t="s">
        <v>79</v>
      </c>
      <c r="C64" s="340"/>
      <c r="D64" s="116" t="b">
        <v>0</v>
      </c>
      <c r="E64" s="117"/>
    </row>
    <row r="65" spans="1:5" ht="13.5" hidden="1" customHeight="1" x14ac:dyDescent="0.2">
      <c r="A65" s="123"/>
      <c r="B65" s="340" t="s">
        <v>184</v>
      </c>
      <c r="C65" s="340"/>
      <c r="D65" s="116" t="b">
        <v>0</v>
      </c>
      <c r="E65" s="117"/>
    </row>
    <row r="66" spans="1:5" ht="13.5" hidden="1" customHeight="1" x14ac:dyDescent="0.2">
      <c r="A66" s="123"/>
      <c r="B66" s="340" t="s">
        <v>22</v>
      </c>
      <c r="C66" s="340"/>
      <c r="D66" s="116" t="b">
        <v>0</v>
      </c>
      <c r="E66" s="117"/>
    </row>
    <row r="67" spans="1:5" ht="13.5" hidden="1" customHeight="1" x14ac:dyDescent="0.2">
      <c r="A67" s="123"/>
      <c r="B67" s="340" t="s">
        <v>185</v>
      </c>
      <c r="C67" s="340"/>
      <c r="D67" s="116" t="b">
        <v>0</v>
      </c>
      <c r="E67" s="117"/>
    </row>
    <row r="68" spans="1:5" ht="13.5" hidden="1" customHeight="1" x14ac:dyDescent="0.2">
      <c r="A68" s="123"/>
      <c r="B68" s="340" t="s">
        <v>186</v>
      </c>
      <c r="C68" s="340"/>
      <c r="D68" s="116" t="b">
        <v>0</v>
      </c>
      <c r="E68" s="117"/>
    </row>
    <row r="69" spans="1:5" ht="13.5" hidden="1" customHeight="1" x14ac:dyDescent="0.2">
      <c r="A69" s="123"/>
      <c r="B69" s="346" t="s">
        <v>128</v>
      </c>
      <c r="C69" s="346"/>
      <c r="D69" s="120" t="b">
        <v>0</v>
      </c>
      <c r="E69" s="121"/>
    </row>
    <row r="70" spans="1:5" ht="13.5" hidden="1" customHeight="1" x14ac:dyDescent="0.2">
      <c r="A70" s="123"/>
      <c r="B70" s="118" t="s">
        <v>151</v>
      </c>
      <c r="C70" s="118"/>
      <c r="D70" s="120" t="b">
        <v>0</v>
      </c>
      <c r="E70" s="121"/>
    </row>
    <row r="71" spans="1:5" ht="13.5" customHeight="1" x14ac:dyDescent="0.2">
      <c r="A71" s="88" t="s">
        <v>214</v>
      </c>
      <c r="B71" s="96"/>
      <c r="C71" s="96"/>
      <c r="D71" s="93"/>
      <c r="E71" s="111"/>
    </row>
    <row r="72" spans="1:5" ht="13.5" customHeight="1" x14ac:dyDescent="0.2">
      <c r="A72" s="145" t="s">
        <v>80</v>
      </c>
      <c r="B72" s="348" t="s">
        <v>254</v>
      </c>
      <c r="C72" s="348"/>
      <c r="D72" s="146" t="b">
        <v>1</v>
      </c>
      <c r="E72" s="147"/>
    </row>
    <row r="73" spans="1:5" ht="13.5" customHeight="1" x14ac:dyDescent="0.2">
      <c r="A73" s="145"/>
      <c r="B73" s="148" t="s">
        <v>89</v>
      </c>
      <c r="C73" s="148"/>
      <c r="D73" s="146" t="b">
        <v>0</v>
      </c>
      <c r="E73" s="147"/>
    </row>
    <row r="74" spans="1:5" ht="51.6" customHeight="1" x14ac:dyDescent="0.2">
      <c r="A74" s="181" t="s">
        <v>368</v>
      </c>
      <c r="B74" s="181">
        <f>+調査票!C164</f>
        <v>0</v>
      </c>
      <c r="C74" s="182"/>
      <c r="D74" s="181"/>
      <c r="E74" s="181"/>
    </row>
    <row r="75" spans="1:5" ht="27.6" customHeight="1" x14ac:dyDescent="0.2">
      <c r="A75" s="181" t="s">
        <v>369</v>
      </c>
      <c r="B75" s="181">
        <f>+調査票!C165</f>
        <v>0</v>
      </c>
      <c r="C75" s="182" t="s">
        <v>374</v>
      </c>
      <c r="D75" s="181"/>
      <c r="E75" s="181"/>
    </row>
    <row r="76" spans="1:5" ht="13.5" customHeight="1" x14ac:dyDescent="0.2">
      <c r="A76" s="332" t="s">
        <v>371</v>
      </c>
      <c r="B76" s="183" t="s">
        <v>372</v>
      </c>
      <c r="C76" s="183">
        <f>+調査票!C167</f>
        <v>0</v>
      </c>
      <c r="D76" s="149"/>
      <c r="E76" s="150"/>
    </row>
    <row r="77" spans="1:5" ht="13.5" customHeight="1" x14ac:dyDescent="0.2">
      <c r="A77" s="333"/>
      <c r="B77" s="184" t="s">
        <v>240</v>
      </c>
      <c r="C77" s="184">
        <f>+調査票!C168</f>
        <v>0</v>
      </c>
      <c r="D77" s="146"/>
      <c r="E77" s="147"/>
    </row>
    <row r="78" spans="1:5" ht="13.5" customHeight="1" x14ac:dyDescent="0.2">
      <c r="A78" s="332" t="s">
        <v>242</v>
      </c>
      <c r="B78" s="349" t="s">
        <v>34</v>
      </c>
      <c r="C78" s="349"/>
      <c r="D78" s="149" t="b">
        <v>1</v>
      </c>
      <c r="E78" s="150"/>
    </row>
    <row r="79" spans="1:5" ht="13.5" customHeight="1" x14ac:dyDescent="0.2">
      <c r="A79" s="333"/>
      <c r="B79" s="350" t="s">
        <v>125</v>
      </c>
      <c r="C79" s="350"/>
      <c r="D79" s="146" t="b">
        <v>0</v>
      </c>
      <c r="E79" s="147"/>
    </row>
    <row r="80" spans="1:5" ht="27.6" customHeight="1" x14ac:dyDescent="0.2">
      <c r="A80" s="181" t="s">
        <v>373</v>
      </c>
      <c r="B80" s="181">
        <f>+調査票!C170</f>
        <v>0</v>
      </c>
      <c r="C80" s="182" t="s">
        <v>374</v>
      </c>
      <c r="D80" s="181"/>
      <c r="E80" s="181"/>
    </row>
    <row r="81" spans="1:5" ht="13.5" customHeight="1" x14ac:dyDescent="0.2">
      <c r="A81" s="88" t="s">
        <v>364</v>
      </c>
      <c r="B81" s="93"/>
      <c r="C81" s="93"/>
      <c r="D81" s="93"/>
      <c r="E81" s="111"/>
    </row>
    <row r="82" spans="1:5" ht="13.5" customHeight="1" x14ac:dyDescent="0.2">
      <c r="A82" s="86" t="s">
        <v>366</v>
      </c>
      <c r="B82" s="179">
        <f>+調査票!C198</f>
        <v>0</v>
      </c>
      <c r="C82" s="179"/>
      <c r="D82" s="179"/>
      <c r="E82" s="180"/>
    </row>
    <row r="83" spans="1:5" ht="13.5" customHeight="1" x14ac:dyDescent="0.2">
      <c r="A83" s="86" t="s">
        <v>187</v>
      </c>
      <c r="B83" t="s">
        <v>130</v>
      </c>
      <c r="D83" t="b">
        <v>1</v>
      </c>
      <c r="E83" s="105"/>
    </row>
    <row r="84" spans="1:5" ht="13.5" customHeight="1" x14ac:dyDescent="0.2">
      <c r="A84" s="86"/>
      <c r="B84" t="s">
        <v>289</v>
      </c>
      <c r="D84" t="b">
        <v>0</v>
      </c>
      <c r="E84" s="105"/>
    </row>
    <row r="85" spans="1:5" ht="13.5" customHeight="1" x14ac:dyDescent="0.2">
      <c r="A85" s="86"/>
      <c r="B85" t="s">
        <v>159</v>
      </c>
      <c r="D85" t="b">
        <v>0</v>
      </c>
      <c r="E85" s="105"/>
    </row>
    <row r="86" spans="1:5" ht="13.5" customHeight="1" x14ac:dyDescent="0.2">
      <c r="A86" s="86"/>
      <c r="B86" t="s">
        <v>161</v>
      </c>
      <c r="D86" t="b">
        <v>1</v>
      </c>
      <c r="E86" s="105"/>
    </row>
    <row r="87" spans="1:5" ht="13.5" customHeight="1" x14ac:dyDescent="0.2">
      <c r="A87" s="86"/>
      <c r="B87" t="s">
        <v>162</v>
      </c>
      <c r="D87" t="b">
        <v>0</v>
      </c>
      <c r="E87" s="105"/>
    </row>
    <row r="88" spans="1:5" ht="13.5" customHeight="1" x14ac:dyDescent="0.2">
      <c r="A88" s="86"/>
      <c r="B88" t="s">
        <v>365</v>
      </c>
      <c r="D88" t="b">
        <v>1</v>
      </c>
      <c r="E88" s="105"/>
    </row>
    <row r="89" spans="1:5" ht="13.5" customHeight="1" x14ac:dyDescent="0.2">
      <c r="A89" s="86"/>
      <c r="B89" t="s">
        <v>199</v>
      </c>
      <c r="D89" t="b">
        <v>0</v>
      </c>
      <c r="E89" s="105"/>
    </row>
    <row r="90" spans="1:5" ht="13.5" customHeight="1" x14ac:dyDescent="0.2">
      <c r="A90" s="86"/>
      <c r="B90" t="s">
        <v>290</v>
      </c>
      <c r="D90" t="b">
        <v>0</v>
      </c>
      <c r="E90" s="105"/>
    </row>
    <row r="91" spans="1:5" ht="13.5" hidden="1" customHeight="1" x14ac:dyDescent="0.2">
      <c r="A91" s="88" t="s">
        <v>24</v>
      </c>
      <c r="B91" s="93"/>
      <c r="C91" s="93"/>
      <c r="D91" s="93"/>
      <c r="E91" s="111"/>
    </row>
    <row r="92" spans="1:5" ht="13.5" hidden="1" customHeight="1" x14ac:dyDescent="0.2">
      <c r="A92" s="123" t="s">
        <v>106</v>
      </c>
      <c r="B92" s="351"/>
      <c r="C92" s="351"/>
      <c r="D92" s="127">
        <v>1</v>
      </c>
      <c r="E92" s="128" t="s">
        <v>188</v>
      </c>
    </row>
    <row r="93" spans="1:5" ht="13.5" hidden="1" customHeight="1" x14ac:dyDescent="0.2">
      <c r="A93" s="126" t="s">
        <v>108</v>
      </c>
      <c r="B93" s="351"/>
      <c r="C93" s="351"/>
      <c r="D93" s="129">
        <v>1</v>
      </c>
      <c r="E93" s="128" t="s">
        <v>188</v>
      </c>
    </row>
    <row r="94" spans="1:5" ht="13.5" hidden="1" customHeight="1" x14ac:dyDescent="0.2">
      <c r="A94" s="130" t="s">
        <v>110</v>
      </c>
      <c r="B94" s="351"/>
      <c r="C94" s="351"/>
      <c r="D94" s="131">
        <v>1</v>
      </c>
      <c r="E94" s="128" t="s">
        <v>188</v>
      </c>
    </row>
    <row r="95" spans="1:5" ht="13.5" hidden="1" customHeight="1" x14ac:dyDescent="0.2">
      <c r="A95" s="132" t="s">
        <v>66</v>
      </c>
      <c r="B95" s="351"/>
      <c r="C95" s="351"/>
      <c r="D95" s="133">
        <v>1</v>
      </c>
      <c r="E95" s="128" t="s">
        <v>188</v>
      </c>
    </row>
    <row r="96" spans="1:5" ht="13.5" hidden="1" customHeight="1" x14ac:dyDescent="0.2">
      <c r="A96" s="123" t="s">
        <v>112</v>
      </c>
      <c r="B96" s="347"/>
      <c r="C96" s="347"/>
      <c r="D96" s="127">
        <v>1</v>
      </c>
      <c r="E96" s="128" t="s">
        <v>188</v>
      </c>
    </row>
    <row r="97" spans="1:5" ht="13.5" hidden="1" customHeight="1" x14ac:dyDescent="0.2">
      <c r="A97" s="88" t="s">
        <v>171</v>
      </c>
      <c r="B97" s="93"/>
      <c r="C97" s="93"/>
      <c r="D97" s="93"/>
      <c r="E97" s="111"/>
    </row>
    <row r="98" spans="1:5" ht="13.5" hidden="1" customHeight="1" x14ac:dyDescent="0.2">
      <c r="A98" s="138" t="s">
        <v>121</v>
      </c>
      <c r="B98" s="347" t="s">
        <v>33</v>
      </c>
      <c r="C98" s="347"/>
      <c r="D98" s="124" t="b">
        <v>0</v>
      </c>
      <c r="E98" s="125"/>
    </row>
    <row r="99" spans="1:5" ht="13.5" hidden="1" customHeight="1" x14ac:dyDescent="0.2">
      <c r="A99" s="123"/>
      <c r="B99" s="340" t="s">
        <v>255</v>
      </c>
      <c r="C99" s="340"/>
      <c r="D99" s="116" t="b">
        <v>0</v>
      </c>
      <c r="E99" s="117"/>
    </row>
    <row r="100" spans="1:5" ht="13.5" hidden="1" customHeight="1" x14ac:dyDescent="0.2">
      <c r="A100" s="123"/>
      <c r="B100" s="340" t="s">
        <v>56</v>
      </c>
      <c r="C100" s="340"/>
      <c r="D100" s="116" t="b">
        <v>0</v>
      </c>
      <c r="E100" s="117"/>
    </row>
    <row r="101" spans="1:5" ht="13.5" hidden="1" customHeight="1" x14ac:dyDescent="0.2">
      <c r="A101" s="123"/>
      <c r="B101" s="340" t="s">
        <v>227</v>
      </c>
      <c r="C101" s="340"/>
      <c r="D101" s="116" t="b">
        <v>0</v>
      </c>
      <c r="E101" s="117"/>
    </row>
    <row r="102" spans="1:5" ht="13.5" hidden="1" customHeight="1" x14ac:dyDescent="0.2">
      <c r="A102" s="123"/>
      <c r="B102" s="341" t="s">
        <v>256</v>
      </c>
      <c r="C102" s="341"/>
      <c r="D102" s="139" t="b">
        <v>0</v>
      </c>
      <c r="E102" s="140"/>
    </row>
    <row r="103" spans="1:5" ht="13.5" hidden="1" customHeight="1" x14ac:dyDescent="0.2">
      <c r="A103" s="123"/>
      <c r="B103" s="118" t="s">
        <v>283</v>
      </c>
      <c r="C103" s="118"/>
      <c r="D103" s="116"/>
      <c r="E103" s="117"/>
    </row>
    <row r="104" spans="1:5" ht="13.5" hidden="1" customHeight="1" x14ac:dyDescent="0.2">
      <c r="A104" s="126" t="s">
        <v>122</v>
      </c>
      <c r="B104" s="339" t="s">
        <v>107</v>
      </c>
      <c r="C104" s="339"/>
      <c r="D104" s="115" t="b">
        <v>0</v>
      </c>
      <c r="E104" s="119"/>
    </row>
    <row r="105" spans="1:5" ht="13.5" hidden="1" customHeight="1" x14ac:dyDescent="0.2">
      <c r="A105" s="123"/>
      <c r="B105" s="340" t="s">
        <v>248</v>
      </c>
      <c r="C105" s="340"/>
      <c r="D105" s="116" t="b">
        <v>0</v>
      </c>
      <c r="E105" s="117"/>
    </row>
    <row r="106" spans="1:5" ht="13.5" hidden="1" customHeight="1" x14ac:dyDescent="0.2">
      <c r="A106" s="123"/>
      <c r="B106" s="340" t="s">
        <v>257</v>
      </c>
      <c r="C106" s="340"/>
      <c r="D106" s="116" t="b">
        <v>0</v>
      </c>
      <c r="E106" s="117"/>
    </row>
    <row r="107" spans="1:5" ht="13.5" hidden="1" customHeight="1" x14ac:dyDescent="0.2">
      <c r="A107" s="123"/>
      <c r="B107" s="356" t="s">
        <v>258</v>
      </c>
      <c r="C107" s="356"/>
      <c r="D107" s="116" t="b">
        <v>0</v>
      </c>
      <c r="E107" s="117"/>
    </row>
    <row r="108" spans="1:5" ht="13.5" hidden="1" customHeight="1" x14ac:dyDescent="0.2">
      <c r="A108" s="123"/>
      <c r="B108" s="357" t="s">
        <v>77</v>
      </c>
      <c r="C108" s="357"/>
      <c r="D108" s="139" t="b">
        <v>0</v>
      </c>
      <c r="E108" s="140"/>
    </row>
    <row r="109" spans="1:5" ht="13.5" hidden="1" customHeight="1" x14ac:dyDescent="0.2">
      <c r="A109" s="126" t="s">
        <v>123</v>
      </c>
      <c r="B109" s="339" t="s">
        <v>189</v>
      </c>
      <c r="C109" s="339"/>
      <c r="D109" s="115" t="b">
        <v>0</v>
      </c>
      <c r="E109" s="119"/>
    </row>
    <row r="110" spans="1:5" ht="13.5" hidden="1" customHeight="1" x14ac:dyDescent="0.2">
      <c r="A110" s="123"/>
      <c r="B110" s="358" t="s">
        <v>192</v>
      </c>
      <c r="C110" s="358"/>
      <c r="D110" s="141" t="b">
        <v>0</v>
      </c>
      <c r="E110" s="142"/>
    </row>
    <row r="111" spans="1:5" ht="13.5" hidden="1" customHeight="1" x14ac:dyDescent="0.2">
      <c r="A111" s="90" t="s">
        <v>124</v>
      </c>
      <c r="B111" s="98"/>
      <c r="C111" s="98"/>
      <c r="D111" s="98"/>
      <c r="E111" s="114"/>
    </row>
    <row r="112" spans="1:5" ht="27" hidden="1" customHeight="1" x14ac:dyDescent="0.2">
      <c r="A112" s="123" t="s">
        <v>92</v>
      </c>
      <c r="B112" s="352" t="s">
        <v>225</v>
      </c>
      <c r="C112" s="352"/>
      <c r="D112" s="134" t="b">
        <v>0</v>
      </c>
      <c r="E112" s="135"/>
    </row>
    <row r="113" spans="1:5" ht="27" hidden="1" customHeight="1" x14ac:dyDescent="0.2">
      <c r="A113" s="126" t="s">
        <v>172</v>
      </c>
      <c r="B113" s="353" t="s">
        <v>259</v>
      </c>
      <c r="C113" s="352"/>
      <c r="D113" s="136" t="b">
        <v>0</v>
      </c>
      <c r="E113" s="137"/>
    </row>
    <row r="114" spans="1:5" ht="27" hidden="1" customHeight="1" x14ac:dyDescent="0.2">
      <c r="A114" s="123"/>
      <c r="B114" s="352" t="s">
        <v>260</v>
      </c>
      <c r="C114" s="352"/>
      <c r="D114" s="136" t="b">
        <v>0</v>
      </c>
      <c r="E114" s="137"/>
    </row>
    <row r="115" spans="1:5" ht="27" hidden="1" customHeight="1" x14ac:dyDescent="0.2">
      <c r="A115" s="126" t="s">
        <v>97</v>
      </c>
      <c r="B115" s="353" t="s">
        <v>193</v>
      </c>
      <c r="C115" s="352"/>
      <c r="D115" s="136" t="b">
        <v>0</v>
      </c>
      <c r="E115" s="137"/>
    </row>
    <row r="116" spans="1:5" ht="27" hidden="1" customHeight="1" x14ac:dyDescent="0.2">
      <c r="A116" s="126" t="s">
        <v>136</v>
      </c>
      <c r="B116" s="353" t="s">
        <v>40</v>
      </c>
      <c r="C116" s="352"/>
      <c r="D116" s="136" t="b">
        <v>0</v>
      </c>
      <c r="E116" s="137"/>
    </row>
    <row r="117" spans="1:5" ht="27" hidden="1" customHeight="1" x14ac:dyDescent="0.2">
      <c r="A117" s="116"/>
      <c r="B117" s="353" t="s">
        <v>17</v>
      </c>
      <c r="C117" s="352"/>
      <c r="D117" s="136" t="b">
        <v>0</v>
      </c>
      <c r="E117" s="137"/>
    </row>
    <row r="118" spans="1:5" ht="27" hidden="1" customHeight="1" x14ac:dyDescent="0.2">
      <c r="A118" s="123"/>
      <c r="B118" s="353" t="s">
        <v>67</v>
      </c>
      <c r="C118" s="352"/>
      <c r="D118" s="136" t="b">
        <v>0</v>
      </c>
      <c r="E118" s="137"/>
    </row>
    <row r="119" spans="1:5" ht="27" hidden="1" customHeight="1" x14ac:dyDescent="0.2">
      <c r="A119" s="123"/>
      <c r="B119" s="353" t="s">
        <v>60</v>
      </c>
      <c r="C119" s="352"/>
      <c r="D119" s="136" t="b">
        <v>0</v>
      </c>
      <c r="E119" s="137"/>
    </row>
    <row r="120" spans="1:5" ht="27" hidden="1" customHeight="1" x14ac:dyDescent="0.2">
      <c r="A120" s="123"/>
      <c r="B120" s="352" t="s">
        <v>81</v>
      </c>
      <c r="C120" s="352"/>
      <c r="D120" s="136" t="b">
        <v>0</v>
      </c>
      <c r="E120" s="137"/>
    </row>
    <row r="121" spans="1:5" ht="27" hidden="1" customHeight="1" x14ac:dyDescent="0.2">
      <c r="A121" s="126" t="s">
        <v>103</v>
      </c>
      <c r="B121" s="352" t="s">
        <v>146</v>
      </c>
      <c r="C121" s="352"/>
      <c r="D121" s="136" t="b">
        <v>0</v>
      </c>
      <c r="E121" s="137"/>
    </row>
    <row r="122" spans="1:5" ht="27" hidden="1" customHeight="1" x14ac:dyDescent="0.2">
      <c r="A122" s="132"/>
      <c r="B122" s="352" t="s">
        <v>3</v>
      </c>
      <c r="C122" s="352"/>
      <c r="D122" s="136" t="b">
        <v>0</v>
      </c>
      <c r="E122" s="137"/>
    </row>
    <row r="123" spans="1:5" ht="13.5" hidden="1" customHeight="1" x14ac:dyDescent="0.2">
      <c r="A123" s="88" t="s">
        <v>284</v>
      </c>
      <c r="B123" s="93"/>
      <c r="C123" s="93"/>
      <c r="D123" s="93"/>
      <c r="E123" s="111"/>
    </row>
    <row r="124" spans="1:5" hidden="1" x14ac:dyDescent="0.2">
      <c r="A124" s="116" t="s">
        <v>92</v>
      </c>
      <c r="B124" s="116" t="s">
        <v>219</v>
      </c>
      <c r="C124" s="116"/>
      <c r="D124" s="116"/>
      <c r="E124" s="116"/>
    </row>
    <row r="125" spans="1:5" hidden="1" x14ac:dyDescent="0.2">
      <c r="A125" s="116"/>
      <c r="B125" s="116" t="s">
        <v>99</v>
      </c>
      <c r="C125" s="116"/>
      <c r="D125" s="116"/>
      <c r="E125" s="116"/>
    </row>
    <row r="126" spans="1:5" hidden="1" x14ac:dyDescent="0.2">
      <c r="A126" s="116"/>
      <c r="B126" s="116" t="s">
        <v>132</v>
      </c>
      <c r="C126" s="116"/>
      <c r="D126" s="116"/>
      <c r="E126" s="116"/>
    </row>
    <row r="127" spans="1:5" hidden="1" x14ac:dyDescent="0.2">
      <c r="A127" s="116"/>
      <c r="B127" s="116" t="s">
        <v>220</v>
      </c>
      <c r="C127" s="116"/>
      <c r="D127" s="116"/>
      <c r="E127" s="116"/>
    </row>
    <row r="128" spans="1:5" hidden="1" x14ac:dyDescent="0.2">
      <c r="A128" s="116"/>
      <c r="B128" s="116" t="s">
        <v>118</v>
      </c>
      <c r="C128" s="116"/>
      <c r="D128" s="116"/>
      <c r="E128" s="116"/>
    </row>
    <row r="129" spans="1:5" hidden="1" x14ac:dyDescent="0.2">
      <c r="A129" s="116"/>
      <c r="B129" s="116" t="s">
        <v>59</v>
      </c>
      <c r="C129" s="116"/>
      <c r="D129" s="116"/>
      <c r="E129" s="116"/>
    </row>
    <row r="130" spans="1:5" hidden="1" x14ac:dyDescent="0.2">
      <c r="A130" s="116"/>
      <c r="B130" s="116" t="s">
        <v>26</v>
      </c>
      <c r="C130" s="116"/>
      <c r="D130" s="116" t="b">
        <v>0</v>
      </c>
      <c r="E130" s="116"/>
    </row>
    <row r="131" spans="1:5" hidden="1" x14ac:dyDescent="0.2">
      <c r="A131" s="116"/>
      <c r="B131" s="116" t="s">
        <v>43</v>
      </c>
      <c r="C131" s="116"/>
      <c r="D131" s="116" t="b">
        <v>0</v>
      </c>
      <c r="E131" s="116"/>
    </row>
    <row r="132" spans="1:5" hidden="1" x14ac:dyDescent="0.2">
      <c r="A132" s="116" t="s">
        <v>264</v>
      </c>
      <c r="B132" s="116" t="s">
        <v>285</v>
      </c>
      <c r="C132" s="116"/>
      <c r="D132" s="116" t="b">
        <v>1</v>
      </c>
      <c r="E132" s="116"/>
    </row>
    <row r="133" spans="1:5" hidden="1" x14ac:dyDescent="0.2">
      <c r="A133" s="116" t="s">
        <v>97</v>
      </c>
      <c r="B133" s="116" t="s">
        <v>221</v>
      </c>
      <c r="C133" s="116"/>
      <c r="D133" s="116" t="b">
        <v>0</v>
      </c>
      <c r="E133" s="116"/>
    </row>
    <row r="134" spans="1:5" hidden="1" x14ac:dyDescent="0.2">
      <c r="A134" s="116"/>
      <c r="B134" s="116" t="s">
        <v>222</v>
      </c>
      <c r="C134" s="116"/>
      <c r="D134" s="116" t="b">
        <v>0</v>
      </c>
      <c r="E134" s="116"/>
    </row>
    <row r="135" spans="1:5" hidden="1" x14ac:dyDescent="0.2">
      <c r="A135" s="116"/>
      <c r="B135" s="116" t="s">
        <v>223</v>
      </c>
      <c r="C135" s="116"/>
      <c r="D135" s="116" t="b">
        <v>0</v>
      </c>
      <c r="E135" s="116"/>
    </row>
    <row r="136" spans="1:5" hidden="1" x14ac:dyDescent="0.2">
      <c r="A136" s="116" t="s">
        <v>7</v>
      </c>
      <c r="B136" s="116" t="s">
        <v>165</v>
      </c>
      <c r="C136" s="116"/>
      <c r="D136" s="116" t="b">
        <v>0</v>
      </c>
      <c r="E136" s="116"/>
    </row>
    <row r="137" spans="1:5" hidden="1" x14ac:dyDescent="0.2">
      <c r="A137" s="116" t="s">
        <v>103</v>
      </c>
      <c r="B137" s="116" t="s">
        <v>38</v>
      </c>
      <c r="C137" s="116"/>
      <c r="D137" s="116" t="b">
        <v>0</v>
      </c>
      <c r="E137" s="116"/>
    </row>
    <row r="138" spans="1:5" hidden="1" x14ac:dyDescent="0.2">
      <c r="A138" s="116"/>
      <c r="B138" s="116" t="s">
        <v>149</v>
      </c>
      <c r="C138" s="116"/>
      <c r="D138" s="116" t="b">
        <v>0</v>
      </c>
      <c r="E138" s="116"/>
    </row>
    <row r="139" spans="1:5" hidden="1" x14ac:dyDescent="0.2">
      <c r="A139" s="116"/>
      <c r="B139" s="116" t="s">
        <v>169</v>
      </c>
      <c r="C139" s="116"/>
      <c r="D139" s="116" t="b">
        <v>0</v>
      </c>
      <c r="E139" s="116"/>
    </row>
  </sheetData>
  <mergeCells count="76">
    <mergeCell ref="A38:A39"/>
    <mergeCell ref="A78:A79"/>
    <mergeCell ref="B118:C118"/>
    <mergeCell ref="B119:C119"/>
    <mergeCell ref="B120:C120"/>
    <mergeCell ref="B107:C107"/>
    <mergeCell ref="B108:C108"/>
    <mergeCell ref="B109:C109"/>
    <mergeCell ref="B110:C110"/>
    <mergeCell ref="B112:C112"/>
    <mergeCell ref="B101:C101"/>
    <mergeCell ref="B102:C102"/>
    <mergeCell ref="B104:C104"/>
    <mergeCell ref="B105:C105"/>
    <mergeCell ref="B106:C106"/>
    <mergeCell ref="B95:C95"/>
    <mergeCell ref="B121:C121"/>
    <mergeCell ref="B122:C122"/>
    <mergeCell ref="B113:C113"/>
    <mergeCell ref="B114:C114"/>
    <mergeCell ref="B115:C115"/>
    <mergeCell ref="B116:C116"/>
    <mergeCell ref="B117:C117"/>
    <mergeCell ref="B96:C96"/>
    <mergeCell ref="B98:C98"/>
    <mergeCell ref="B99:C99"/>
    <mergeCell ref="B100:C100"/>
    <mergeCell ref="B92:C92"/>
    <mergeCell ref="B93:C93"/>
    <mergeCell ref="B94:C94"/>
    <mergeCell ref="B68:C68"/>
    <mergeCell ref="B69:C69"/>
    <mergeCell ref="B72:C72"/>
    <mergeCell ref="B78:C78"/>
    <mergeCell ref="B79:C79"/>
    <mergeCell ref="B63:C63"/>
    <mergeCell ref="B64:C64"/>
    <mergeCell ref="B65:C65"/>
    <mergeCell ref="B66:C66"/>
    <mergeCell ref="B67:C67"/>
    <mergeCell ref="B53:C53"/>
    <mergeCell ref="B54:C54"/>
    <mergeCell ref="B55:C55"/>
    <mergeCell ref="B56:C56"/>
    <mergeCell ref="B62:C62"/>
    <mergeCell ref="B12:C12"/>
    <mergeCell ref="B19:C19"/>
    <mergeCell ref="B20:C20"/>
    <mergeCell ref="B21:C21"/>
    <mergeCell ref="B22:C22"/>
    <mergeCell ref="B2:D2"/>
    <mergeCell ref="B3:D3"/>
    <mergeCell ref="B4:D4"/>
    <mergeCell ref="B5:D5"/>
    <mergeCell ref="B6:D6"/>
    <mergeCell ref="B7:D7"/>
    <mergeCell ref="B8:D8"/>
    <mergeCell ref="B9:D9"/>
    <mergeCell ref="B10:D10"/>
    <mergeCell ref="B11:D11"/>
    <mergeCell ref="A76:A77"/>
    <mergeCell ref="B14:D14"/>
    <mergeCell ref="B15:D15"/>
    <mergeCell ref="B16:D16"/>
    <mergeCell ref="B17:D17"/>
    <mergeCell ref="B23:C23"/>
    <mergeCell ref="B24:C24"/>
    <mergeCell ref="B25:C25"/>
    <mergeCell ref="B26:C26"/>
    <mergeCell ref="B27:C27"/>
    <mergeCell ref="B38:C38"/>
    <mergeCell ref="B39:C39"/>
    <mergeCell ref="B43:C43"/>
    <mergeCell ref="B44:C44"/>
    <mergeCell ref="B45:C45"/>
    <mergeCell ref="B52:C52"/>
  </mergeCells>
  <phoneticPr fontId="5"/>
  <pageMargins left="0.69930555555555596" right="0.69930555555555596"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139"/>
  <sheetViews>
    <sheetView workbookViewId="0">
      <selection activeCell="B38" sqref="B38"/>
    </sheetView>
  </sheetViews>
  <sheetFormatPr defaultColWidth="9" defaultRowHeight="13.2" x14ac:dyDescent="0.2"/>
  <cols>
    <col min="1" max="1" width="70.109375" customWidth="1"/>
    <col min="2" max="2" width="67.44140625" customWidth="1"/>
    <col min="3" max="3" width="34.109375" customWidth="1"/>
  </cols>
  <sheetData>
    <row r="1" spans="1:1" x14ac:dyDescent="0.2">
      <c r="A1" s="83" t="s">
        <v>113</v>
      </c>
    </row>
    <row r="3" spans="1:1" x14ac:dyDescent="0.2">
      <c r="A3" t="s">
        <v>131</v>
      </c>
    </row>
    <row r="4" spans="1:1" x14ac:dyDescent="0.2">
      <c r="A4" t="s">
        <v>133</v>
      </c>
    </row>
    <row r="5" spans="1:1" x14ac:dyDescent="0.2">
      <c r="A5" t="s">
        <v>135</v>
      </c>
    </row>
    <row r="6" spans="1:1" x14ac:dyDescent="0.2">
      <c r="A6" t="s">
        <v>32</v>
      </c>
    </row>
    <row r="7" spans="1:1" x14ac:dyDescent="0.2">
      <c r="A7" t="s">
        <v>137</v>
      </c>
    </row>
    <row r="8" spans="1:1" x14ac:dyDescent="0.2">
      <c r="A8" t="s">
        <v>139</v>
      </c>
    </row>
    <row r="9" spans="1:1" x14ac:dyDescent="0.2">
      <c r="A9" t="s">
        <v>141</v>
      </c>
    </row>
    <row r="11" spans="1:1" x14ac:dyDescent="0.2">
      <c r="A11" s="83" t="s">
        <v>82</v>
      </c>
    </row>
    <row r="13" spans="1:1" x14ac:dyDescent="0.2">
      <c r="A13" s="84" t="s">
        <v>142</v>
      </c>
    </row>
    <row r="14" spans="1:1" x14ac:dyDescent="0.2">
      <c r="A14" t="s">
        <v>143</v>
      </c>
    </row>
    <row r="15" spans="1:1" x14ac:dyDescent="0.2">
      <c r="A15" t="s">
        <v>145</v>
      </c>
    </row>
    <row r="16" spans="1:1" x14ac:dyDescent="0.2">
      <c r="A16" t="s">
        <v>10</v>
      </c>
    </row>
    <row r="17" spans="1:1" x14ac:dyDescent="0.2">
      <c r="A17" t="s">
        <v>147</v>
      </c>
    </row>
    <row r="21" spans="1:1" x14ac:dyDescent="0.2">
      <c r="A21" s="83" t="s">
        <v>91</v>
      </c>
    </row>
    <row r="23" spans="1:1" x14ac:dyDescent="0.2">
      <c r="A23" s="84" t="s">
        <v>142</v>
      </c>
    </row>
    <row r="24" spans="1:1" x14ac:dyDescent="0.2">
      <c r="A24" t="s">
        <v>148</v>
      </c>
    </row>
    <row r="25" spans="1:1" x14ac:dyDescent="0.2">
      <c r="A25" t="s">
        <v>150</v>
      </c>
    </row>
    <row r="26" spans="1:1" x14ac:dyDescent="0.2">
      <c r="A26" t="s">
        <v>27</v>
      </c>
    </row>
    <row r="31" spans="1:1" x14ac:dyDescent="0.2">
      <c r="A31" s="83" t="s">
        <v>97</v>
      </c>
    </row>
    <row r="33" spans="1:1" x14ac:dyDescent="0.2">
      <c r="A33" t="s">
        <v>151</v>
      </c>
    </row>
    <row r="41" spans="1:1" x14ac:dyDescent="0.2">
      <c r="A41" s="83" t="s">
        <v>7</v>
      </c>
    </row>
    <row r="43" spans="1:1" x14ac:dyDescent="0.2">
      <c r="A43" s="84" t="s">
        <v>142</v>
      </c>
    </row>
    <row r="44" spans="1:1" x14ac:dyDescent="0.2">
      <c r="A44" t="s">
        <v>152</v>
      </c>
    </row>
    <row r="45" spans="1:1" x14ac:dyDescent="0.2">
      <c r="A45" t="s">
        <v>10</v>
      </c>
    </row>
    <row r="46" spans="1:1" x14ac:dyDescent="0.2">
      <c r="A46" t="s">
        <v>147</v>
      </c>
    </row>
    <row r="51" spans="1:1" x14ac:dyDescent="0.2">
      <c r="A51" s="83" t="s">
        <v>103</v>
      </c>
    </row>
    <row r="53" spans="1:1" x14ac:dyDescent="0.2">
      <c r="A53" t="s">
        <v>83</v>
      </c>
    </row>
    <row r="54" spans="1:1" x14ac:dyDescent="0.2">
      <c r="A54" t="s">
        <v>153</v>
      </c>
    </row>
    <row r="55" spans="1:1" x14ac:dyDescent="0.2">
      <c r="A55" t="s">
        <v>154</v>
      </c>
    </row>
    <row r="61" spans="1:1" x14ac:dyDescent="0.2">
      <c r="A61" s="83" t="s">
        <v>281</v>
      </c>
    </row>
    <row r="63" spans="1:1" x14ac:dyDescent="0.2">
      <c r="A63" t="s">
        <v>155</v>
      </c>
    </row>
    <row r="64" spans="1:1" x14ac:dyDescent="0.2">
      <c r="A64" t="s">
        <v>156</v>
      </c>
    </row>
    <row r="65" spans="1:1" x14ac:dyDescent="0.2">
      <c r="A65" t="s">
        <v>158</v>
      </c>
    </row>
    <row r="71" spans="1:1" x14ac:dyDescent="0.2">
      <c r="A71" s="83" t="s">
        <v>105</v>
      </c>
    </row>
    <row r="73" spans="1:1" x14ac:dyDescent="0.2">
      <c r="A73" t="s">
        <v>159</v>
      </c>
    </row>
    <row r="74" spans="1:1" x14ac:dyDescent="0.2">
      <c r="A74" t="s">
        <v>161</v>
      </c>
    </row>
    <row r="75" spans="1:1" x14ac:dyDescent="0.2">
      <c r="A75" t="s">
        <v>162</v>
      </c>
    </row>
    <row r="81" spans="1:1" x14ac:dyDescent="0.2">
      <c r="A81" s="83" t="s">
        <v>75</v>
      </c>
    </row>
    <row r="83" spans="1:1" x14ac:dyDescent="0.2">
      <c r="A83" t="s">
        <v>282</v>
      </c>
    </row>
    <row r="91" spans="1:1" x14ac:dyDescent="0.2">
      <c r="A91" s="83" t="s">
        <v>122</v>
      </c>
    </row>
    <row r="99" spans="1:1" x14ac:dyDescent="0.2">
      <c r="A99" s="83" t="s">
        <v>218</v>
      </c>
    </row>
    <row r="100" spans="1:1" x14ac:dyDescent="0.2">
      <c r="A100" s="83" t="s">
        <v>82</v>
      </c>
    </row>
    <row r="102" spans="1:1" x14ac:dyDescent="0.2">
      <c r="A102" t="s">
        <v>219</v>
      </c>
    </row>
    <row r="103" spans="1:1" x14ac:dyDescent="0.2">
      <c r="A103" t="s">
        <v>99</v>
      </c>
    </row>
    <row r="104" spans="1:1" x14ac:dyDescent="0.2">
      <c r="A104" t="s">
        <v>132</v>
      </c>
    </row>
    <row r="105" spans="1:1" x14ac:dyDescent="0.2">
      <c r="A105" t="s">
        <v>220</v>
      </c>
    </row>
    <row r="106" spans="1:1" x14ac:dyDescent="0.2">
      <c r="A106" t="s">
        <v>118</v>
      </c>
    </row>
    <row r="107" spans="1:1" x14ac:dyDescent="0.2">
      <c r="A107" t="s">
        <v>59</v>
      </c>
    </row>
    <row r="108" spans="1:1" x14ac:dyDescent="0.2">
      <c r="A108" t="s">
        <v>26</v>
      </c>
    </row>
    <row r="109" spans="1:1" x14ac:dyDescent="0.2">
      <c r="A109" t="s">
        <v>43</v>
      </c>
    </row>
    <row r="111" spans="1:1" x14ac:dyDescent="0.2">
      <c r="A111" s="83" t="s">
        <v>91</v>
      </c>
    </row>
    <row r="113" spans="1:1" x14ac:dyDescent="0.2">
      <c r="A113" t="s">
        <v>285</v>
      </c>
    </row>
    <row r="119" spans="1:1" x14ac:dyDescent="0.2">
      <c r="A119" s="83" t="s">
        <v>97</v>
      </c>
    </row>
    <row r="121" spans="1:1" x14ac:dyDescent="0.2">
      <c r="A121" t="s">
        <v>221</v>
      </c>
    </row>
    <row r="122" spans="1:1" x14ac:dyDescent="0.2">
      <c r="A122" t="s">
        <v>222</v>
      </c>
    </row>
    <row r="123" spans="1:1" x14ac:dyDescent="0.2">
      <c r="A123" t="s">
        <v>223</v>
      </c>
    </row>
    <row r="126" spans="1:1" x14ac:dyDescent="0.2">
      <c r="A126" s="83" t="s">
        <v>7</v>
      </c>
    </row>
    <row r="128" spans="1:1" x14ac:dyDescent="0.2">
      <c r="A128" t="s">
        <v>165</v>
      </c>
    </row>
    <row r="135" spans="1:1" x14ac:dyDescent="0.2">
      <c r="A135" s="83" t="s">
        <v>103</v>
      </c>
    </row>
    <row r="137" spans="1:1" x14ac:dyDescent="0.2">
      <c r="A137" t="s">
        <v>38</v>
      </c>
    </row>
    <row r="138" spans="1:1" x14ac:dyDescent="0.2">
      <c r="A138" t="s">
        <v>149</v>
      </c>
    </row>
    <row r="139" spans="1:1" x14ac:dyDescent="0.2">
      <c r="A139" t="s">
        <v>169</v>
      </c>
    </row>
  </sheetData>
  <phoneticPr fontId="5"/>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記入方法等</vt:lpstr>
      <vt:lpstr>調査票</vt:lpstr>
      <vt:lpstr>調査票 (記載例)</vt:lpstr>
      <vt:lpstr>計算用シート</vt:lpstr>
      <vt:lpstr>データ集計シート</vt:lpstr>
      <vt:lpstr>リスト</vt:lpstr>
      <vt:lpstr>記入方法等!Print_Area</vt:lpstr>
      <vt:lpstr>計算用シート!Print_Area</vt:lpstr>
      <vt:lpstr>調査票!Print_Area</vt:lpstr>
      <vt:lpstr>'調査票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山梨県</cp:lastModifiedBy>
  <cp:lastPrinted>2025-03-21T05:08:12Z</cp:lastPrinted>
  <dcterms:created xsi:type="dcterms:W3CDTF">2016-08-01T01:45:00Z</dcterms:created>
  <dcterms:modified xsi:type="dcterms:W3CDTF">2025-03-31T02:44:13Z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2021-10-19T06:19:05Z</vt:filetime>
  </property>
</Properties>
</file>