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Z10" i="4" s="1"/>
  <c r="O6" i="5"/>
  <c r="R10" i="4" s="1"/>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<sst xmlns="http://schemas.openxmlformats.org/spreadsheetml/2006/main" count="218" uniqueCount="108">
  <si>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</si>
  <si>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</si>
  <si>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</si>
  <si>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</si>
  <si>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</si>
  <si>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</si>
  <si>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</si>
  <si>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</si>
  <si>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</si>
  <si>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</si>
  <si>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</si>
  <si>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</si>
  <si>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</si>
  <si>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</si>
  <si>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</si>
  <si>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</si>
  <si>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</si>
  <si>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</si>
  <si>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</si>
  <si>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</si>
  <si>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</si>
  <si>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</si>
  <si>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</si>
  <si>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</si>
  <si>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</si>
  <si>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</si>
  <si>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</si>
  <si>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</si>
  <si>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</si>
  <si>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</si>
  <si>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</si>
  <si>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</si>
  <si>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</si>
  <si>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</si>
  <si>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</si>
  <si>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</si>
  <si>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</si>
  <si>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</si>
  <si>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</si>
  <si>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</si>
  <si>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</si>
  <si>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</si>
  <si>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</si>
  <si>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</si>
  <si>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</si>
  <si>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</si>
  <si>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</si>
  <si>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</si>
  <si>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</si>
  <si>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</si>
  <si>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</si>
  <si>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</si>
  <si>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</si>
  <si>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</si>
  <si>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</si>
  <si>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</si>
  <si>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</si>
  <si>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</si>
  <si>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</si>
  <si>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</si>
  <si>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</si>
  <si>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</si>
  <si>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</si>
  <si>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</si>
  <si>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</si>
  <si>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</si>
  <si>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</si>
  <si>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</si>
  <si>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</si>
  <si>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</si>
  <si>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</si>
  <si>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</si>
  <si>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</si>
  <si>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</si>
  <si>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</si>
  <si>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</si>
  <si>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</si>
  <si>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</si>
  <si>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</si>
  <si>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</si>
  <si>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</si>
  <si>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</si>
  <si>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</si>
  <si>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</si>
  <si>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</si>
  <si>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</si>
  <si>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</si>
  <si>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</si>
  <si>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</si>
  <si>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</si>
  <si>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</si>
  <si>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</si>
  <si>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</si>
  <si>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道志村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</si>
  <si>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</si>
  <si>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</si>
  <si>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</si>
  <si>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</si>
  <si>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</si>
  <si>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</si>
  <si>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</si>
  <si>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</si>
  <si>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</si>
  <si>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</si>
  <si>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</si>
  <si>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道志村は、5簡易水道事業、1営農飲雑用水供給施設を運営しており、4簡易水道事業の管路更新と1営農飲雑用水供給施設の管路更新を平成に入って完了している。
また、残りの１簡易水道事業においても今後管路更新を行っていく。</t>
    <rPh sb="79" eb="80">
      <t>ノコ</t>
    </rPh>
    <rPh sb="83" eb="85">
      <t>カンイ</t>
    </rPh>
    <rPh sb="85" eb="87">
      <t>スイドウ</t>
    </rPh>
    <rPh sb="87" eb="89">
      <t>ジギョウ</t>
    </rPh>
    <rPh sb="94" eb="96">
      <t>コンゴ</t>
    </rPh>
    <rPh sb="96" eb="98">
      <t>カンロ</t>
    </rPh>
    <rPh sb="98" eb="100">
      <t>コウシン</t>
    </rPh>
    <rPh sb="101" eb="102">
      <t>オコナ</t>
    </rPh>
    <phoneticPr fontId="4"/>
  </si>
  <si>
    <t xml:space="preserve">老朽管路の更新費用に対し、料金収入が適正な状態ではないことが浮き彫りになっている。
今後は、料金収入の増、具体的には使用料金の増額が必要と考えられる。
</t>
    <phoneticPr fontId="4"/>
  </si>
  <si>
    <r>
      <t>①大幅な赤字を示しているため、給水水収益の増を検討する必要がある。
④水道施設が整備され40年以上が経過し、施設の更新が必要なため、地方債の借入が増加しているが料金収入が増えていない。
⑤給水に係る費用が給水収益で賄えていない状況であり、料金収入の増に向けた対策が必要である。
⑥有収水量1㎥にかかる費用はほぼ横ばいで、類似団体よりも低価格である。
⑦施設利用率については、配水能力の40％程度と類似団体より低い数値になっているが、人口減少や住民の水意識の向上が使用量の減少につながってきているため。
⑧有収率については、現在、25～30％程度のロスがあるが、老朽管路の更新を促進しロスを</t>
    </r>
    <r>
      <rPr>
        <sz val="11"/>
        <rFont val="ＭＳ ゴシック"/>
        <family val="3"/>
        <charset val="128"/>
      </rPr>
      <t>減らす</t>
    </r>
    <r>
      <rPr>
        <sz val="11"/>
        <color theme="1"/>
        <rFont val="ＭＳ ゴシック"/>
        <family val="3"/>
        <charset val="128"/>
      </rPr>
      <t xml:space="preserve">必要がある。
</t>
    </r>
    <rPh sb="198" eb="200">
      <t>ルイジ</t>
    </rPh>
    <rPh sb="200" eb="202">
      <t>ダンタイ</t>
    </rPh>
    <rPh sb="204" eb="205">
      <t>ヒク</t>
    </rPh>
    <rPh sb="206" eb="208">
      <t>スウチ</t>
    </rPh>
    <rPh sb="216" eb="218">
      <t>ジンコウ</t>
    </rPh>
    <rPh sb="218" eb="220">
      <t>ゲンショウ</t>
    </rPh>
    <rPh sb="221" eb="223">
      <t>ジュウミン</t>
    </rPh>
    <rPh sb="225" eb="227">
      <t>イシキ</t>
    </rPh>
    <rPh sb="228" eb="230">
      <t>コウジョウ</t>
    </rPh>
    <rPh sb="231" eb="234">
      <t>シヨウリョウ</t>
    </rPh>
    <rPh sb="235" eb="237">
      <t>ゲンショウ</t>
    </rPh>
    <rPh sb="261" eb="263">
      <t>ゲンザイ</t>
    </rPh>
    <rPh sb="270" eb="272">
      <t>テイド</t>
    </rPh>
    <rPh sb="285" eb="287">
      <t>コウシン</t>
    </rPh>
    <rPh sb="294" eb="295">
      <t>ヘ</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</si>
</sst>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1.22</c:v>
                </c:pt>
                <c:pt idx="4">
                  <c:v>0</c:v>
                </c:pt>
              </c:numCache>
            </c:numRef>
          </c:val>
        </c:ser>
        <c:dLbls>
          <c:showLegendKey val="0"/>
          <c:showVal val="0"/>
          <c:showCatName val="0"/>
          <c:showSerName val="0"/>
          <c:showPercent val="0"/>
          <c:showBubbleSize val="0"/>
        </c:dLbls>
        <c:gapWidth val="150"/>
        <c:axId val="84130432"/>
        <c:axId val="1114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4130432"/>
        <c:axId val="111416448"/>
      </c:lineChart>
      <c:dateAx>
        <c:axId val="84130432"/>
        <c:scaling>
          <c:orientation val="minMax"/>
        </c:scaling>
        <c:delete val="1"/>
        <c:axPos val="b"/>
        <c:numFmt formatCode="ge" sourceLinked="1"/>
        <c:majorTickMark val="none"/>
        <c:minorTickMark val="none"/>
        <c:tickLblPos val="none"/>
        <c:crossAx val="111416448"/>
        <c:crosses val="autoZero"/>
        <c:auto val="1"/>
        <c:lblOffset val="100"/>
        <c:baseTimeUnit val="years"/>
      </c:dateAx>
      <c:valAx>
        <c:axId val="111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51.38</c:v>
                </c:pt>
                <c:pt idx="1">
                  <c:v>45.34</c:v>
                </c:pt>
                <c:pt idx="2">
                  <c:v>40.520000000000003</c:v>
                </c:pt>
                <c:pt idx="3">
                  <c:v>40.770000000000003</c:v>
                </c:pt>
                <c:pt idx="4">
                  <c:v>38.200000000000003</c:v>
                </c:pt>
              </c:numCache>
            </c:numRef>
          </c:val>
        </c:ser>
        <c:dLbls>
          <c:showLegendKey val="0"/>
          <c:showVal val="0"/>
          <c:showCatName val="0"/>
          <c:showSerName val="0"/>
          <c:showPercent val="0"/>
          <c:showBubbleSize val="0"/>
        </c:dLbls>
        <c:gapWidth val="150"/>
        <c:axId val="112553344"/>
        <c:axId val="112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12553344"/>
        <c:axId val="112567808"/>
      </c:lineChart>
      <c:dateAx>
        <c:axId val="112553344"/>
        <c:scaling>
          <c:orientation val="minMax"/>
        </c:scaling>
        <c:delete val="1"/>
        <c:axPos val="b"/>
        <c:numFmt formatCode="ge" sourceLinked="1"/>
        <c:majorTickMark val="none"/>
        <c:minorTickMark val="none"/>
        <c:tickLblPos val="none"/>
        <c:crossAx val="112567808"/>
        <c:crosses val="autoZero"/>
        <c:auto val="1"/>
        <c:lblOffset val="100"/>
        <c:baseTimeUnit val="years"/>
      </c:dateAx>
      <c:valAx>
        <c:axId val="112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64.52</c:v>
                </c:pt>
                <c:pt idx="1">
                  <c:v>64.88</c:v>
                </c:pt>
                <c:pt idx="2">
                  <c:v>71.69</c:v>
                </c:pt>
                <c:pt idx="3">
                  <c:v>71.86</c:v>
                </c:pt>
                <c:pt idx="4">
                  <c:v>77.33</c:v>
                </c:pt>
              </c:numCache>
            </c:numRef>
          </c:val>
        </c:ser>
        <c:dLbls>
          <c:showLegendKey val="0"/>
          <c:showVal val="0"/>
          <c:showCatName val="0"/>
          <c:showSerName val="0"/>
          <c:showPercent val="0"/>
          <c:showBubbleSize val="0"/>
        </c:dLbls>
        <c:gapWidth val="150"/>
        <c:axId val="112675840"/>
        <c:axId val="1126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12675840"/>
        <c:axId val="112682112"/>
      </c:lineChart>
      <c:dateAx>
        <c:axId val="112675840"/>
        <c:scaling>
          <c:orientation val="minMax"/>
        </c:scaling>
        <c:delete val="1"/>
        <c:axPos val="b"/>
        <c:numFmt formatCode="ge" sourceLinked="1"/>
        <c:majorTickMark val="none"/>
        <c:minorTickMark val="none"/>
        <c:tickLblPos val="none"/>
        <c:crossAx val="112682112"/>
        <c:crosses val="autoZero"/>
        <c:auto val="1"/>
        <c:lblOffset val="100"/>
        <c:baseTimeUnit val="years"/>
      </c:dateAx>
      <c:valAx>
        <c:axId val="1126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37016888488833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27.87</c:v>
                </c:pt>
                <c:pt idx="1">
                  <c:v>19.57</c:v>
                </c:pt>
                <c:pt idx="2">
                  <c:v>25.38</c:v>
                </c:pt>
                <c:pt idx="3">
                  <c:v>27.64</c:v>
                </c:pt>
                <c:pt idx="4">
                  <c:v>28.14</c:v>
                </c:pt>
              </c:numCache>
            </c:numRef>
          </c:val>
        </c:ser>
        <c:dLbls>
          <c:showLegendKey val="0"/>
          <c:showVal val="0"/>
          <c:showCatName val="0"/>
          <c:showSerName val="0"/>
          <c:showPercent val="0"/>
          <c:showBubbleSize val="0"/>
        </c:dLbls>
        <c:gapWidth val="150"/>
        <c:axId val="111434368"/>
        <c:axId val="111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11434368"/>
        <c:axId val="111436544"/>
      </c:lineChart>
      <c:dateAx>
        <c:axId val="111434368"/>
        <c:scaling>
          <c:orientation val="minMax"/>
        </c:scaling>
        <c:delete val="1"/>
        <c:axPos val="b"/>
        <c:numFmt formatCode="ge" sourceLinked="1"/>
        <c:majorTickMark val="none"/>
        <c:minorTickMark val="none"/>
        <c:tickLblPos val="none"/>
        <c:crossAx val="111436544"/>
        <c:crosses val="autoZero"/>
        <c:auto val="1"/>
        <c:lblOffset val="100"/>
        <c:baseTimeUnit val="years"/>
      </c:dateAx>
      <c:valAx>
        <c:axId val="111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64448"/>
        <c:axId val="1114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64448"/>
        <c:axId val="111466368"/>
      </c:lineChart>
      <c:dateAx>
        <c:axId val="111464448"/>
        <c:scaling>
          <c:orientation val="minMax"/>
        </c:scaling>
        <c:delete val="1"/>
        <c:axPos val="b"/>
        <c:numFmt formatCode="ge" sourceLinked="1"/>
        <c:majorTickMark val="none"/>
        <c:minorTickMark val="none"/>
        <c:tickLblPos val="none"/>
        <c:crossAx val="111466368"/>
        <c:crosses val="autoZero"/>
        <c:auto val="1"/>
        <c:lblOffset val="100"/>
        <c:baseTimeUnit val="years"/>
      </c:dateAx>
      <c:valAx>
        <c:axId val="1114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12960"/>
        <c:axId val="1115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12960"/>
        <c:axId val="111519232"/>
      </c:lineChart>
      <c:dateAx>
        <c:axId val="111512960"/>
        <c:scaling>
          <c:orientation val="minMax"/>
        </c:scaling>
        <c:delete val="1"/>
        <c:axPos val="b"/>
        <c:numFmt formatCode="ge" sourceLinked="1"/>
        <c:majorTickMark val="none"/>
        <c:minorTickMark val="none"/>
        <c:tickLblPos val="none"/>
        <c:crossAx val="111519232"/>
        <c:crosses val="autoZero"/>
        <c:auto val="1"/>
        <c:lblOffset val="100"/>
        <c:baseTimeUnit val="years"/>
      </c:dateAx>
      <c:valAx>
        <c:axId val="1115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07808"/>
        <c:axId val="111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07808"/>
        <c:axId val="111609728"/>
      </c:lineChart>
      <c:dateAx>
        <c:axId val="111607808"/>
        <c:scaling>
          <c:orientation val="minMax"/>
        </c:scaling>
        <c:delete val="1"/>
        <c:axPos val="b"/>
        <c:numFmt formatCode="ge" sourceLinked="1"/>
        <c:majorTickMark val="none"/>
        <c:minorTickMark val="none"/>
        <c:tickLblPos val="none"/>
        <c:crossAx val="111609728"/>
        <c:crosses val="autoZero"/>
        <c:auto val="1"/>
        <c:lblOffset val="100"/>
        <c:baseTimeUnit val="years"/>
      </c:dateAx>
      <c:valAx>
        <c:axId val="1116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27648"/>
        <c:axId val="1116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27648"/>
        <c:axId val="111633920"/>
      </c:lineChart>
      <c:dateAx>
        <c:axId val="111627648"/>
        <c:scaling>
          <c:orientation val="minMax"/>
        </c:scaling>
        <c:delete val="1"/>
        <c:axPos val="b"/>
        <c:numFmt formatCode="ge" sourceLinked="1"/>
        <c:majorTickMark val="none"/>
        <c:minorTickMark val="none"/>
        <c:tickLblPos val="none"/>
        <c:crossAx val="111633920"/>
        <c:crosses val="autoZero"/>
        <c:auto val="1"/>
        <c:lblOffset val="100"/>
        <c:baseTimeUnit val="years"/>
      </c:dateAx>
      <c:valAx>
        <c:axId val="1116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3717.18</c:v>
                </c:pt>
                <c:pt idx="1">
                  <c:v>3850.86</c:v>
                </c:pt>
                <c:pt idx="2">
                  <c:v>3893.17</c:v>
                </c:pt>
                <c:pt idx="3">
                  <c:v>4096.0200000000004</c:v>
                </c:pt>
                <c:pt idx="4">
                  <c:v>4894.12</c:v>
                </c:pt>
              </c:numCache>
            </c:numRef>
          </c:val>
        </c:ser>
        <c:dLbls>
          <c:showLegendKey val="0"/>
          <c:showVal val="0"/>
          <c:showCatName val="0"/>
          <c:showSerName val="0"/>
          <c:showPercent val="0"/>
          <c:showBubbleSize val="0"/>
        </c:dLbls>
        <c:gapWidth val="150"/>
        <c:axId val="111674880"/>
        <c:axId val="1116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11674880"/>
        <c:axId val="111676800"/>
      </c:lineChart>
      <c:dateAx>
        <c:axId val="111674880"/>
        <c:scaling>
          <c:orientation val="minMax"/>
        </c:scaling>
        <c:delete val="1"/>
        <c:axPos val="b"/>
        <c:numFmt formatCode="ge" sourceLinked="1"/>
        <c:majorTickMark val="none"/>
        <c:minorTickMark val="none"/>
        <c:tickLblPos val="none"/>
        <c:crossAx val="111676800"/>
        <c:crosses val="autoZero"/>
        <c:auto val="1"/>
        <c:lblOffset val="100"/>
        <c:baseTimeUnit val="years"/>
      </c:dateAx>
      <c:valAx>
        <c:axId val="1116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16.670000000000002</c:v>
                </c:pt>
                <c:pt idx="1">
                  <c:v>11.75</c:v>
                </c:pt>
                <c:pt idx="2">
                  <c:v>15.43</c:v>
                </c:pt>
                <c:pt idx="3">
                  <c:v>17.329999999999998</c:v>
                </c:pt>
                <c:pt idx="4">
                  <c:v>17.350000000000001</c:v>
                </c:pt>
              </c:numCache>
            </c:numRef>
          </c:val>
        </c:ser>
        <c:dLbls>
          <c:showLegendKey val="0"/>
          <c:showVal val="0"/>
          <c:showCatName val="0"/>
          <c:showSerName val="0"/>
          <c:showPercent val="0"/>
          <c:showBubbleSize val="0"/>
        </c:dLbls>
        <c:gapWidth val="150"/>
        <c:axId val="111719552"/>
        <c:axId val="1117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11719552"/>
        <c:axId val="111721472"/>
      </c:lineChart>
      <c:dateAx>
        <c:axId val="111719552"/>
        <c:scaling>
          <c:orientation val="minMax"/>
        </c:scaling>
        <c:delete val="1"/>
        <c:axPos val="b"/>
        <c:numFmt formatCode="ge" sourceLinked="1"/>
        <c:majorTickMark val="none"/>
        <c:minorTickMark val="none"/>
        <c:tickLblPos val="none"/>
        <c:crossAx val="111721472"/>
        <c:crosses val="autoZero"/>
        <c:auto val="1"/>
        <c:lblOffset val="100"/>
        <c:baseTimeUnit val="years"/>
      </c:dateAx>
      <c:valAx>
        <c:axId val="1117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313.79000000000002</c:v>
                </c:pt>
                <c:pt idx="1">
                  <c:v>485.32</c:v>
                </c:pt>
                <c:pt idx="2">
                  <c:v>370.92</c:v>
                </c:pt>
                <c:pt idx="3">
                  <c:v>344.97</c:v>
                </c:pt>
                <c:pt idx="4">
                  <c:v>326.2</c:v>
                </c:pt>
              </c:numCache>
            </c:numRef>
          </c:val>
        </c:ser>
        <c:dLbls>
          <c:showLegendKey val="0"/>
          <c:showVal val="0"/>
          <c:showCatName val="0"/>
          <c:showSerName val="0"/>
          <c:showPercent val="0"/>
          <c:showBubbleSize val="0"/>
        </c:dLbls>
        <c:gapWidth val="150"/>
        <c:axId val="112529408"/>
        <c:axId val="1125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12529408"/>
        <c:axId val="112531328"/>
      </c:lineChart>
      <c:dateAx>
        <c:axId val="112529408"/>
        <c:scaling>
          <c:orientation val="minMax"/>
        </c:scaling>
        <c:delete val="1"/>
        <c:axPos val="b"/>
        <c:numFmt formatCode="ge" sourceLinked="1"/>
        <c:majorTickMark val="none"/>
        <c:minorTickMark val="none"/>
        <c:tickLblPos val="none"/>
        <c:crossAx val="112531328"/>
        <c:crosses val="autoZero"/>
        <c:auto val="1"/>
        <c:lblOffset val="100"/>
        <c:baseTimeUnit val="years"/>
      </c:dateAx>
      <c:valAx>
        <c:axId val="1125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1"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道志村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1792</v>
      </c>
      <c r="AJ8" s="74"/>
      <c r="AK8" s="74"/>
      <c r="AL8" s="74"/>
      <c r="AM8" s="74"/>
      <c r="AN8" s="74"/>
      <c r="AO8" s="74"/>
      <c r="AP8" s="75"/>
      <c r="AQ8" s="56">
        <f>データ!R6</f>
        <v>79.680000000000007</v>
      </c>
      <c r="AR8" s="56"/>
      <c r="AS8" s="56"/>
      <c r="AT8" s="56"/>
      <c r="AU8" s="56"/>
      <c r="AV8" s="56"/>
      <c r="AW8" s="56"/>
      <c r="AX8" s="56"/>
      <c r="AY8" s="56">
        <f>データ!S6</f>
        <v>22.49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86.83</v>
      </c>
      <c r="S10" s="56"/>
      <c r="T10" s="56"/>
      <c r="U10" s="56"/>
      <c r="V10" s="56"/>
      <c r="W10" s="56"/>
      <c r="X10" s="56"/>
      <c r="Y10" s="56"/>
      <c r="Z10" s="64">
        <f>データ!P6</f>
        <v>860</v>
      </c>
      <c r="AA10" s="64"/>
      <c r="AB10" s="64"/>
      <c r="AC10" s="64"/>
      <c r="AD10" s="64"/>
      <c r="AE10" s="64"/>
      <c r="AF10" s="64"/>
      <c r="AG10" s="64"/>
      <c r="AH10" s="2"/>
      <c r="AI10" s="64">
        <f>データ!T6</f>
        <v>1543</v>
      </c>
      <c r="AJ10" s="64"/>
      <c r="AK10" s="64"/>
      <c r="AL10" s="64"/>
      <c r="AM10" s="64"/>
      <c r="AN10" s="64"/>
      <c r="AO10" s="64"/>
      <c r="AP10" s="64"/>
      <c r="AQ10" s="56">
        <f>データ!U6</f>
        <v>7</v>
      </c>
      <c r="AR10" s="56"/>
      <c r="AS10" s="56"/>
      <c r="AT10" s="56"/>
      <c r="AU10" s="56"/>
      <c r="AV10" s="56"/>
      <c r="AW10" s="56"/>
      <c r="AX10" s="56"/>
      <c r="AY10" s="56">
        <f>データ!V6</f>
        <v>220.43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194221</v>
      </c>
      <c r="D6" s="31">
        <f t="shared" si="3"/>
        <v>47</v>
      </c>
      <c r="E6" s="31">
        <f t="shared" si="3"/>
        <v>1</v>
      </c>
      <c r="F6" s="31">
        <f t="shared" si="3"/>
        <v>0</v>
      </c>
      <c r="G6" s="31">
        <f t="shared" si="3"/>
        <v>0</v>
      </c>
      <c r="H6" s="31" t="str">
        <f t="shared" si="3"/>
        <v>山梨県　道志村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86.83</v>
      </c>
      <c r="P6" s="32">
        <f t="shared" si="3"/>
        <v>860</v>
      </c>
      <c r="Q6" s="32">
        <f t="shared" si="3"/>
        <v>1792</v>
      </c>
      <c r="R6" s="32">
        <f t="shared" si="3"/>
        <v>79.680000000000007</v>
      </c>
      <c r="S6" s="32">
        <f t="shared" si="3"/>
        <v>22.49</v>
      </c>
      <c r="T6" s="32">
        <f t="shared" si="3"/>
        <v>1543</v>
      </c>
      <c r="U6" s="32">
        <f t="shared" si="3"/>
        <v>7</v>
      </c>
      <c r="V6" s="32">
        <f t="shared" si="3"/>
        <v>220.43</v>
      </c>
      <c r="W6" s="33">
        <f>IF(W7="",NA(),W7)</f>
        <v>27.87</v>
      </c>
      <c r="X6" s="33">
        <f t="shared" ref="X6:AF6" si="4">IF(X7="",NA(),X7)</f>
        <v>19.57</v>
      </c>
      <c r="Y6" s="33">
        <f t="shared" si="4"/>
        <v>25.38</v>
      </c>
      <c r="Z6" s="33">
        <f t="shared" si="4"/>
        <v>27.64</v>
      </c>
      <c r="AA6" s="33">
        <f t="shared" si="4"/>
        <v>28.14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3717.18</v>
      </c>
      <c r="BE6" s="33">
        <f t="shared" ref="BE6:BM6" si="7">IF(BE7="",NA(),BE7)</f>
        <v>3850.86</v>
      </c>
      <c r="BF6" s="33">
        <f t="shared" si="7"/>
        <v>3893.17</v>
      </c>
      <c r="BG6" s="33">
        <f t="shared" si="7"/>
        <v>4096.0200000000004</v>
      </c>
      <c r="BH6" s="33">
        <f t="shared" si="7"/>
        <v>4894.12</v>
      </c>
      <c r="BI6" s="33">
        <f t="shared" si="7"/>
        <v>1442.51</v>
      </c>
      <c r="BJ6" s="33">
        <f t="shared" si="7"/>
        <v>1496.15</v>
      </c>
      <c r="BK6" s="33">
        <f t="shared" si="7"/>
        <v>1462.56</v>
      </c>
      <c r="BL6" s="33">
        <f t="shared" si="7"/>
        <v>1486.62</v>
      </c>
      <c r="BM6" s="33">
        <f t="shared" si="7"/>
        <v>1510.14</v>
      </c>
      <c r="BN6" s="32" t="str">
        <f>IF(BN7="","",IF(BN7="-","【-】","【"&amp;SUBSTITUTE(TEXT(BN7,"#,##0.00"),"-","△")&amp;"】"))</f>
        <v>【1,242.90】</v>
      </c>
      <c r="BO6" s="33">
        <f>IF(BO7="",NA(),BO7)</f>
        <v>16.670000000000002</v>
      </c>
      <c r="BP6" s="33">
        <f t="shared" ref="BP6:BX6" si="8">IF(BP7="",NA(),BP7)</f>
        <v>11.75</v>
      </c>
      <c r="BQ6" s="33">
        <f t="shared" si="8"/>
        <v>15.43</v>
      </c>
      <c r="BR6" s="33">
        <f t="shared" si="8"/>
        <v>17.329999999999998</v>
      </c>
      <c r="BS6" s="33">
        <f t="shared" si="8"/>
        <v>17.350000000000001</v>
      </c>
      <c r="BT6" s="33">
        <f t="shared" si="8"/>
        <v>33.299999999999997</v>
      </c>
      <c r="BU6" s="33">
        <f t="shared" si="8"/>
        <v>33.01</v>
      </c>
      <c r="BV6" s="33">
        <f t="shared" si="8"/>
        <v>32.39</v>
      </c>
      <c r="BW6" s="33">
        <f t="shared" si="8"/>
        <v>24.39</v>
      </c>
      <c r="BX6" s="33">
        <f t="shared" si="8"/>
        <v>22.67</v>
      </c>
      <c r="BY6" s="32" t="str">
        <f>IF(BY7="","",IF(BY7="-","【-】","【"&amp;SUBSTITUTE(TEXT(BY7,"#,##0.00"),"-","△")&amp;"】"))</f>
        <v>【33.35】</v>
      </c>
      <c r="BZ6" s="33">
        <f>IF(BZ7="",NA(),BZ7)</f>
        <v>313.79000000000002</v>
      </c>
      <c r="CA6" s="33">
        <f t="shared" ref="CA6:CI6" si="9">IF(CA7="",NA(),CA7)</f>
        <v>485.32</v>
      </c>
      <c r="CB6" s="33">
        <f t="shared" si="9"/>
        <v>370.92</v>
      </c>
      <c r="CC6" s="33">
        <f t="shared" si="9"/>
        <v>344.97</v>
      </c>
      <c r="CD6" s="33">
        <f t="shared" si="9"/>
        <v>326.2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51.38</v>
      </c>
      <c r="CL6" s="33">
        <f t="shared" ref="CL6:CT6" si="10">IF(CL7="",NA(),CL7)</f>
        <v>45.34</v>
      </c>
      <c r="CM6" s="33">
        <f t="shared" si="10"/>
        <v>40.520000000000003</v>
      </c>
      <c r="CN6" s="33">
        <f t="shared" si="10"/>
        <v>40.770000000000003</v>
      </c>
      <c r="CO6" s="33">
        <f t="shared" si="10"/>
        <v>38.200000000000003</v>
      </c>
      <c r="CP6" s="33">
        <f t="shared" si="10"/>
        <v>50.66</v>
      </c>
      <c r="CQ6" s="33">
        <f t="shared" si="10"/>
        <v>51.11</v>
      </c>
      <c r="CR6" s="33">
        <f t="shared" si="10"/>
        <v>50.49</v>
      </c>
      <c r="CS6" s="33">
        <f t="shared" si="10"/>
        <v>48.36</v>
      </c>
      <c r="CT6" s="33">
        <f t="shared" si="10"/>
        <v>48.7</v>
      </c>
      <c r="CU6" s="32" t="str">
        <f>IF(CU7="","",IF(CU7="-","【-】","【"&amp;SUBSTITUTE(TEXT(CU7,"#,##0.00"),"-","△")&amp;"】"))</f>
        <v>【57.58】</v>
      </c>
      <c r="CV6" s="33">
        <f>IF(CV7="",NA(),CV7)</f>
        <v>64.52</v>
      </c>
      <c r="CW6" s="33">
        <f t="shared" ref="CW6:DE6" si="11">IF(CW7="",NA(),CW7)</f>
        <v>64.88</v>
      </c>
      <c r="CX6" s="33">
        <f t="shared" si="11"/>
        <v>71.69</v>
      </c>
      <c r="CY6" s="33">
        <f t="shared" si="11"/>
        <v>71.86</v>
      </c>
      <c r="CZ6" s="33">
        <f t="shared" si="11"/>
        <v>77.33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1.22</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194221</v>
      </c>
      <c r="D7" s="35">
        <v>47</v>
      </c>
      <c r="E7" s="35">
        <v>1</v>
      </c>
      <c r="F7" s="35">
        <v>0</v>
      </c>
      <c r="G7" s="35">
        <v>0</v>
      </c>
      <c r="H7" s="35" t="s">
        <v>93</v>
      </c>
      <c r="I7" s="35" t="s">
        <v>94</v>
      </c>
      <c r="J7" s="35" t="s">
        <v>95</v>
      </c>
      <c r="K7" s="35" t="s">
        <v>96</v>
      </c>
      <c r="L7" s="35" t="s">
        <v>97</v>
      </c>
      <c r="M7" s="36" t="s">
        <v>98</v>
      </c>
      <c r="N7" s="36" t="s">
        <v>99</v>
      </c>
      <c r="O7" s="36">
        <v>86.83</v>
      </c>
      <c r="P7" s="36">
        <v>860</v>
      </c>
      <c r="Q7" s="36">
        <v>1792</v>
      </c>
      <c r="R7" s="36">
        <v>79.680000000000007</v>
      </c>
      <c r="S7" s="36">
        <v>22.49</v>
      </c>
      <c r="T7" s="36">
        <v>1543</v>
      </c>
      <c r="U7" s="36">
        <v>7</v>
      </c>
      <c r="V7" s="36">
        <v>220.43</v>
      </c>
      <c r="W7" s="36">
        <v>27.87</v>
      </c>
      <c r="X7" s="36">
        <v>19.57</v>
      </c>
      <c r="Y7" s="36">
        <v>25.38</v>
      </c>
      <c r="Z7" s="36">
        <v>27.64</v>
      </c>
      <c r="AA7" s="36">
        <v>28.14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3717.18</v>
      </c>
      <c r="BE7" s="36">
        <v>3850.86</v>
      </c>
      <c r="BF7" s="36">
        <v>3893.17</v>
      </c>
      <c r="BG7" s="36">
        <v>4096.0200000000004</v>
      </c>
      <c r="BH7" s="36">
        <v>4894.12</v>
      </c>
      <c r="BI7" s="36">
        <v>1442.51</v>
      </c>
      <c r="BJ7" s="36">
        <v>1496.15</v>
      </c>
      <c r="BK7" s="36">
        <v>1462.56</v>
      </c>
      <c r="BL7" s="36">
        <v>1486.62</v>
      </c>
      <c r="BM7" s="36">
        <v>1510.14</v>
      </c>
      <c r="BN7" s="36">
        <v>1242.9000000000001</v>
      </c>
      <c r="BO7" s="36">
        <v>16.670000000000002</v>
      </c>
      <c r="BP7" s="36">
        <v>11.75</v>
      </c>
      <c r="BQ7" s="36">
        <v>15.43</v>
      </c>
      <c r="BR7" s="36">
        <v>17.329999999999998</v>
      </c>
      <c r="BS7" s="36">
        <v>17.350000000000001</v>
      </c>
      <c r="BT7" s="36">
        <v>33.299999999999997</v>
      </c>
      <c r="BU7" s="36">
        <v>33.01</v>
      </c>
      <c r="BV7" s="36">
        <v>32.39</v>
      </c>
      <c r="BW7" s="36">
        <v>24.39</v>
      </c>
      <c r="BX7" s="36">
        <v>22.67</v>
      </c>
      <c r="BY7" s="36">
        <v>33.35</v>
      </c>
      <c r="BZ7" s="36">
        <v>313.79000000000002</v>
      </c>
      <c r="CA7" s="36">
        <v>485.32</v>
      </c>
      <c r="CB7" s="36">
        <v>370.92</v>
      </c>
      <c r="CC7" s="36">
        <v>344.97</v>
      </c>
      <c r="CD7" s="36">
        <v>326.2</v>
      </c>
      <c r="CE7" s="36">
        <v>526.57000000000005</v>
      </c>
      <c r="CF7" s="36">
        <v>523.08000000000004</v>
      </c>
      <c r="CG7" s="36">
        <v>530.83000000000004</v>
      </c>
      <c r="CH7" s="36">
        <v>734.18</v>
      </c>
      <c r="CI7" s="36">
        <v>789.62</v>
      </c>
      <c r="CJ7" s="36">
        <v>524.69000000000005</v>
      </c>
      <c r="CK7" s="36">
        <v>51.38</v>
      </c>
      <c r="CL7" s="36">
        <v>45.34</v>
      </c>
      <c r="CM7" s="36">
        <v>40.520000000000003</v>
      </c>
      <c r="CN7" s="36">
        <v>40.770000000000003</v>
      </c>
      <c r="CO7" s="36">
        <v>38.200000000000003</v>
      </c>
      <c r="CP7" s="36">
        <v>50.66</v>
      </c>
      <c r="CQ7" s="36">
        <v>51.11</v>
      </c>
      <c r="CR7" s="36">
        <v>50.49</v>
      </c>
      <c r="CS7" s="36">
        <v>48.36</v>
      </c>
      <c r="CT7" s="36">
        <v>48.7</v>
      </c>
      <c r="CU7" s="36">
        <v>57.58</v>
      </c>
      <c r="CV7" s="36">
        <v>64.52</v>
      </c>
      <c r="CW7" s="36">
        <v>64.88</v>
      </c>
      <c r="CX7" s="36">
        <v>71.69</v>
      </c>
      <c r="CY7" s="36">
        <v>71.86</v>
      </c>
      <c r="CZ7" s="36">
        <v>77.33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1.22</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2016-12-02T02:18:01Z</dcterms:created>
  <dcterms:modified xsi:type="dcterms:W3CDTF">2017-02-22T06:54:18Z</dcterms:modified>
</cp:coreProperties>
</file>