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CW102" i="11" l="1"/>
  <c r="CR102" i="11"/>
  <c r="AU88" i="11"/>
  <c r="AP88" i="11"/>
  <c r="AF88" i="11"/>
  <c r="AU63" i="11" l="1"/>
  <c r="AP63" i="11"/>
  <c r="AA39" i="11" l="1"/>
  <c r="AA38" i="11"/>
  <c r="AA37" i="11"/>
  <c r="AA36" i="11"/>
  <c r="AA35" i="11"/>
  <c r="AA34" i="11"/>
  <c r="AA33" i="11"/>
  <c r="AA32" i="11"/>
  <c r="AA31" i="11"/>
  <c r="AA30" i="11"/>
  <c r="AA29" i="11"/>
  <c r="AA28" i="11"/>
  <c r="AP23" i="11"/>
  <c r="AA9" i="11"/>
  <c r="AA8" i="11"/>
  <c r="V23" i="11"/>
  <c r="Q23" i="11"/>
  <c r="AA23" i="11" l="1"/>
  <c r="BG37" i="9" l="1"/>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AM35" i="9" s="1"/>
  <c r="AM36" i="9" s="1"/>
  <c r="AM37" i="9" s="1"/>
  <c r="BE34" i="9" l="1"/>
  <c r="BE35" i="9" s="1"/>
  <c r="BE36" i="9" s="1"/>
  <c r="BE37" i="9" s="1"/>
  <c r="BW34" i="9"/>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<sst xmlns="http://schemas.openxmlformats.org/spreadsheetml/2006/main" count="1111" uniqueCount="592">
  <si>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</si>
  <si>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</si>
  <si>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</si>
  <si>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</si>
  <si>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</si>
  <si>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</si>
  <si>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</si>
  <si>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</si>
  <si>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</si>
  <si>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</si>
  <si>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</si>
  <si>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</si>
  <si>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</si>
  <si>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</si>
  <si>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</si>
  <si>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</si>
  <si>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</si>
  <si>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</si>
  <si>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</si>
  <si>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</si>
  <si>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</si>
  <si>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</si>
  <si>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</si>
  <si>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</si>
  <si>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</si>
  <si>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</si>
  <si>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</si>
  <si>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</si>
  <si>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</si>
  <si>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</si>
  <si>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</si>
  <si>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</si>
  <si>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</si>
  <si>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</si>
  <si>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</si>
  <si>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</si>
  <si>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</si>
  <si>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</si>
  <si>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</si>
  <si>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</si>
  <si>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</si>
  <si>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</si>
  <si>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</si>
  <si>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</si>
  <si>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</si>
  <si>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</si>
  <si>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</si>
  <si>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</si>
  <si>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</si>
  <si>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</si>
  <si>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</si>
  <si>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</si>
  <si>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</si>
  <si>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</si>
  <si>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</si>
  <si>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</si>
  <si>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</si>
  <si>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</si>
  <si>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</si>
  <si>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</si>
  <si>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</si>
  <si>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</si>
  <si>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</si>
  <si>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</si>
  <si>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</si>
  <si>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</si>
  <si>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</si>
  <si>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</si>
  <si>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</si>
  <si>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</si>
  <si>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</si>
  <si>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</si>
  <si>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</si>
  <si>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</si>
  <si>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</si>
  <si>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</si>
  <si>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</si>
  <si>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</si>
  <si>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</si>
  <si>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</si>
  <si>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</si>
  <si>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</si>
  <si>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</si>
  <si>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</si>
  <si>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</si>
  <si>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</si>
  <si>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</si>
  <si>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</si>
  <si>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</si>
  <si>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</si>
  <si>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</si>
  <si>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</si>
  <si>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</si>
  <si>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</si>
  <si>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</si>
  <si>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</si>
  <si>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</si>
  <si>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</si>
  <si>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</si>
  <si>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</si>
  <si>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</si>
  <si>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</si>
  <si>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</si>
  <si>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</si>
  <si>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</si>
  <si>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</si>
  <si>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</si>
  <si>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</si>
  <si>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</si>
  <si>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</si>
  <si>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</si>
  <si>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</si>
  <si>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</si>
  <si>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</si>
  <si>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</si>
  <si>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</si>
  <si>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</si>
  <si>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</si>
  <si>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</si>
  <si>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</si>
  <si>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</si>
  <si>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</si>
  <si>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</si>
  <si>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</si>
  <si>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</si>
  <si>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</si>
  <si>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</si>
  <si>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</si>
  <si>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</si>
  <si>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</si>
  <si>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</si>
  <si>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</si>
  <si>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</si>
  <si>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</si>
  <si>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</si>
  <si>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</si>
  <si>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</si>
  <si>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</si>
  <si>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</si>
  <si>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</si>
  <si>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</si>
  <si>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</si>
  <si>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</si>
  <si>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</si>
  <si>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</si>
  <si>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</si>
  <si>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</si>
  <si>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</si>
  <si>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</si>
  <si>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</si>
  <si>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</si>
  <si>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</si>
  <si>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</si>
  <si>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</si>
  <si>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</si>
  <si>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</si>
  <si>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</si>
  <si>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</si>
  <si>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</si>
  <si>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</si>
  <si>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</si>
  <si>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</si>
  <si>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</si>
  <si>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</si>
  <si>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</si>
  <si>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</si>
  <si>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</si>
  <si>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</si>
  <si>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</si>
  <si>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</si>
  <si>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</si>
  <si>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</si>
  <si>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</si>
  <si>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</si>
  <si>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</si>
  <si>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</si>
  <si>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</si>
  <si>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</si>
  <si>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</si>
  <si>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</si>
  <si>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</si>
  <si>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</si>
  <si>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</si>
  <si>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</si>
  <si>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</si>
  <si>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</si>
  <si>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</si>
  <si>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</si>
  <si>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</si>
  <si>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</si>
  <si>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</si>
  <si>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</si>
  <si>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</si>
  <si>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</si>
  <si>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</si>
  <si>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</si>
  <si>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山梨県甲府市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</si>
  <si>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</si>
  <si>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</si>
  <si>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</si>
  <si>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</si>
  <si>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</si>
  <si>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</si>
  <si>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</si>
  <si>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</si>
  <si>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</si>
  <si>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</si>
  <si>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</si>
  <si>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</si>
  <si>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</si>
  <si>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</si>
  <si>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</si>
  <si>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</si>
  <si>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</si>
  <si>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</si>
  <si>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</si>
  <si>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</si>
  <si>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</si>
  <si>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</si>
  <si>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</si>
  <si>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</si>
  <si>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</si>
  <si>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</si>
  <si>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</si>
  <si>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</si>
  <si>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</si>
  <si>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</si>
  <si>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</si>
  <si>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</si>
  <si>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</si>
  <si>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</si>
  <si>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</si>
  <si>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</si>
  <si>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</si>
  <si>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</si>
  <si>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</si>
  <si>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</si>
  <si>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</si>
  <si>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</si>
  <si>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</si>
  <si>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</si>
  <si>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</si>
  <si>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</si>
  <si>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</si>
  <si>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</si>
  <si>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</si>
  <si>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</si>
  <si>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</si>
  <si>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</si>
  <si>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</si>
  <si>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</si>
  <si>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</si>
  <si>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</si>
  <si>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</si>
  <si>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</si>
  <si>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</si>
  <si>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</si>
  <si>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</si>
  <si>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</si>
  <si>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</si>
  <si>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</si>
  <si>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</si>
  <si>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</si>
  <si>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</si>
  <si>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</si>
  <si>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</si>
  <si>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</si>
  <si>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</si>
  <si>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</si>
  <si>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</si>
  <si>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</si>
  <si>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</si>
  <si>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</si>
  <si>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</si>
  <si>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</si>
  <si>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</si>
  <si>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</si>
  <si>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</si>
  <si>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</si>
  <si>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</si>
  <si>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</si>
  <si>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</si>
  <si>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</si>
  <si>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</si>
  <si>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</si>
  <si>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</si>
  <si>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</si>
  <si>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</si>
  <si>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</si>
  <si>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</si>
  <si>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</si>
  <si>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</si>
  <si>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</si>
  <si>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</si>
  <si>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</si>
  <si>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</si>
  <si>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</si>
  <si>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</si>
  <si>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</si>
  <si>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</si>
  <si>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</si>
  <si>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</si>
  <si>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</si>
  <si>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</si>
  <si>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</si>
  <si>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</si>
  <si>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</si>
  <si>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</si>
  <si>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</si>
  <si>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</si>
  <si>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</si>
  <si>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</si>
  <si>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</si>
  <si>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</si>
  <si>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</si>
  <si>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</si>
  <si>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</si>
  <si>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</si>
  <si>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</si>
  <si>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</si>
  <si>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</si>
  <si>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</si>
  <si>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</si>
  <si>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</si>
  <si>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</si>
  <si>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</si>
  <si>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</si>
  <si>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</si>
  <si>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</si>
  <si>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</si>
  <si>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</si>
  <si>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</si>
  <si>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</si>
  <si>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</si>
  <si>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</si>
  <si>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</si>
  <si>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</si>
  <si>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</si>
  <si>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</si>
  <si>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</si>
  <si>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</si>
  <si>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</si>
  <si>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</si>
  <si>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</si>
  <si>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</si>
  <si>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山梨県甲府市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</si>
  <si>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</si>
  <si>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</si>
  <si>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</si>
  <si>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</si>
  <si>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</si>
  <si>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</si>
  <si>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</si>
  <si>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</si>
  <si>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</si>
  <si>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</si>
  <si>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</si>
  <si>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</si>
  <si>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</si>
  <si>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</si>
  <si>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</si>
  <si>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</si>
  <si>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</si>
  <si>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</si>
  <si>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</si>
  <si>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</si>
  <si>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</si>
  <si>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土地区画整理事業用地先行取得事業特別会計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</si>
  <si>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</si>
  <si>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</si>
  <si>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</si>
  <si>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</si>
  <si>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</si>
  <si>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</si>
  <si>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</si>
  <si>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</si>
  <si>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</si>
  <si>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</si>
  <si>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</si>
  <si>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</si>
  <si>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</si>
  <si>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</si>
  <si>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</si>
  <si>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</si>
  <si>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</si>
  <si>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</si>
  <si>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</si>
  <si>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</si>
  <si>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地方卸売市場事業会計</t>
    <phoneticPr fontId="5"/>
  </si>
  <si>
    <t>下水道事業会計</t>
    <phoneticPr fontId="5"/>
  </si>
  <si>
    <t>古関・梯町簡易水道事業特別会計</t>
    <phoneticPr fontId="5"/>
  </si>
  <si>
    <t>法非適用企業</t>
    <phoneticPr fontId="5"/>
  </si>
  <si>
    <t>簡易水道等事業特別会計</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</si>
  <si>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</si>
  <si>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</si>
  <si>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</si>
  <si>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</si>
  <si>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</si>
  <si>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</si>
  <si>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</si>
  <si>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</si>
  <si>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</si>
  <si>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</si>
  <si>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</si>
  <si>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</si>
  <si>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</si>
  <si>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</si>
  <si>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</si>
  <si>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</si>
  <si>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</si>
  <si>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</si>
  <si>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</si>
  <si>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</si>
  <si>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</si>
  <si>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</si>
  <si>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</si>
  <si>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</si>
  <si>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</si>
  <si>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</si>
  <si>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</si>
  <si>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</si>
  <si>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</si>
  <si>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</si>
  <si>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</si>
  <si>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</si>
  <si>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</si>
  <si>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</si>
  <si>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</si>
  <si>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</si>
  <si>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</si>
  <si>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</si>
  <si>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</si>
  <si>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</si>
  <si>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</si>
  <si>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</si>
  <si>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</si>
  <si>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</si>
  <si>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</si>
  <si>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</si>
  <si>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</si>
  <si>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</si>
  <si>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</si>
  <si>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</si>
  <si>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</si>
  <si>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</si>
  <si>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</si>
  <si>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</si>
  <si>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</si>
  <si>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</si>
  <si>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</si>
  <si>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</si>
  <si>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</si>
  <si>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</si>
  <si>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</si>
  <si>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</si>
  <si>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</si>
  <si>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</si>
  <si>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</si>
  <si>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</si>
  <si>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</si>
  <si>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</si>
  <si>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</si>
  <si>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</si>
  <si>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</si>
  <si>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</si>
  <si>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</si>
  <si>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</si>
  <si>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</si>
  <si>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</si>
  <si>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</si>
  <si>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</si>
  <si>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</si>
  <si>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</si>
  <si>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</si>
  <si>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</si>
  <si>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</si>
  <si>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</si>
  <si>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</si>
  <si>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</si>
  <si>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</si>
  <si>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</si>
  <si>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</si>
  <si>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</si>
  <si>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</si>
  <si>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</si>
  <si>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</si>
  <si>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</si>
  <si>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</si>
  <si>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</si>
  <si>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</si>
  <si>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</si>
  <si>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</si>
  <si>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</si>
  <si>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</si>
  <si>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</si>
  <si>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</si>
  <si>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</si>
  <si>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</si>
  <si>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</si>
  <si>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</si>
  <si>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</si>
  <si>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</si>
  <si>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</si>
  <si>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</si>
  <si>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</si>
  <si>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</si>
  <si>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</si>
  <si>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</si>
  <si>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</si>
  <si>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</si>
  <si>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</si>
  <si>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</si>
  <si>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</si>
  <si>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</si>
  <si>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</si>
  <si>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</si>
  <si>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</si>
  <si>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</si>
  <si>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</si>
  <si>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</si>
  <si>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</si>
  <si>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</si>
  <si>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</si>
  <si>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</si>
  <si>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</si>
  <si>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</si>
  <si>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</si>
  <si>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</si>
  <si>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</si>
  <si>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</si>
  <si>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2.68</t>
  </si>
  <si>
    <t>▲ 0.61</t>
  </si>
  <si>
    <t>▲ 0.10</t>
  </si>
  <si>
    <t>▲ 3.65</t>
  </si>
  <si>
    <t>国民健康保険事業特別会計</t>
  </si>
  <si>
    <t>▲ 0.48</t>
  </si>
  <si>
    <t>▲ 0.76</t>
  </si>
  <si>
    <t>▲ 2.08</t>
  </si>
  <si>
    <t>▲ 2.52</t>
  </si>
  <si>
    <t>▲ 0.94</t>
  </si>
  <si>
    <t>水道事業会計</t>
  </si>
  <si>
    <t>下水道事業会計</t>
  </si>
  <si>
    <t>地方卸売市場事業会計</t>
  </si>
  <si>
    <t>介護保険事業特別会計</t>
  </si>
  <si>
    <t>一般会計</t>
  </si>
  <si>
    <t>病院事業会計</t>
  </si>
  <si>
    <t>後期高齢者医療事業特別会計</t>
  </si>
  <si>
    <t>その他会計（赤字）</t>
  </si>
  <si>
    <t>その他会計（黒字）</t>
  </si>
  <si>
    <t>甲府市学校給食会</t>
    <rPh sb="0" eb="3">
      <t>コウフシ</t>
    </rPh>
    <rPh sb="3" eb="5">
      <t>ガッコウ</t>
    </rPh>
    <rPh sb="5" eb="7">
      <t>キュウショク</t>
    </rPh>
    <rPh sb="7" eb="8">
      <t>カイ</t>
    </rPh>
    <phoneticPr fontId="30"/>
  </si>
  <si>
    <t>甲府市体育協会</t>
    <rPh sb="0" eb="3">
      <t>コウフシ</t>
    </rPh>
    <rPh sb="3" eb="5">
      <t>タイイク</t>
    </rPh>
    <rPh sb="5" eb="7">
      <t>キョウカイ</t>
    </rPh>
    <phoneticPr fontId="30"/>
  </si>
  <si>
    <t>甲府市勤労者福祉サービスセンター</t>
    <rPh sb="0" eb="3">
      <t>コウフシ</t>
    </rPh>
    <rPh sb="3" eb="6">
      <t>キンロウシャ</t>
    </rPh>
    <rPh sb="6" eb="8">
      <t>フクシ</t>
    </rPh>
    <phoneticPr fontId="30"/>
  </si>
  <si>
    <t>甲府市中央まちづくり</t>
    <rPh sb="0" eb="3">
      <t>コウフシ</t>
    </rPh>
    <rPh sb="3" eb="5">
      <t>チュウオウ</t>
    </rPh>
    <phoneticPr fontId="30"/>
  </si>
  <si>
    <t>○</t>
    <phoneticPr fontId="30"/>
  </si>
  <si>
    <t>甲府市土地開発公社</t>
    <rPh sb="0" eb="3">
      <t>コウフシ</t>
    </rPh>
    <rPh sb="3" eb="5">
      <t>トチ</t>
    </rPh>
    <rPh sb="5" eb="7">
      <t>カイハツ</t>
    </rPh>
    <rPh sb="7" eb="9">
      <t>コウシャ</t>
    </rPh>
    <phoneticPr fontId="30"/>
  </si>
  <si>
    <t>山梨県地場産業センター</t>
    <rPh sb="0" eb="3">
      <t>ヤマナシケン</t>
    </rPh>
    <rPh sb="3" eb="5">
      <t>ジバ</t>
    </rPh>
    <rPh sb="5" eb="7">
      <t>サンギョウ</t>
    </rPh>
    <phoneticPr fontId="30"/>
  </si>
  <si>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</si>
  <si>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</si>
  <si>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</si>
  <si>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</si>
  <si>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</si>
  <si>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</si>
  <si>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</si>
  <si>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</si>
  <si>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</si>
  <si>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</si>
  <si>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</si>
  <si>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</si>
  <si>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</si>
  <si>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</si>
  <si>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</si>
  <si>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</si>
  <si>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</si>
  <si>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</si>
  <si>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</si>
  <si>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t>
    <phoneticPr fontId="30"/>
  </si>
  <si>
    <t>-</t>
    <phoneticPr fontId="30"/>
  </si>
  <si>
    <t>-</t>
    <phoneticPr fontId="30"/>
  </si>
  <si>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</si>
  <si>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</si>
  <si>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</si>
  <si>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</si>
  <si>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新ごみ処理施設建設に伴う一部事務組合への負担見込額の増加等により類似団体と比べて高い水準にある。また、有形固定資産減価償却率についても、類似団体よりやや高い水準にあるが、公共施設等総合管理計画に基づき策定する個別施設計画で各施設等についての分析を進め、老朽化状況の把握に努め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</si>
  <si>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</si>
  <si>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</si>
  <si>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</si>
  <si>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</si>
  <si>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</si>
  <si>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</si>
  <si>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新ごみ処理施設建設に伴う一部事務組合への負担見込額の増加等により２．５ポイント上昇し、７０．８％となった。また、実質公債費比率については、公債費に準ずる債務負担行為の償還額の減や災害復旧費等に係る基準財政需要額算入額（主に臨時財政対策債や合併特例債に係るもの）の増などにより、前年度と比べて単年度では０．５ポイント、３か年平均でも０．６ポイント改善した。
　今後も最終処分場建設に伴う一部事務組合への負担見込額の増加や旧ごみ処理施設の解体に伴う除却債の借入等による地方債残高の増により、一定期間将来負担比率は増加し、それに伴い中期的には実質公債費比率も上昇する見込み。</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</si>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</sst>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2"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81739</c:v>
                </c:pt>
                <c:pt idx="1">
                  <c:v>51372</c:v>
                </c:pt>
                <c:pt idx="2">
                  <c:v>51748</c:v>
                </c:pt>
                <c:pt idx="3">
                  <c:v>49480</c:v>
                </c:pt>
                <c:pt idx="4">
                  <c:v>40452</c:v>
                </c:pt>
              </c:numCache>
            </c:numRef>
          </c:val>
          <c:smooth val="0"/>
        </c:ser>
        <c:dLbls>
          <c:showLegendKey val="0"/>
          <c:showVal val="0"/>
          <c:showCatName val="0"/>
          <c:showSerName val="0"/>
          <c:showPercent val="0"/>
          <c:showBubbleSize val="0"/>
        </c:dLbls>
        <c:marker val="1"/>
        <c:smooth val="0"/>
        <c:axId val="112552576"/>
        <c:axId val="112554752"/>
      </c:lineChart>
      <c:catAx>
        <c:axId val="112552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54752"/>
        <c:crosses val="autoZero"/>
        <c:auto val="1"/>
        <c:lblAlgn val="ctr"/>
        <c:lblOffset val="100"/>
        <c:tickLblSkip val="1"/>
        <c:tickMarkSkip val="1"/>
        <c:noMultiLvlLbl val="0"/>
      </c:catAx>
      <c:valAx>
        <c:axId val="1125547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5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0.44</c:v>
                </c:pt>
                <c:pt idx="1">
                  <c:v>2.33</c:v>
                </c:pt>
                <c:pt idx="2">
                  <c:v>2.2200000000000002</c:v>
                </c:pt>
                <c:pt idx="3">
                  <c:v>2.1</c:v>
                </c:pt>
                <c:pt idx="4">
                  <c:v>0.51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6.25</c:v>
                </c:pt>
                <c:pt idx="1">
                  <c:v>6.38</c:v>
                </c:pt>
                <c:pt idx="2">
                  <c:v>7.17</c:v>
                </c:pt>
                <c:pt idx="3">
                  <c:v>8.2899999999999991</c:v>
                </c:pt>
                <c:pt idx="4">
                  <c:v>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936256"/>
        <c:axId val="11193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-2.68</c:v>
                </c:pt>
                <c:pt idx="1">
                  <c:v>1.9</c:v>
                </c:pt>
                <c:pt idx="2">
                  <c:v>-0.61</c:v>
                </c:pt>
                <c:pt idx="3">
                  <c:v>-0.1</c:v>
                </c:pt>
                <c:pt idx="4">
                  <c:v>-3.65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936256"/>
        <c:axId val="111938176"/>
      </c:lineChart>
      <c:catAx>
        <c:axId val="11193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38176"/>
        <c:crosses val="autoZero"/>
        <c:auto val="1"/>
        <c:lblAlgn val="ctr"/>
        <c:lblOffset val="100"/>
        <c:tickLblSkip val="1"/>
        <c:tickMarkSkip val="1"/>
        <c:noMultiLvlLbl val="0"/>
      </c:catAx>
      <c:valAx>
        <c:axId val="11193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3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1.35</c:v>
                </c:pt>
                <c:pt idx="2">
                  <c:v>#N/A</c:v>
                </c:pt>
                <c:pt idx="3">
                  <c:v>1.03</c:v>
                </c:pt>
                <c:pt idx="4">
                  <c:v>#N/A</c:v>
                </c:pt>
                <c:pt idx="5">
                  <c:v>0.64</c:v>
                </c:pt>
                <c:pt idx="6">
                  <c:v>#N/A</c:v>
                </c:pt>
                <c:pt idx="7">
                  <c:v>0.28999999999999998</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0.43</c:v>
                </c:pt>
                <c:pt idx="2">
                  <c:v>#N/A</c:v>
                </c:pt>
                <c:pt idx="3">
                  <c:v>2.3199999999999998</c:v>
                </c:pt>
                <c:pt idx="4">
                  <c:v>#N/A</c:v>
                </c:pt>
                <c:pt idx="5">
                  <c:v>2.2200000000000002</c:v>
                </c:pt>
                <c:pt idx="6">
                  <c:v>#N/A</c:v>
                </c:pt>
                <c:pt idx="7">
                  <c:v>2.09</c:v>
                </c:pt>
                <c:pt idx="8">
                  <c:v>#N/A</c:v>
                </c:pt>
                <c:pt idx="9">
                  <c:v>0.51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0.68</c:v>
                </c:pt>
                <c:pt idx="2">
                  <c:v>#N/A</c:v>
                </c:pt>
                <c:pt idx="3">
                  <c:v>0.63</c:v>
                </c:pt>
                <c:pt idx="4">
                  <c:v>#N/A</c:v>
                </c:pt>
                <c:pt idx="5">
                  <c:v>0.8</c:v>
                </c:pt>
                <c:pt idx="6">
                  <c:v>#N/A</c:v>
                </c:pt>
                <c:pt idx="7">
                  <c:v>0.46</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1.44</c:v>
                </c:pt>
                <c:pt idx="2">
                  <c:v>#N/A</c:v>
                </c:pt>
                <c:pt idx="3">
                  <c:v>1.45</c:v>
                </c:pt>
                <c:pt idx="4">
                  <c:v>#N/A</c:v>
                </c:pt>
                <c:pt idx="5">
                  <c:v>1.4</c:v>
                </c:pt>
                <c:pt idx="6">
                  <c:v>#N/A</c:v>
                </c:pt>
                <c:pt idx="7">
                  <c:v>1.34</c:v>
                </c:pt>
                <c:pt idx="8">
                  <c:v>#N/A</c:v>
                </c:pt>
                <c:pt idx="9">
                  <c:v>1.1100000000000001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2.04</c:v>
                </c:pt>
                <c:pt idx="2">
                  <c:v>#N/A</c:v>
                </c:pt>
                <c:pt idx="3">
                  <c:v>2.2599999999999998</c:v>
                </c:pt>
                <c:pt idx="4">
                  <c:v>#N/A</c:v>
                </c:pt>
                <c:pt idx="5">
                  <c:v>2.5099999999999998</c:v>
                </c:pt>
                <c:pt idx="6">
                  <c:v>#N/A</c:v>
                </c:pt>
                <c:pt idx="7">
                  <c:v>2.61</c:v>
                </c:pt>
                <c:pt idx="8">
                  <c:v>#N/A</c:v>
                </c:pt>
                <c:pt idx="9">
                  <c:v>3.42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11.85</c:v>
                </c:pt>
                <c:pt idx="2">
                  <c:v>#N/A</c:v>
                </c:pt>
                <c:pt idx="3">
                  <c:v>12.6</c:v>
                </c:pt>
                <c:pt idx="4">
                  <c:v>#N/A</c:v>
                </c:pt>
                <c:pt idx="5">
                  <c:v>12.93</c:v>
                </c:pt>
                <c:pt idx="6">
                  <c:v>#N/A</c:v>
                </c:pt>
                <c:pt idx="7">
                  <c:v>12.89</c:v>
                </c:pt>
                <c:pt idx="8">
                  <c:v>#N/A</c:v>
                </c:pt>
                <c:pt idx="9">
                  <c:v>12.65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0.48</c:v>
                </c:pt>
                <c:pt idx="1">
                  <c:v>#N/A</c:v>
                </c:pt>
                <c:pt idx="2">
                  <c:v>0.76</c:v>
                </c:pt>
                <c:pt idx="3">
                  <c:v>#N/A</c:v>
                </c:pt>
                <c:pt idx="4">
                  <c:v>2.08</c:v>
                </c:pt>
                <c:pt idx="5">
                  <c:v>#N/A</c:v>
                </c:pt>
                <c:pt idx="6">
                  <c:v>2.52</c:v>
                </c:pt>
                <c:pt idx="7">
                  <c:v>#N/A</c:v>
                </c:pt>
                <c:pt idx="8">
                  <c:v>0.94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077440"/>
        <c:axId val="112087424"/>
      </c:barChart>
      <c:catAx>
        <c:axId val="11207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087424"/>
        <c:crosses val="autoZero"/>
        <c:auto val="1"/>
        <c:lblAlgn val="ctr"/>
        <c:lblOffset val="100"/>
        <c:tickLblSkip val="1"/>
        <c:tickMarkSkip val="1"/>
        <c:noMultiLvlLbl val="0"/>
      </c:catAx>
      <c:valAx>
        <c:axId val="11208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77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8409</c:v>
                </c:pt>
                <c:pt idx="5">
                  <c:v>8183</c:v>
                </c:pt>
                <c:pt idx="8">
                  <c:v>8397</c:v>
                </c:pt>
                <c:pt idx="11">
                  <c:v>8339</c:v>
                </c:pt>
                <c:pt idx="14">
                  <c:v>8690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1412</c:v>
                </c:pt>
                <c:pt idx="3">
                  <c:v>963</c:v>
                </c:pt>
                <c:pt idx="6">
                  <c:v>493</c:v>
                </c:pt>
                <c:pt idx="9">
                  <c:v>411</c:v>
                </c:pt>
                <c:pt idx="12">
                  <c:v>194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67</c:v>
                </c:pt>
                <c:pt idx="6">
                  <c:v>79</c:v>
                </c:pt>
                <c:pt idx="9">
                  <c:v>85</c:v>
                </c:pt>
                <c:pt idx="12">
                  <c:v>137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3891</c:v>
                </c:pt>
                <c:pt idx="3">
                  <c:v>3968</c:v>
                </c:pt>
                <c:pt idx="6">
                  <c:v>3935</c:v>
                </c:pt>
                <c:pt idx="9">
                  <c:v>3939</c:v>
                </c:pt>
                <c:pt idx="12">
                  <c:v>3916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6523</c:v>
                </c:pt>
                <c:pt idx="3">
                  <c:v>6369</c:v>
                </c:pt>
                <c:pt idx="6">
                  <c:v>6317</c:v>
                </c:pt>
                <c:pt idx="9">
                  <c:v>6626</c:v>
                </c:pt>
                <c:pt idx="12">
                  <c:v>6959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953856"/>
        <c:axId val="11896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3484</c:v>
                </c:pt>
                <c:pt idx="2">
                  <c:v>#N/A</c:v>
                </c:pt>
                <c:pt idx="3">
                  <c:v>#N/A</c:v>
                </c:pt>
                <c:pt idx="4">
                  <c:v>3184</c:v>
                </c:pt>
                <c:pt idx="5">
                  <c:v>#N/A</c:v>
                </c:pt>
                <c:pt idx="6">
                  <c:v>#N/A</c:v>
                </c:pt>
                <c:pt idx="7">
                  <c:v>2427</c:v>
                </c:pt>
                <c:pt idx="8">
                  <c:v>#N/A</c:v>
                </c:pt>
                <c:pt idx="9">
                  <c:v>#N/A</c:v>
                </c:pt>
                <c:pt idx="10">
                  <c:v>2722</c:v>
                </c:pt>
                <c:pt idx="11">
                  <c:v>#N/A</c:v>
                </c:pt>
                <c:pt idx="12">
                  <c:v>#N/A</c:v>
                </c:pt>
                <c:pt idx="13">
                  <c:v>2516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953856"/>
        <c:axId val="118960128"/>
      </c:lineChart>
      <c:catAx>
        <c:axId val="1189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60128"/>
        <c:crosses val="autoZero"/>
        <c:auto val="1"/>
        <c:lblAlgn val="ctr"/>
        <c:lblOffset val="100"/>
        <c:tickLblSkip val="1"/>
        <c:tickMarkSkip val="1"/>
        <c:noMultiLvlLbl val="0"/>
      </c:catAx>
      <c:valAx>
        <c:axId val="11896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85375</c:v>
                </c:pt>
                <c:pt idx="5">
                  <c:v>86532</c:v>
                </c:pt>
                <c:pt idx="8">
                  <c:v>87075</c:v>
                </c:pt>
                <c:pt idx="11">
                  <c:v>87995</c:v>
                </c:pt>
                <c:pt idx="14">
                  <c:v>88603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17222</c:v>
                </c:pt>
                <c:pt idx="5">
                  <c:v>17546</c:v>
                </c:pt>
                <c:pt idx="8">
                  <c:v>16427</c:v>
                </c:pt>
                <c:pt idx="11">
                  <c:v>15810</c:v>
                </c:pt>
                <c:pt idx="14">
                  <c:v>15832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5951</c:v>
                </c:pt>
                <c:pt idx="5">
                  <c:v>6201</c:v>
                </c:pt>
                <c:pt idx="8">
                  <c:v>6825</c:v>
                </c:pt>
                <c:pt idx="11">
                  <c:v>7776</c:v>
                </c:pt>
                <c:pt idx="14">
                  <c:v>8013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24</c:v>
                </c:pt>
                <c:pt idx="3">
                  <c:v>21</c:v>
                </c:pt>
                <c:pt idx="6">
                  <c:v>20</c:v>
                </c:pt>
                <c:pt idx="9">
                  <c:v>17</c:v>
                </c:pt>
                <c:pt idx="12">
                  <c:v>15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13407</c:v>
                </c:pt>
                <c:pt idx="3">
                  <c:v>13349</c:v>
                </c:pt>
                <c:pt idx="6">
                  <c:v>12709</c:v>
                </c:pt>
                <c:pt idx="9">
                  <c:v>12564</c:v>
                </c:pt>
                <c:pt idx="12">
                  <c:v>12716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762</c:v>
                </c:pt>
                <c:pt idx="3">
                  <c:v>1450</c:v>
                </c:pt>
                <c:pt idx="6">
                  <c:v>2023</c:v>
                </c:pt>
                <c:pt idx="9">
                  <c:v>4930</c:v>
                </c:pt>
                <c:pt idx="12">
                  <c:v>8168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47022</c:v>
                </c:pt>
                <c:pt idx="3">
                  <c:v>45166</c:v>
                </c:pt>
                <c:pt idx="6">
                  <c:v>44274</c:v>
                </c:pt>
                <c:pt idx="9">
                  <c:v>42675</c:v>
                </c:pt>
                <c:pt idx="12">
                  <c:v>40863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2067</c:v>
                </c:pt>
                <c:pt idx="3">
                  <c:v>1132</c:v>
                </c:pt>
                <c:pt idx="6">
                  <c:v>611</c:v>
                </c:pt>
                <c:pt idx="9">
                  <c:v>194</c:v>
                </c:pt>
                <c:pt idx="12">
                  <c:v>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70723</c:v>
                </c:pt>
                <c:pt idx="3">
                  <c:v>72248</c:v>
                </c:pt>
                <c:pt idx="6">
                  <c:v>73795</c:v>
                </c:pt>
                <c:pt idx="9">
                  <c:v>75341</c:v>
                </c:pt>
                <c:pt idx="12">
                  <c:v>75555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032384"/>
        <c:axId val="11205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25456</c:v>
                </c:pt>
                <c:pt idx="2">
                  <c:v>#N/A</c:v>
                </c:pt>
                <c:pt idx="3">
                  <c:v>#N/A</c:v>
                </c:pt>
                <c:pt idx="4">
                  <c:v>23086</c:v>
                </c:pt>
                <c:pt idx="5">
                  <c:v>#N/A</c:v>
                </c:pt>
                <c:pt idx="6">
                  <c:v>#N/A</c:v>
                </c:pt>
                <c:pt idx="7">
                  <c:v>23104</c:v>
                </c:pt>
                <c:pt idx="8">
                  <c:v>#N/A</c:v>
                </c:pt>
                <c:pt idx="9">
                  <c:v>#N/A</c:v>
                </c:pt>
                <c:pt idx="10">
                  <c:v>24139</c:v>
                </c:pt>
                <c:pt idx="11">
                  <c:v>#N/A</c:v>
                </c:pt>
                <c:pt idx="12">
                  <c:v>#N/A</c:v>
                </c:pt>
                <c:pt idx="13">
                  <c:v>24871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032384"/>
        <c:axId val="112055040"/>
      </c:lineChart>
      <c:catAx>
        <c:axId val="11203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055040"/>
        <c:crosses val="autoZero"/>
        <c:auto val="1"/>
        <c:lblAlgn val="ctr"/>
        <c:lblOffset val="100"/>
        <c:tickLblSkip val="1"/>
        <c:tickMarkSkip val="1"/>
        <c:noMultiLvlLbl val="0"/>
      </c:catAx>
      <c:valAx>
        <c:axId val="11205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3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{253B57F5-935E-4C3F-91C2-5A2C6B097C24}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{7375D752-880F-4234-8B6B-BF7D7CDBDB8C}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{10FA5EBE-F7FA-47A7-AA0D-6F297EF25E1A}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{87A8B8BF-AFFB-4B0C-BB7B-6F579126AFB0}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{586B46FD-5B32-4B93-AD2A-8D536011487B}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57.3</c:v>
                </c:pt>
              </c:numCache>
            </c:numRef>
          </c:xVal>
          <c:yVal>
            <c:numRef>
              <c:f>公会計指標分析・財政指標組合せ分析表!$K$51:$O$51</c:f>
              <c:numCache>
                <c:formatCode>#,##0.0;"▲ "#,##0.0</c:formatCode>
                <c:ptCount val="5"/>
                <c:pt idx="3">
                  <c:v>68.3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{ACBA97D9-A930-44D1-AA96-82976CEDAF4A}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{39F80DA2-9198-4C57-99CE-2BC9AFB2855B}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{521A9072-8574-4FF4-879D-4FC96064C792}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{870519D5-12E5-45B1-A1AB-EB292116ABEA}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{49B08E79-AA18-4B7F-8CC5-2ED29C36C437}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166848"/>
        <c:axId val="119181312"/>
      </c:scatterChart>
      <c:valAx>
        <c:axId val="119166848"/>
        <c:scaling>
          <c:orientation val="minMax"/>
          <c:max val="57.6"/>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81312"/>
        <c:crosses val="autoZero"/>
        <c:crossBetween val="midCat"/>
      </c:valAx>
      <c:valAx>
        <c:axId val="119181312"/>
        <c:scaling>
          <c:orientation val="minMax"/>
          <c:max val="74"/>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66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{F70DE90B-B023-4A25-A154-32B530DC5974}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{DA26EC46-93EA-44AC-865F-18B20C6FD882}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{505840A2-61EA-41D9-BC2C-A959B8161AD6}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{A05A7E59-4953-495E-A9C7-8DC047118B28}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{4AA3E4DE-E799-4D06-BAD4-9B941A7586A9}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9.8000000000000007</c:v>
                </c:pt>
                <c:pt idx="2">
                  <c:v>8.6</c:v>
                </c:pt>
                <c:pt idx="3">
                  <c:v>7.8</c:v>
                </c:pt>
                <c:pt idx="4">
                  <c:v>7.2</c:v>
                </c:pt>
              </c:numCache>
            </c:numRef>
          </c:xVal>
          <c:yVal>
            <c:numRef>
              <c:f>公会計指標分析・財政指標組合せ分析表!$K$73:$O$73</c:f>
              <c:numCache>
                <c:formatCode>#,##0.0;"▲ "#,##0.0</c:formatCode>
                <c:ptCount val="5"/>
                <c:pt idx="0">
                  <c:v>73.2</c:v>
                </c:pt>
                <c:pt idx="1">
                  <c:v>65</c:v>
                </c:pt>
                <c:pt idx="2">
                  <c:v>66.2</c:v>
                </c:pt>
                <c:pt idx="3">
                  <c:v>68.3</c:v>
                </c:pt>
                <c:pt idx="4">
                  <c:v>70.8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{3E000126-7651-42DE-AA72-422B8B58A197}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{BC7D0F96-FAA3-480B-8F92-3F4F8366AA67}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{16F22955-897E-4D7F-8D9E-C4A1D602883C}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{91250A2E-DEB1-403A-94AE-9D4B183EB440}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{EA4EB43A-F788-4C3D-957F-02EC95029C42}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555968"/>
        <c:axId val="119570432"/>
      </c:scatterChart>
      <c:valAx>
        <c:axId val="119555968"/>
        <c:scaling>
          <c:orientation val="minMax"/>
          <c:max val="11.4"/>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70432"/>
        <c:crosses val="autoZero"/>
        <c:crossBetween val="midCat"/>
      </c:valAx>
      <c:valAx>
        <c:axId val="119570432"/>
        <c:scaling>
          <c:orientation val="minMax"/>
          <c:max val="81"/>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555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a:solidFill>
                <a:schemeClr val="dk1"/>
              </a:solidFill>
              <a:effectLst/>
              <a:latin typeface="+mn-lt"/>
              <a:ea typeface="+mn-ea"/>
              <a:cs typeface="+mn-cs"/>
            </a:rPr>
            <a:t>　公債費の準ずる</a:t>
          </a:r>
          <a:r>
            <a:rPr lang="ja-JP" altLang="ja-JP" sz="1300">
              <a:solidFill>
                <a:schemeClr val="dk1"/>
              </a:solidFill>
              <a:effectLst/>
              <a:latin typeface="+mn-lt"/>
              <a:ea typeface="+mn-ea"/>
              <a:cs typeface="+mn-cs"/>
            </a:rPr>
            <a:t>債務負担行為の償還額の減などにより、</a:t>
          </a:r>
          <a:r>
            <a:rPr lang="ja-JP" altLang="ja-JP" sz="1300" b="0" i="0" baseline="0">
              <a:solidFill>
                <a:schemeClr val="dk1"/>
              </a:solidFill>
              <a:effectLst/>
              <a:latin typeface="+mn-lt"/>
              <a:ea typeface="+mn-ea"/>
              <a:cs typeface="+mn-cs"/>
            </a:rPr>
            <a:t>実質公債費比率は前年度から０．</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ポイント改善され、７．</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％となっている。</a:t>
          </a:r>
          <a:endParaRPr lang="ja-JP" altLang="ja-JP" sz="1300">
            <a:effectLst/>
          </a:endParaRPr>
        </a:p>
        <a:p>
          <a:pPr rtl="0"/>
          <a:r>
            <a:rPr lang="ja-JP" altLang="ja-JP" sz="1300" b="0" i="0" baseline="0">
              <a:solidFill>
                <a:schemeClr val="dk1"/>
              </a:solidFill>
              <a:effectLst/>
              <a:latin typeface="+mn-lt"/>
              <a:ea typeface="+mn-ea"/>
              <a:cs typeface="+mn-cs"/>
            </a:rPr>
            <a:t>　しかしながら、類似団体等との比較では依然高い状況にあることから、今後も引き続き公債費利子の縮減を図るとともに、市債の発行については交付税措置のある有利なものを最大限活用することに努め、さらなる比率の改善を図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充当可能基金は増加したものの、新ごみ処理施設建設に伴</a:t>
          </a:r>
          <a:r>
            <a:rPr lang="ja-JP" altLang="en-US" sz="1300">
              <a:solidFill>
                <a:schemeClr val="dk1"/>
              </a:solidFill>
              <a:effectLst/>
              <a:latin typeface="+mn-lt"/>
              <a:ea typeface="+mn-ea"/>
              <a:cs typeface="+mn-cs"/>
            </a:rPr>
            <a:t>い</a:t>
          </a:r>
          <a:r>
            <a:rPr lang="ja-JP" altLang="ja-JP" sz="1300">
              <a:solidFill>
                <a:schemeClr val="dk1"/>
              </a:solidFill>
              <a:effectLst/>
              <a:latin typeface="+mn-lt"/>
              <a:ea typeface="+mn-ea"/>
              <a:cs typeface="+mn-cs"/>
            </a:rPr>
            <a:t>組合</a:t>
          </a:r>
          <a:r>
            <a:rPr lang="ja-JP" altLang="en-US" sz="1300">
              <a:solidFill>
                <a:schemeClr val="dk1"/>
              </a:solidFill>
              <a:effectLst/>
              <a:latin typeface="+mn-lt"/>
              <a:ea typeface="+mn-ea"/>
              <a:cs typeface="+mn-cs"/>
            </a:rPr>
            <a:t>が起こした地方債の</a:t>
          </a:r>
          <a:r>
            <a:rPr lang="ja-JP" altLang="ja-JP" sz="1300">
              <a:solidFill>
                <a:schemeClr val="dk1"/>
              </a:solidFill>
              <a:effectLst/>
              <a:latin typeface="+mn-lt"/>
              <a:ea typeface="+mn-ea"/>
              <a:cs typeface="+mn-cs"/>
            </a:rPr>
            <a:t>負担見込額</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増</a:t>
          </a:r>
          <a:r>
            <a:rPr lang="ja-JP" altLang="en-US" sz="1300">
              <a:solidFill>
                <a:schemeClr val="dk1"/>
              </a:solidFill>
              <a:effectLst/>
              <a:latin typeface="+mn-lt"/>
              <a:ea typeface="+mn-ea"/>
              <a:cs typeface="+mn-cs"/>
            </a:rPr>
            <a:t>になったこと</a:t>
          </a:r>
          <a:r>
            <a:rPr lang="ja-JP" altLang="ja-JP" sz="1300">
              <a:solidFill>
                <a:schemeClr val="dk1"/>
              </a:solidFill>
              <a:effectLst/>
              <a:latin typeface="+mn-lt"/>
              <a:ea typeface="+mn-ea"/>
              <a:cs typeface="+mn-cs"/>
            </a:rPr>
            <a:t>などにより、将来負担比率は前年度から２．</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ポイント上昇し、</a:t>
          </a:r>
          <a:r>
            <a:rPr lang="ja-JP" altLang="en-US" sz="1300">
              <a:solidFill>
                <a:schemeClr val="dk1"/>
              </a:solidFill>
              <a:effectLst/>
              <a:latin typeface="+mn-lt"/>
              <a:ea typeface="+mn-ea"/>
              <a:cs typeface="+mn-cs"/>
            </a:rPr>
            <a:t>７０．８</a:t>
          </a:r>
          <a:r>
            <a:rPr lang="ja-JP" altLang="ja-JP" sz="1300">
              <a:solidFill>
                <a:schemeClr val="dk1"/>
              </a:solidFill>
              <a:effectLst/>
              <a:latin typeface="+mn-lt"/>
              <a:ea typeface="+mn-ea"/>
              <a:cs typeface="+mn-cs"/>
            </a:rPr>
            <a:t>％となった。</a:t>
          </a:r>
          <a:endParaRPr lang="ja-JP" altLang="ja-JP" sz="1300">
            <a:effectLst/>
          </a:endParaRPr>
        </a:p>
        <a:p>
          <a:r>
            <a:rPr lang="ja-JP" altLang="ja-JP" sz="1300">
              <a:solidFill>
                <a:schemeClr val="dk1"/>
              </a:solidFill>
              <a:effectLst/>
              <a:latin typeface="+mn-lt"/>
              <a:ea typeface="+mn-ea"/>
              <a:cs typeface="+mn-cs"/>
            </a:rPr>
            <a:t>　今後は、下水道事業に対する準元利償還金等は減少する見込み</a:t>
          </a:r>
          <a:r>
            <a:rPr lang="ja-JP" altLang="en-US" sz="1300">
              <a:solidFill>
                <a:schemeClr val="dk1"/>
              </a:solidFill>
              <a:effectLst/>
              <a:latin typeface="+mn-lt"/>
              <a:ea typeface="+mn-ea"/>
              <a:cs typeface="+mn-cs"/>
            </a:rPr>
            <a:t>となる</a:t>
          </a:r>
          <a:r>
            <a:rPr lang="ja-JP" altLang="ja-JP" sz="1300">
              <a:solidFill>
                <a:schemeClr val="dk1"/>
              </a:solidFill>
              <a:effectLst/>
              <a:latin typeface="+mn-lt"/>
              <a:ea typeface="+mn-ea"/>
              <a:cs typeface="+mn-cs"/>
            </a:rPr>
            <a:t>ものの、組合等</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負担等込額の増加や、既存ごみ処理施設の解体に伴う除却債の借入など、上昇要因も見込まれる。　　　　　　　　　　　　　　　　　　　　　　　　　　　　　　　　　　　　　　　　　</a:t>
          </a:r>
          <a:endParaRPr lang="ja-JP" altLang="ja-JP" sz="1300">
            <a:effectLst/>
          </a:endParaRPr>
        </a:p>
        <a:p>
          <a:r>
            <a:rPr lang="ja-JP" altLang="ja-JP" sz="1300">
              <a:solidFill>
                <a:schemeClr val="dk1"/>
              </a:solidFill>
              <a:effectLst/>
              <a:latin typeface="+mn-lt"/>
              <a:ea typeface="+mn-ea"/>
              <a:cs typeface="+mn-cs"/>
            </a:rPr>
            <a:t>　このことから将来の負担を最小限に抑制できるよう引き続き交付税措置のある有利な地方債を活用し、</a:t>
          </a:r>
          <a:r>
            <a:rPr lang="ja-JP" altLang="en-US" sz="1300">
              <a:solidFill>
                <a:schemeClr val="dk1"/>
              </a:solidFill>
              <a:effectLst/>
              <a:latin typeface="+mn-lt"/>
              <a:ea typeface="+mn-ea"/>
              <a:cs typeface="+mn-cs"/>
            </a:rPr>
            <a:t>かつ</a:t>
          </a:r>
          <a:r>
            <a:rPr lang="ja-JP" altLang="ja-JP" sz="1300">
              <a:solidFill>
                <a:schemeClr val="dk1"/>
              </a:solidFill>
              <a:effectLst/>
              <a:latin typeface="+mn-lt"/>
              <a:ea typeface="+mn-ea"/>
              <a:cs typeface="+mn-cs"/>
            </a:rPr>
            <a:t>その借入についても低利で行えるよう努める。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lang="ja-JP" altLang="ja-JP" sz="1100" b="0" i="0" baseline="0">
              <a:solidFill>
                <a:schemeClr val="dk1"/>
              </a:solidFill>
              <a:effectLst/>
              <a:latin typeface="+mn-lt"/>
              <a:ea typeface="+mn-ea"/>
              <a:cs typeface="+mn-cs"/>
            </a:rPr>
            <a:t>本市では公共施設等総合管理計画において、公共施設等の延べ床面積を３０％削減するという目標を掲げており、今後、老朽化した施設の計画的な修繕・更新や集約化・複合化、除却を進めていく。</a:t>
          </a:r>
          <a:endParaRPr lang="ja-JP" altLang="ja-JP">
            <a:effectLst/>
          </a:endParaRPr>
        </a:p>
        <a:p>
          <a:r>
            <a:rPr lang="ja-JP" altLang="ja-JP" sz="1100" b="0" i="0" baseline="0">
              <a:solidFill>
                <a:schemeClr val="dk1"/>
              </a:solidFill>
              <a:effectLst/>
              <a:latin typeface="+mn-lt"/>
              <a:ea typeface="+mn-ea"/>
              <a:cs typeface="+mn-cs"/>
            </a:rPr>
            <a:t>　有形固定資産減価償却率は類似団体よりやや高い水準にあるが、同計画に基づき策定する個別施設計画で各施設等の分析を進め、老朽化状況の把握に努めていく。</a:t>
          </a:r>
          <a:endParaRPr lang="ja-JP" altLang="ja-JP">
            <a:effectLst/>
          </a:endParaRPr>
        </a:p>
        <a:p>
          <a:r>
            <a:rPr kumimoji="1" lang="ja-JP" altLang="ja-JP" sz="1100" b="0" i="0" baseline="0">
              <a:solidFill>
                <a:schemeClr val="dk1"/>
              </a:solidFill>
              <a:effectLst/>
              <a:latin typeface="+mn-lt"/>
              <a:ea typeface="+mn-ea"/>
              <a:cs typeface="+mn-cs"/>
            </a:rPr>
            <a:t>　なお、平成２８年度については、調査時点（平成３０年１月１日）で固定資産台帳更新中のため分析不可。</a:t>
          </a:r>
          <a:endParaRPr lang="ja-JP" altLang="ja-JP">
            <a:effectLst/>
          </a:endParaRPr>
        </a:p>
        <a:p>
          <a:endParaRPr kumimoji="1" lang="en-US" altLang="ja-JP" sz="1100" baseline="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129286</xdr:rowOff>
    </xdr:from>
    <xdr:to>
      <xdr:col>3</xdr:col>
      <xdr:colOff>511175</xdr:colOff>
      <xdr:row>30</xdr:row>
      <xdr:rowOff>59436</xdr:rowOff>
    </xdr:to>
    <xdr:sp macro="" textlink="">
      <xdr:nvSpPr>
        <xdr:cNvPr id="75" name="円/楕円 74"/>
        <xdr:cNvSpPr/>
      </xdr:nvSpPr>
      <xdr:spPr>
        <a:xfrm>
          <a:off x="400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4335</xdr:rowOff>
    </xdr:from>
    <xdr:ext cx="405111" cy="259045"/>
    <xdr:sp macro="" textlink="">
      <xdr:nvSpPr>
        <xdr:cNvPr id="76" name="n_1ave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75963</xdr:rowOff>
    </xdr:from>
    <xdr:ext cx="405111" cy="259045"/>
    <xdr:sp macro="" textlink="">
      <xdr:nvSpPr>
        <xdr:cNvPr id="77" name="n_1mainValue有形固定資産減価償却率"/>
        <xdr:cNvSpPr txBox="1"/>
      </xdr:nvSpPr>
      <xdr:spPr>
        <a:xfrm>
          <a:off x="3836043" y="565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109220</xdr:rowOff>
    </xdr:from>
    <xdr:to>
      <xdr:col>5</xdr:col>
      <xdr:colOff>409575</xdr:colOff>
      <xdr:row>38</xdr:row>
      <xdr:rowOff>39370</xdr:rowOff>
    </xdr:to>
    <xdr:sp macro="" textlink="">
      <xdr:nvSpPr>
        <xdr:cNvPr id="70" name="円/楕円 69"/>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38117</xdr:rowOff>
    </xdr:from>
    <xdr:ext cx="405111" cy="259045"/>
    <xdr:sp macro="" textlink="">
      <xdr:nvSpPr>
        <xdr:cNvPr id="71" name="n_1ave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55897</xdr:rowOff>
    </xdr:from>
    <xdr:ext cx="405111" cy="259045"/>
    <xdr:sp macro="" textlink="">
      <xdr:nvSpPr>
        <xdr:cNvPr id="72" name="n_1mainValue【道路】&#10;有形固定資産減価償却率"/>
        <xdr:cNvSpPr txBox="1"/>
      </xdr:nvSpPr>
      <xdr:spPr>
        <a:xfrm>
          <a:off x="3582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40350</xdr:rowOff>
    </xdr:from>
    <xdr:to>
      <xdr:col>14</xdr:col>
      <xdr:colOff>79375</xdr:colOff>
      <xdr:row>40</xdr:row>
      <xdr:rowOff>141950</xdr:rowOff>
    </xdr:to>
    <xdr:sp macro="" textlink="">
      <xdr:nvSpPr>
        <xdr:cNvPr id="107" name="円/楕円 106"/>
        <xdr:cNvSpPr/>
      </xdr:nvSpPr>
      <xdr:spPr>
        <a:xfrm>
          <a:off x="9588500" y="68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120393</xdr:rowOff>
    </xdr:from>
    <xdr:ext cx="469744" cy="259045"/>
    <xdr:sp macro="" textlink="">
      <xdr:nvSpPr>
        <xdr:cNvPr id="108"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133077</xdr:rowOff>
    </xdr:from>
    <xdr:ext cx="469744" cy="259045"/>
    <xdr:sp macro="" textlink="">
      <xdr:nvSpPr>
        <xdr:cNvPr id="109" name="n_1mainValue【道路】&#10;一人当たり延長"/>
        <xdr:cNvSpPr txBox="1"/>
      </xdr:nvSpPr>
      <xdr:spPr>
        <a:xfrm>
          <a:off x="9391727" y="699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39"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1" name="フローチャート : 判断 140"/>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158750</xdr:rowOff>
    </xdr:from>
    <xdr:to>
      <xdr:col>5</xdr:col>
      <xdr:colOff>409575</xdr:colOff>
      <xdr:row>61</xdr:row>
      <xdr:rowOff>88900</xdr:rowOff>
    </xdr:to>
    <xdr:sp macro="" textlink="">
      <xdr:nvSpPr>
        <xdr:cNvPr id="147" name="円/楕円 146"/>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110507</xdr:rowOff>
    </xdr:from>
    <xdr:ext cx="405111" cy="259045"/>
    <xdr:sp macro="" textlink="">
      <xdr:nvSpPr>
        <xdr:cNvPr id="148" name="n_1aveValue【橋りょう・トンネル】&#10;有形固定資産減価償却率"/>
        <xdr:cNvSpPr txBox="1"/>
      </xdr:nvSpPr>
      <xdr:spPr>
        <a:xfrm>
          <a:off x="3582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105427</xdr:rowOff>
    </xdr:from>
    <xdr:ext cx="405111" cy="259045"/>
    <xdr:sp macro="" textlink="">
      <xdr:nvSpPr>
        <xdr:cNvPr id="149" name="n_1mainValue【橋りょう・トンネル】&#10;有形固定資産減価償却率"/>
        <xdr:cNvSpPr txBox="1"/>
      </xdr:nvSpPr>
      <xdr:spPr>
        <a:xfrm>
          <a:off x="3582043"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82" name="フローチャート : 判断 181"/>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140495</xdr:rowOff>
    </xdr:from>
    <xdr:to>
      <xdr:col>14</xdr:col>
      <xdr:colOff>79375</xdr:colOff>
      <xdr:row>63</xdr:row>
      <xdr:rowOff>70645</xdr:rowOff>
    </xdr:to>
    <xdr:sp macro="" textlink="">
      <xdr:nvSpPr>
        <xdr:cNvPr id="188" name="円/楕円 187"/>
        <xdr:cNvSpPr/>
      </xdr:nvSpPr>
      <xdr:spPr>
        <a:xfrm>
          <a:off x="9588500" y="107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130083</xdr:rowOff>
    </xdr:from>
    <xdr:ext cx="534377" cy="259045"/>
    <xdr:sp macro="" textlink="">
      <xdr:nvSpPr>
        <xdr:cNvPr id="189"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61772</xdr:rowOff>
    </xdr:from>
    <xdr:ext cx="534377" cy="259045"/>
    <xdr:sp macro="" textlink="">
      <xdr:nvSpPr>
        <xdr:cNvPr id="190" name="n_1mainValue【橋りょう・トンネル】&#10;一人当たり有形固定資産（償却資産）額"/>
        <xdr:cNvSpPr txBox="1"/>
      </xdr:nvSpPr>
      <xdr:spPr>
        <a:xfrm>
          <a:off x="9359411" y="1086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8"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20" name="フローチャート : 判断 219"/>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97028</xdr:rowOff>
    </xdr:from>
    <xdr:to>
      <xdr:col>5</xdr:col>
      <xdr:colOff>409575</xdr:colOff>
      <xdr:row>84</xdr:row>
      <xdr:rowOff>27178</xdr:rowOff>
    </xdr:to>
    <xdr:sp macro="" textlink="">
      <xdr:nvSpPr>
        <xdr:cNvPr id="226" name="円/楕円 225"/>
        <xdr:cNvSpPr/>
      </xdr:nvSpPr>
      <xdr:spPr>
        <a:xfrm>
          <a:off x="3746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36847</xdr:rowOff>
    </xdr:from>
    <xdr:ext cx="405111" cy="259045"/>
    <xdr:sp macro="" textlink="">
      <xdr:nvSpPr>
        <xdr:cNvPr id="227" name="n_1aveValue【公営住宅】&#10;有形固定資産減価償却率"/>
        <xdr:cNvSpPr txBox="1"/>
      </xdr:nvSpPr>
      <xdr:spPr>
        <a:xfrm>
          <a:off x="3582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18305</xdr:rowOff>
    </xdr:from>
    <xdr:ext cx="405111" cy="259045"/>
    <xdr:sp macro="" textlink="">
      <xdr:nvSpPr>
        <xdr:cNvPr id="228" name="n_1mainValue【公営住宅】&#10;有形固定資産減価償却率"/>
        <xdr:cNvSpPr txBox="1"/>
      </xdr:nvSpPr>
      <xdr:spPr>
        <a:xfrm>
          <a:off x="3582043" y="14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9" name="フローチャート : 判断 258"/>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2539</xdr:rowOff>
    </xdr:from>
    <xdr:to>
      <xdr:col>14</xdr:col>
      <xdr:colOff>79375</xdr:colOff>
      <xdr:row>78</xdr:row>
      <xdr:rowOff>104139</xdr:rowOff>
    </xdr:to>
    <xdr:sp macro="" textlink="">
      <xdr:nvSpPr>
        <xdr:cNvPr id="265" name="円/楕円 264"/>
        <xdr:cNvSpPr/>
      </xdr:nvSpPr>
      <xdr:spPr>
        <a:xfrm>
          <a:off x="9588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129557</xdr:rowOff>
    </xdr:from>
    <xdr:ext cx="469744" cy="259045"/>
    <xdr:sp macro="" textlink="">
      <xdr:nvSpPr>
        <xdr:cNvPr id="266" name="n_1aveValue【公営住宅】&#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120666</xdr:rowOff>
    </xdr:from>
    <xdr:ext cx="469744" cy="259045"/>
    <xdr:sp macro="" textlink="">
      <xdr:nvSpPr>
        <xdr:cNvPr id="267" name="n_1mainValue【公営住宅】&#10;一人当たり面積"/>
        <xdr:cNvSpPr txBox="1"/>
      </xdr:nvSpPr>
      <xdr:spPr>
        <a:xfrm>
          <a:off x="9391727" y="1315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8" name="直線コネクタ 307"/>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9"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0" name="直線コネクタ 30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1"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2" name="直線コネクタ 311"/>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3"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15" name="フローチャート : 判断 31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120650</xdr:rowOff>
    </xdr:from>
    <xdr:to>
      <xdr:col>22</xdr:col>
      <xdr:colOff>415925</xdr:colOff>
      <xdr:row>42</xdr:row>
      <xdr:rowOff>50800</xdr:rowOff>
    </xdr:to>
    <xdr:sp macro="" textlink="">
      <xdr:nvSpPr>
        <xdr:cNvPr id="321" name="円/楕円 320"/>
        <xdr:cNvSpPr/>
      </xdr:nvSpPr>
      <xdr:spPr>
        <a:xfrm>
          <a:off x="1543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154957</xdr:rowOff>
    </xdr:from>
    <xdr:ext cx="405111" cy="259045"/>
    <xdr:sp macro="" textlink="">
      <xdr:nvSpPr>
        <xdr:cNvPr id="322" name="n_1aveValue【認定こども園・幼稚園・保育所】&#10;有形固定資産減価償却率"/>
        <xdr:cNvSpPr txBox="1"/>
      </xdr:nvSpPr>
      <xdr:spPr>
        <a:xfrm>
          <a:off x="15266043"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41927</xdr:rowOff>
    </xdr:from>
    <xdr:ext cx="405111" cy="259045"/>
    <xdr:sp macro="" textlink="">
      <xdr:nvSpPr>
        <xdr:cNvPr id="323" name="n_1mainValue【認定こども園・幼稚園・保育所】&#10;有形固定資産減価償却率"/>
        <xdr:cNvSpPr txBox="1"/>
      </xdr:nvSpPr>
      <xdr:spPr>
        <a:xfrm>
          <a:off x="15266043"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7" name="直線コネクタ 346"/>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8"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9" name="直線コネクタ 34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0"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1" name="直線コネクタ 350"/>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52"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3" name="フローチャート : 判断 352"/>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54" name="フローチャート : 判断 353"/>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63500</xdr:rowOff>
    </xdr:from>
    <xdr:to>
      <xdr:col>31</xdr:col>
      <xdr:colOff>85725</xdr:colOff>
      <xdr:row>40</xdr:row>
      <xdr:rowOff>165100</xdr:rowOff>
    </xdr:to>
    <xdr:sp macro="" textlink="">
      <xdr:nvSpPr>
        <xdr:cNvPr id="360" name="円/楕円 359"/>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128287</xdr:rowOff>
    </xdr:from>
    <xdr:ext cx="469744" cy="259045"/>
    <xdr:sp macro="" textlink="">
      <xdr:nvSpPr>
        <xdr:cNvPr id="361"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156227</xdr:rowOff>
    </xdr:from>
    <xdr:ext cx="469744" cy="259045"/>
    <xdr:sp macro="" textlink="">
      <xdr:nvSpPr>
        <xdr:cNvPr id="362" name="n_1main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7" name="直線コネクタ 386"/>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88"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89" name="直線コネクタ 388"/>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9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91" name="直線コネクタ 39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392"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93" name="フローチャート : 判断 39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4" name="フローチャート : 判断 393"/>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2540</xdr:rowOff>
    </xdr:from>
    <xdr:to>
      <xdr:col>22</xdr:col>
      <xdr:colOff>415925</xdr:colOff>
      <xdr:row>60</xdr:row>
      <xdr:rowOff>104140</xdr:rowOff>
    </xdr:to>
    <xdr:sp macro="" textlink="">
      <xdr:nvSpPr>
        <xdr:cNvPr id="400" name="円/楕円 399"/>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36847</xdr:rowOff>
    </xdr:from>
    <xdr:ext cx="405111" cy="259045"/>
    <xdr:sp macro="" textlink="">
      <xdr:nvSpPr>
        <xdr:cNvPr id="401" name="n_1aveValue【学校施設】&#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95267</xdr:rowOff>
    </xdr:from>
    <xdr:ext cx="405111" cy="259045"/>
    <xdr:sp macro="" textlink="">
      <xdr:nvSpPr>
        <xdr:cNvPr id="402" name="n_1mainValue【学校施設】&#10;有形固定資産減価償却率"/>
        <xdr:cNvSpPr txBox="1"/>
      </xdr:nvSpPr>
      <xdr:spPr>
        <a:xfrm>
          <a:off x="15266043"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29" name="直線コネクタ 428"/>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0"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1" name="直線コネクタ 430"/>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2"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3" name="直線コネクタ 432"/>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4"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5" name="フローチャート : 判断 434"/>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36" name="フローチャート : 判断 435"/>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12881</xdr:rowOff>
    </xdr:from>
    <xdr:to>
      <xdr:col>31</xdr:col>
      <xdr:colOff>85725</xdr:colOff>
      <xdr:row>62</xdr:row>
      <xdr:rowOff>114481</xdr:rowOff>
    </xdr:to>
    <xdr:sp macro="" textlink="">
      <xdr:nvSpPr>
        <xdr:cNvPr id="442" name="円/楕円 441"/>
        <xdr:cNvSpPr/>
      </xdr:nvSpPr>
      <xdr:spPr>
        <a:xfrm>
          <a:off x="21272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86921</xdr:rowOff>
    </xdr:from>
    <xdr:ext cx="469744" cy="259045"/>
    <xdr:sp macro="" textlink="">
      <xdr:nvSpPr>
        <xdr:cNvPr id="443"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105608</xdr:rowOff>
    </xdr:from>
    <xdr:ext cx="469744" cy="259045"/>
    <xdr:sp macro="" textlink="">
      <xdr:nvSpPr>
        <xdr:cNvPr id="444" name="n_1mainValue【学校施設】&#10;一人当たり面積"/>
        <xdr:cNvSpPr txBox="1"/>
      </xdr:nvSpPr>
      <xdr:spPr>
        <a:xfrm>
          <a:off x="21075727" y="1073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67" name="直線コネクタ 46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6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69" name="直線コネクタ 46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47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471" name="直線コネクタ 47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2"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3" name="フローチャート : 判断 47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474" name="フローチャート : 判断 47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12446</xdr:rowOff>
    </xdr:from>
    <xdr:to>
      <xdr:col>22</xdr:col>
      <xdr:colOff>415925</xdr:colOff>
      <xdr:row>82</xdr:row>
      <xdr:rowOff>114046</xdr:rowOff>
    </xdr:to>
    <xdr:sp macro="" textlink="">
      <xdr:nvSpPr>
        <xdr:cNvPr id="480" name="円/楕円 479"/>
        <xdr:cNvSpPr/>
      </xdr:nvSpPr>
      <xdr:spPr>
        <a:xfrm>
          <a:off x="15430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103140</xdr:rowOff>
    </xdr:from>
    <xdr:ext cx="405111" cy="259045"/>
    <xdr:sp macro="" textlink="">
      <xdr:nvSpPr>
        <xdr:cNvPr id="481" name="n_1aveValue【児童館】&#10;有形固定資産減価償却率"/>
        <xdr:cNvSpPr txBox="1"/>
      </xdr:nvSpPr>
      <xdr:spPr>
        <a:xfrm>
          <a:off x="15266043"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105173</xdr:rowOff>
    </xdr:from>
    <xdr:ext cx="405111" cy="259045"/>
    <xdr:sp macro="" textlink="">
      <xdr:nvSpPr>
        <xdr:cNvPr id="482" name="n_1mainValue【児童館】&#10;有形固定資産減価償却率"/>
        <xdr:cNvSpPr txBox="1"/>
      </xdr:nvSpPr>
      <xdr:spPr>
        <a:xfrm>
          <a:off x="15266043"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6" name="直線コネクタ 505"/>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7"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08" name="直線コネクタ 50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09"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0" name="直線コネクタ 50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1"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3" name="フローチャート : 判断 512"/>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519" name="円/楕円 518"/>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86377</xdr:rowOff>
    </xdr:from>
    <xdr:ext cx="469744" cy="259045"/>
    <xdr:sp macro="" textlink="">
      <xdr:nvSpPr>
        <xdr:cNvPr id="520"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80027</xdr:rowOff>
    </xdr:from>
    <xdr:ext cx="469744" cy="259045"/>
    <xdr:sp macro="" textlink="">
      <xdr:nvSpPr>
        <xdr:cNvPr id="521"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6" name="テキスト ボックス 54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48" name="直線コネクタ 547"/>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49"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50" name="直線コネクタ 549"/>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51"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52" name="直線コネクタ 551"/>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53"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54" name="フローチャート : 判断 553"/>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55" name="フローチャート : 判断 554"/>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76019</xdr:rowOff>
    </xdr:from>
    <xdr:to>
      <xdr:col>22</xdr:col>
      <xdr:colOff>415925</xdr:colOff>
      <xdr:row>106</xdr:row>
      <xdr:rowOff>6169</xdr:rowOff>
    </xdr:to>
    <xdr:sp macro="" textlink="">
      <xdr:nvSpPr>
        <xdr:cNvPr id="561" name="円/楕円 560"/>
        <xdr:cNvSpPr/>
      </xdr:nvSpPr>
      <xdr:spPr>
        <a:xfrm>
          <a:off x="15430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56078</xdr:rowOff>
    </xdr:from>
    <xdr:ext cx="405111" cy="259045"/>
    <xdr:sp macro="" textlink="">
      <xdr:nvSpPr>
        <xdr:cNvPr id="562" name="n_1aveValue【公民館】&#10;有形固定資産減価償却率"/>
        <xdr:cNvSpPr txBox="1"/>
      </xdr:nvSpPr>
      <xdr:spPr>
        <a:xfrm>
          <a:off x="15266043"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22696</xdr:rowOff>
    </xdr:from>
    <xdr:ext cx="405111" cy="259045"/>
    <xdr:sp macro="" textlink="">
      <xdr:nvSpPr>
        <xdr:cNvPr id="563" name="n_1mainValue【公民館】&#10;有形固定資産減価償却率"/>
        <xdr:cNvSpPr txBox="1"/>
      </xdr:nvSpPr>
      <xdr:spPr>
        <a:xfrm>
          <a:off x="15266043" y="1785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590" name="直線コネクタ 589"/>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591"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592" name="直線コネクタ 591"/>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593"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594" name="直線コネクタ 593"/>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595"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596" name="フローチャート : 判断 595"/>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597" name="フローチャート : 判断 596"/>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107043</xdr:rowOff>
    </xdr:from>
    <xdr:to>
      <xdr:col>31</xdr:col>
      <xdr:colOff>85725</xdr:colOff>
      <xdr:row>107</xdr:row>
      <xdr:rowOff>37193</xdr:rowOff>
    </xdr:to>
    <xdr:sp macro="" textlink="">
      <xdr:nvSpPr>
        <xdr:cNvPr id="603" name="円/楕円 602"/>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113591</xdr:rowOff>
    </xdr:from>
    <xdr:ext cx="469744" cy="259045"/>
    <xdr:sp macro="" textlink="">
      <xdr:nvSpPr>
        <xdr:cNvPr id="604" name="n_1aveValue【公民館】&#10;一人当たり面積"/>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28320</xdr:rowOff>
    </xdr:from>
    <xdr:ext cx="469744" cy="259045"/>
    <xdr:sp macro="" textlink="">
      <xdr:nvSpPr>
        <xdr:cNvPr id="605" name="n_1main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類似団体と比較して有形固定資産減価償却率が特</a:t>
          </a:r>
          <a:r>
            <a:rPr lang="ja-JP" altLang="en-US" sz="1100" b="0" i="0" baseline="0">
              <a:solidFill>
                <a:schemeClr val="dk1"/>
              </a:solidFill>
              <a:effectLst/>
              <a:latin typeface="+mn-lt"/>
              <a:ea typeface="+mn-ea"/>
              <a:cs typeface="+mn-cs"/>
            </a:rPr>
            <a:t>に低くなっている施設は、認定こども園・幼稚園・保育所であり、平成２５年度に中央保育所を建て直ししたことによるものである。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他の施設の有形固定資産減価償却率については、類似団体と比較して、概ね同程度であると考える。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なお、平成２８年度については、調査時点（平成３０年１月１日）で固定資産台帳更新中のため分析不可。</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8272</xdr:rowOff>
    </xdr:from>
    <xdr:ext cx="405111" cy="259045"/>
    <xdr:sp macro="" textlink="">
      <xdr:nvSpPr>
        <xdr:cNvPr id="65"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120650</xdr:rowOff>
    </xdr:from>
    <xdr:to>
      <xdr:col>5</xdr:col>
      <xdr:colOff>409575</xdr:colOff>
      <xdr:row>40</xdr:row>
      <xdr:rowOff>50800</xdr:rowOff>
    </xdr:to>
    <xdr:sp macro="" textlink="">
      <xdr:nvSpPr>
        <xdr:cNvPr id="71" name="円/楕円 70"/>
        <xdr:cNvSpPr/>
      </xdr:nvSpPr>
      <xdr:spPr>
        <a:xfrm>
          <a:off x="3746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41927</xdr:rowOff>
    </xdr:from>
    <xdr:ext cx="405111" cy="259045"/>
    <xdr:sp macro="" textlink="">
      <xdr:nvSpPr>
        <xdr:cNvPr id="72" name="n_1mainValue【図書館】&#10;有形固定資産減価償却率"/>
        <xdr:cNvSpPr txBox="1"/>
      </xdr:nvSpPr>
      <xdr:spPr>
        <a:xfrm>
          <a:off x="3582043"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3"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162560</xdr:rowOff>
    </xdr:from>
    <xdr:to>
      <xdr:col>14</xdr:col>
      <xdr:colOff>79375</xdr:colOff>
      <xdr:row>37</xdr:row>
      <xdr:rowOff>92710</xdr:rowOff>
    </xdr:to>
    <xdr:sp macro="" textlink="">
      <xdr:nvSpPr>
        <xdr:cNvPr id="109" name="円/楕円 108"/>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109237</xdr:rowOff>
    </xdr:from>
    <xdr:ext cx="469744" cy="259045"/>
    <xdr:sp macro="" textlink="">
      <xdr:nvSpPr>
        <xdr:cNvPr id="110"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160020</xdr:rowOff>
    </xdr:from>
    <xdr:to>
      <xdr:col>6</xdr:col>
      <xdr:colOff>510540</xdr:colOff>
      <xdr:row>63</xdr:row>
      <xdr:rowOff>20574</xdr:rowOff>
    </xdr:to>
    <xdr:cxnSp macro="">
      <xdr:nvCxnSpPr>
        <xdr:cNvPr id="133" name="直線コネクタ 132"/>
        <xdr:cNvCxnSpPr/>
      </xdr:nvCxnSpPr>
      <xdr:spPr>
        <a:xfrm flipV="1">
          <a:off x="4634865" y="9932670"/>
          <a:ext cx="0" cy="88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24401</xdr:rowOff>
    </xdr:from>
    <xdr:ext cx="405111" cy="259045"/>
    <xdr:sp macro="" textlink="">
      <xdr:nvSpPr>
        <xdr:cNvPr id="134" name="【体育館・プール】&#10;有形固定資産減価償却率最小値テキスト"/>
        <xdr:cNvSpPr txBox="1"/>
      </xdr:nvSpPr>
      <xdr:spPr>
        <a:xfrm>
          <a:off x="4724400" y="1082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20574</xdr:rowOff>
    </xdr:from>
    <xdr:to>
      <xdr:col>6</xdr:col>
      <xdr:colOff>600075</xdr:colOff>
      <xdr:row>63</xdr:row>
      <xdr:rowOff>20574</xdr:rowOff>
    </xdr:to>
    <xdr:cxnSp macro="">
      <xdr:nvCxnSpPr>
        <xdr:cNvPr id="135" name="直線コネクタ 134"/>
        <xdr:cNvCxnSpPr/>
      </xdr:nvCxnSpPr>
      <xdr:spPr>
        <a:xfrm>
          <a:off x="4546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106697</xdr:rowOff>
    </xdr:from>
    <xdr:ext cx="405111" cy="259045"/>
    <xdr:sp macro="" textlink="">
      <xdr:nvSpPr>
        <xdr:cNvPr id="136" name="【体育館・プール】&#10;有形固定資産減価償却率最大値テキスト"/>
        <xdr:cNvSpPr txBox="1"/>
      </xdr:nvSpPr>
      <xdr:spPr>
        <a:xfrm>
          <a:off x="4724400" y="970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57</xdr:row>
      <xdr:rowOff>160020</xdr:rowOff>
    </xdr:from>
    <xdr:to>
      <xdr:col>6</xdr:col>
      <xdr:colOff>600075</xdr:colOff>
      <xdr:row>57</xdr:row>
      <xdr:rowOff>160020</xdr:rowOff>
    </xdr:to>
    <xdr:cxnSp macro="">
      <xdr:nvCxnSpPr>
        <xdr:cNvPr id="137" name="直線コネクタ 136"/>
        <xdr:cNvCxnSpPr/>
      </xdr:nvCxnSpPr>
      <xdr:spPr>
        <a:xfrm>
          <a:off x="4546600" y="993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94505</xdr:rowOff>
    </xdr:from>
    <xdr:ext cx="405111" cy="259045"/>
    <xdr:sp macro="" textlink="">
      <xdr:nvSpPr>
        <xdr:cNvPr id="138" name="【体育館・プール】&#10;有形固定資産減価償却率平均値テキスト"/>
        <xdr:cNvSpPr txBox="1"/>
      </xdr:nvSpPr>
      <xdr:spPr>
        <a:xfrm>
          <a:off x="4724400" y="1021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116078</xdr:rowOff>
    </xdr:from>
    <xdr:to>
      <xdr:col>6</xdr:col>
      <xdr:colOff>561975</xdr:colOff>
      <xdr:row>60</xdr:row>
      <xdr:rowOff>46228</xdr:rowOff>
    </xdr:to>
    <xdr:sp macro="" textlink="">
      <xdr:nvSpPr>
        <xdr:cNvPr id="139" name="フローチャート : 判断 138"/>
        <xdr:cNvSpPr/>
      </xdr:nvSpPr>
      <xdr:spPr>
        <a:xfrm>
          <a:off x="45847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132080</xdr:rowOff>
    </xdr:from>
    <xdr:to>
      <xdr:col>5</xdr:col>
      <xdr:colOff>409575</xdr:colOff>
      <xdr:row>60</xdr:row>
      <xdr:rowOff>62230</xdr:rowOff>
    </xdr:to>
    <xdr:sp macro="" textlink="">
      <xdr:nvSpPr>
        <xdr:cNvPr id="140" name="フローチャート : 判断 139"/>
        <xdr:cNvSpPr/>
      </xdr:nvSpPr>
      <xdr:spPr>
        <a:xfrm>
          <a:off x="3746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53357</xdr:rowOff>
    </xdr:from>
    <xdr:ext cx="405111" cy="259045"/>
    <xdr:sp macro="" textlink="">
      <xdr:nvSpPr>
        <xdr:cNvPr id="141" name="n_1aveValue【体育館・プール】&#10;有形固定資産減価償却率"/>
        <xdr:cNvSpPr txBox="1"/>
      </xdr:nvSpPr>
      <xdr:spPr>
        <a:xfrm>
          <a:off x="3582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166370</xdr:rowOff>
    </xdr:from>
    <xdr:to>
      <xdr:col>5</xdr:col>
      <xdr:colOff>409575</xdr:colOff>
      <xdr:row>56</xdr:row>
      <xdr:rowOff>96520</xdr:rowOff>
    </xdr:to>
    <xdr:sp macro="" textlink="">
      <xdr:nvSpPr>
        <xdr:cNvPr id="147" name="円/楕円 146"/>
        <xdr:cNvSpPr/>
      </xdr:nvSpPr>
      <xdr:spPr>
        <a:xfrm>
          <a:off x="3746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113047</xdr:rowOff>
    </xdr:from>
    <xdr:ext cx="405111" cy="259045"/>
    <xdr:sp macro="" textlink="">
      <xdr:nvSpPr>
        <xdr:cNvPr id="148" name="n_1mainValue【体育館・プール】&#10;有形固定資産減価償却率"/>
        <xdr:cNvSpPr txBox="1"/>
      </xdr:nvSpPr>
      <xdr:spPr>
        <a:xfrm>
          <a:off x="3582043"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0" name="テキスト ボックス 15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2" name="テキスト ボックス 16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4" name="テキスト ボックス 16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6" name="テキスト ボックス 16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8" name="テキスト ボックス 16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2" name="直線コネクタ 171"/>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3"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4" name="直線コネクタ 173"/>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5"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76" name="直線コネクタ 175"/>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77"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78" name="フローチャート : 判断 177"/>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79" name="フローチャート : 判断 178"/>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80"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2540</xdr:rowOff>
    </xdr:from>
    <xdr:to>
      <xdr:col>14</xdr:col>
      <xdr:colOff>79375</xdr:colOff>
      <xdr:row>64</xdr:row>
      <xdr:rowOff>104140</xdr:rowOff>
    </xdr:to>
    <xdr:sp macro="" textlink="">
      <xdr:nvSpPr>
        <xdr:cNvPr id="186" name="円/楕円 185"/>
        <xdr:cNvSpPr/>
      </xdr:nvSpPr>
      <xdr:spPr>
        <a:xfrm>
          <a:off x="9588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95267</xdr:rowOff>
    </xdr:from>
    <xdr:ext cx="469744" cy="259045"/>
    <xdr:sp macro="" textlink="">
      <xdr:nvSpPr>
        <xdr:cNvPr id="187" name="n_1mainValue【体育館・プール】&#10;一人当たり面積"/>
        <xdr:cNvSpPr txBox="1"/>
      </xdr:nvSpPr>
      <xdr:spPr>
        <a:xfrm>
          <a:off x="93917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0" name="直線コネクタ 209"/>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1"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2" name="直線コネクタ 211"/>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3"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4" name="直線コネクタ 213"/>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5"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16" name="フローチャート : 判断 215"/>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17" name="フローチャート : 判断 216"/>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4590</xdr:rowOff>
    </xdr:from>
    <xdr:ext cx="405111" cy="259045"/>
    <xdr:sp macro="" textlink="">
      <xdr:nvSpPr>
        <xdr:cNvPr id="218"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42163</xdr:rowOff>
    </xdr:from>
    <xdr:to>
      <xdr:col>5</xdr:col>
      <xdr:colOff>409575</xdr:colOff>
      <xdr:row>82</xdr:row>
      <xdr:rowOff>143763</xdr:rowOff>
    </xdr:to>
    <xdr:sp macro="" textlink="">
      <xdr:nvSpPr>
        <xdr:cNvPr id="224" name="円/楕円 223"/>
        <xdr:cNvSpPr/>
      </xdr:nvSpPr>
      <xdr:spPr>
        <a:xfrm>
          <a:off x="3746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160290</xdr:rowOff>
    </xdr:from>
    <xdr:ext cx="405111" cy="259045"/>
    <xdr:sp macro="" textlink="">
      <xdr:nvSpPr>
        <xdr:cNvPr id="225" name="n_1mainValue【福祉施設】&#10;有形固定資産減価償却率"/>
        <xdr:cNvSpPr txBox="1"/>
      </xdr:nvSpPr>
      <xdr:spPr>
        <a:xfrm>
          <a:off x="3582043"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49" name="直線コネクタ 248"/>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0"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1" name="直線コネクタ 250"/>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2"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3" name="直線コネクタ 252"/>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4"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5" name="フローチャート : 判断 254"/>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56" name="フローチャート : 判断 255"/>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149877</xdr:rowOff>
    </xdr:from>
    <xdr:ext cx="469744" cy="259045"/>
    <xdr:sp macro="" textlink="">
      <xdr:nvSpPr>
        <xdr:cNvPr id="257"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114300</xdr:rowOff>
    </xdr:from>
    <xdr:to>
      <xdr:col>14</xdr:col>
      <xdr:colOff>79375</xdr:colOff>
      <xdr:row>85</xdr:row>
      <xdr:rowOff>44450</xdr:rowOff>
    </xdr:to>
    <xdr:sp macro="" textlink="">
      <xdr:nvSpPr>
        <xdr:cNvPr id="263" name="円/楕円 262"/>
        <xdr:cNvSpPr/>
      </xdr:nvSpPr>
      <xdr:spPr>
        <a:xfrm>
          <a:off x="9588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35577</xdr:rowOff>
    </xdr:from>
    <xdr:ext cx="469744" cy="259045"/>
    <xdr:sp macro="" textlink="">
      <xdr:nvSpPr>
        <xdr:cNvPr id="264" name="n_1mainValue【福祉施設】&#10;一人当たり面積"/>
        <xdr:cNvSpPr txBox="1"/>
      </xdr:nvSpPr>
      <xdr:spPr>
        <a:xfrm>
          <a:off x="9391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5" name="テキスト ボックス 2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5" name="テキスト ボックス 2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7" name="テキスト ボックス 2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89" name="直線コネクタ 288"/>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0"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1" name="直線コネクタ 290"/>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2"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3" name="直線コネクタ 292"/>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4"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5" name="フローチャート : 判断 294"/>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296" name="フローチャート : 判断 295"/>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139716</xdr:rowOff>
    </xdr:from>
    <xdr:ext cx="405111" cy="259045"/>
    <xdr:sp macro="" textlink="">
      <xdr:nvSpPr>
        <xdr:cNvPr id="297"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118745</xdr:rowOff>
    </xdr:from>
    <xdr:to>
      <xdr:col>5</xdr:col>
      <xdr:colOff>409575</xdr:colOff>
      <xdr:row>106</xdr:row>
      <xdr:rowOff>48895</xdr:rowOff>
    </xdr:to>
    <xdr:sp macro="" textlink="">
      <xdr:nvSpPr>
        <xdr:cNvPr id="303" name="円/楕円 302"/>
        <xdr:cNvSpPr/>
      </xdr:nvSpPr>
      <xdr:spPr>
        <a:xfrm>
          <a:off x="3746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40022</xdr:rowOff>
    </xdr:from>
    <xdr:ext cx="405111" cy="259045"/>
    <xdr:sp macro="" textlink="">
      <xdr:nvSpPr>
        <xdr:cNvPr id="304" name="n_1mainValue【市民会館】&#10;有形固定資産減価償却率"/>
        <xdr:cNvSpPr txBox="1"/>
      </xdr:nvSpPr>
      <xdr:spPr>
        <a:xfrm>
          <a:off x="3582043"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5" name="直線コネクタ 314"/>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16" name="テキスト ボックス 315"/>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7" name="直線コネクタ 31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8" name="テキスト ボックス 31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19" name="直線コネクタ 318"/>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0" name="テキスト ボックス 319"/>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3" name="直線コネクタ 322"/>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4" name="テキスト ボックス 323"/>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5" name="直線コネクタ 32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6" name="テキスト ボックス 325"/>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27" name="直線コネクタ 326"/>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28" name="テキスト ボックス 327"/>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2" name="直線コネクタ 331"/>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3"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4" name="直線コネクタ 333"/>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5"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36" name="直線コネクタ 335"/>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37"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38" name="フローチャート : 判断 337"/>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39" name="フローチャート : 判断 338"/>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118127</xdr:rowOff>
    </xdr:from>
    <xdr:ext cx="469744" cy="259045"/>
    <xdr:sp macro="" textlink="">
      <xdr:nvSpPr>
        <xdr:cNvPr id="340" name="n_1aveValue【市民会館】&#10;一人当たり面積"/>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53975</xdr:rowOff>
    </xdr:from>
    <xdr:to>
      <xdr:col>14</xdr:col>
      <xdr:colOff>79375</xdr:colOff>
      <xdr:row>104</xdr:row>
      <xdr:rowOff>155575</xdr:rowOff>
    </xdr:to>
    <xdr:sp macro="" textlink="">
      <xdr:nvSpPr>
        <xdr:cNvPr id="346" name="円/楕円 345"/>
        <xdr:cNvSpPr/>
      </xdr:nvSpPr>
      <xdr:spPr>
        <a:xfrm>
          <a:off x="9588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652</xdr:rowOff>
    </xdr:from>
    <xdr:ext cx="469744" cy="259045"/>
    <xdr:sp macro="" textlink="">
      <xdr:nvSpPr>
        <xdr:cNvPr id="347" name="n_1mainValue【市民会館】&#10;一人当たり面積"/>
        <xdr:cNvSpPr txBox="1"/>
      </xdr:nvSpPr>
      <xdr:spPr>
        <a:xfrm>
          <a:off x="93917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9" name="直線コネクタ 35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0" name="テキスト ボックス 35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1" name="直線コネクタ 36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2" name="テキスト ボックス 36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3" name="直線コネクタ 36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4" name="テキスト ボックス 36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5" name="直線コネクタ 36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6" name="テキスト ボックス 36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0" name="直線コネクタ 369"/>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1"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2" name="直線コネクタ 371"/>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3"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4" name="直線コネクタ 373"/>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5"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76" name="フローチャート : 判断 375"/>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77" name="フローチャート : 判断 376"/>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78" name="n_1aveValue【一般廃棄物処理施設】&#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114554</xdr:rowOff>
    </xdr:from>
    <xdr:to>
      <xdr:col>22</xdr:col>
      <xdr:colOff>415925</xdr:colOff>
      <xdr:row>35</xdr:row>
      <xdr:rowOff>44704</xdr:rowOff>
    </xdr:to>
    <xdr:sp macro="" textlink="">
      <xdr:nvSpPr>
        <xdr:cNvPr id="384" name="円/楕円 383"/>
        <xdr:cNvSpPr/>
      </xdr:nvSpPr>
      <xdr:spPr>
        <a:xfrm>
          <a:off x="15430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61231</xdr:rowOff>
    </xdr:from>
    <xdr:ext cx="405111" cy="259045"/>
    <xdr:sp macro="" textlink="">
      <xdr:nvSpPr>
        <xdr:cNvPr id="385" name="n_1mainValue【一般廃棄物処理施設】&#10;有形固定資産減価償却率"/>
        <xdr:cNvSpPr txBox="1"/>
      </xdr:nvSpPr>
      <xdr:spPr>
        <a:xfrm>
          <a:off x="15266043" y="57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96" name="テキスト ボックス 395"/>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7" name="直線コネクタ 3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98" name="テキスト ボックス 397"/>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9" name="直線コネクタ 3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0" name="テキスト ボックス 39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1" name="直線コネクタ 4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2" name="テキスト ボックス 40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3" name="直線コネクタ 4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4" name="テキスト ボックス 40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5" name="直線コネクタ 4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6" name="テキスト ボックス 40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7" name="直線コネクタ 4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8" name="テキスト ボックス 40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0" name="テキスト ボックス 40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2" name="直線コネクタ 411"/>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3"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4" name="直線コネクタ 413"/>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5"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16" name="直線コネクタ 415"/>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17"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18" name="フローチャート : 判断 417"/>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19" name="フローチャート : 判断 418"/>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27921</xdr:rowOff>
    </xdr:from>
    <xdr:ext cx="534377" cy="259045"/>
    <xdr:sp macro="" textlink="">
      <xdr:nvSpPr>
        <xdr:cNvPr id="420"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1234</xdr:rowOff>
    </xdr:from>
    <xdr:to>
      <xdr:col>31</xdr:col>
      <xdr:colOff>85725</xdr:colOff>
      <xdr:row>40</xdr:row>
      <xdr:rowOff>102834</xdr:rowOff>
    </xdr:to>
    <xdr:sp macro="" textlink="">
      <xdr:nvSpPr>
        <xdr:cNvPr id="426" name="円/楕円 425"/>
        <xdr:cNvSpPr/>
      </xdr:nvSpPr>
      <xdr:spPr>
        <a:xfrm>
          <a:off x="21272500" y="68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93961</xdr:rowOff>
    </xdr:from>
    <xdr:ext cx="534377" cy="259045"/>
    <xdr:sp macro="" textlink="">
      <xdr:nvSpPr>
        <xdr:cNvPr id="427" name="n_1mainValue【一般廃棄物処理施設】&#10;一人当たり有形固定資産（償却資産）額"/>
        <xdr:cNvSpPr txBox="1"/>
      </xdr:nvSpPr>
      <xdr:spPr>
        <a:xfrm>
          <a:off x="21043411" y="69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39" name="直線コネクタ 43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40" name="テキスト ボックス 43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41" name="直線コネクタ 44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42" name="テキスト ボックス 44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43" name="直線コネクタ 44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44" name="テキスト ボックス 44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47" name="直線コネクタ 44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48" name="テキスト ボックス 44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49" name="直線コネクタ 44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50" name="テキスト ボックス 44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51" name="直線コネクタ 45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52" name="テキスト ボックス 45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56" name="直線コネクタ 455"/>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57"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58" name="直線コネクタ 457"/>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59"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60" name="直線コネクタ 45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61"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62" name="フローチャート : 判断 461"/>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63" name="フローチャート : 判断 462"/>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35895</xdr:rowOff>
    </xdr:from>
    <xdr:ext cx="405111" cy="259045"/>
    <xdr:sp macro="" textlink="">
      <xdr:nvSpPr>
        <xdr:cNvPr id="464"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94932</xdr:rowOff>
    </xdr:from>
    <xdr:to>
      <xdr:col>22</xdr:col>
      <xdr:colOff>415925</xdr:colOff>
      <xdr:row>61</xdr:row>
      <xdr:rowOff>25082</xdr:rowOff>
    </xdr:to>
    <xdr:sp macro="" textlink="">
      <xdr:nvSpPr>
        <xdr:cNvPr id="470" name="円/楕円 469"/>
        <xdr:cNvSpPr/>
      </xdr:nvSpPr>
      <xdr:spPr>
        <a:xfrm>
          <a:off x="15430500" y="103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16209</xdr:rowOff>
    </xdr:from>
    <xdr:ext cx="405111" cy="259045"/>
    <xdr:sp macro="" textlink="">
      <xdr:nvSpPr>
        <xdr:cNvPr id="471" name="n_1mainValue【保健センター・保健所】&#10;有形固定資産減価償却率"/>
        <xdr:cNvSpPr txBox="1"/>
      </xdr:nvSpPr>
      <xdr:spPr>
        <a:xfrm>
          <a:off x="15266043" y="1047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95" name="直線コネクタ 494"/>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96"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97" name="直線コネクタ 496"/>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498"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499" name="直線コネクタ 49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00"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01" name="フローチャート : 判断 500"/>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2" name="フローチャート : 判断 501"/>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143527</xdr:rowOff>
    </xdr:from>
    <xdr:ext cx="469744" cy="259045"/>
    <xdr:sp macro="" textlink="">
      <xdr:nvSpPr>
        <xdr:cNvPr id="503"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509" name="円/楕円 508"/>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510"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1" name="テキスト ボックス 5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22" name="直線コネクタ 52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3" name="テキスト ボックス 52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4" name="直線コネクタ 52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5" name="テキスト ボックス 52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6" name="直線コネクタ 52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7" name="テキスト ボックス 52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8" name="直線コネクタ 52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9" name="テキスト ボックス 52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106680</xdr:rowOff>
    </xdr:from>
    <xdr:to>
      <xdr:col>23</xdr:col>
      <xdr:colOff>516889</xdr:colOff>
      <xdr:row>85</xdr:row>
      <xdr:rowOff>54102</xdr:rowOff>
    </xdr:to>
    <xdr:cxnSp macro="">
      <xdr:nvCxnSpPr>
        <xdr:cNvPr id="533" name="直線コネクタ 532"/>
        <xdr:cNvCxnSpPr/>
      </xdr:nvCxnSpPr>
      <xdr:spPr>
        <a:xfrm flipV="1">
          <a:off x="16318864" y="13651230"/>
          <a:ext cx="0" cy="97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57929</xdr:rowOff>
    </xdr:from>
    <xdr:ext cx="405111" cy="259045"/>
    <xdr:sp macro="" textlink="">
      <xdr:nvSpPr>
        <xdr:cNvPr id="534" name="【消防施設】&#10;有形固定資産減価償却率最小値テキスト"/>
        <xdr:cNvSpPr txBox="1"/>
      </xdr:nvSpPr>
      <xdr:spPr>
        <a:xfrm>
          <a:off x="16408400" y="1463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54102</xdr:rowOff>
    </xdr:from>
    <xdr:to>
      <xdr:col>23</xdr:col>
      <xdr:colOff>606425</xdr:colOff>
      <xdr:row>85</xdr:row>
      <xdr:rowOff>54102</xdr:rowOff>
    </xdr:to>
    <xdr:cxnSp macro="">
      <xdr:nvCxnSpPr>
        <xdr:cNvPr id="535" name="直線コネクタ 534"/>
        <xdr:cNvCxnSpPr/>
      </xdr:nvCxnSpPr>
      <xdr:spPr>
        <a:xfrm>
          <a:off x="16230600" y="1462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53357</xdr:rowOff>
    </xdr:from>
    <xdr:ext cx="405111" cy="259045"/>
    <xdr:sp macro="" textlink="">
      <xdr:nvSpPr>
        <xdr:cNvPr id="536" name="【消防施設】&#10;有形固定資産減価償却率最大値テキスト"/>
        <xdr:cNvSpPr txBox="1"/>
      </xdr:nvSpPr>
      <xdr:spPr>
        <a:xfrm>
          <a:off x="16408400" y="1342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79</xdr:row>
      <xdr:rowOff>106680</xdr:rowOff>
    </xdr:from>
    <xdr:to>
      <xdr:col>23</xdr:col>
      <xdr:colOff>606425</xdr:colOff>
      <xdr:row>79</xdr:row>
      <xdr:rowOff>106680</xdr:rowOff>
    </xdr:to>
    <xdr:cxnSp macro="">
      <xdr:nvCxnSpPr>
        <xdr:cNvPr id="537" name="直線コネクタ 536"/>
        <xdr:cNvCxnSpPr/>
      </xdr:nvCxnSpPr>
      <xdr:spPr>
        <a:xfrm>
          <a:off x="16230600" y="1365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100601</xdr:rowOff>
    </xdr:from>
    <xdr:ext cx="405111" cy="259045"/>
    <xdr:sp macro="" textlink="">
      <xdr:nvSpPr>
        <xdr:cNvPr id="538" name="【消防施設】&#10;有形固定資産減価償却率平均値テキスト"/>
        <xdr:cNvSpPr txBox="1"/>
      </xdr:nvSpPr>
      <xdr:spPr>
        <a:xfrm>
          <a:off x="164084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122174</xdr:rowOff>
    </xdr:from>
    <xdr:to>
      <xdr:col>23</xdr:col>
      <xdr:colOff>568325</xdr:colOff>
      <xdr:row>82</xdr:row>
      <xdr:rowOff>52324</xdr:rowOff>
    </xdr:to>
    <xdr:sp macro="" textlink="">
      <xdr:nvSpPr>
        <xdr:cNvPr id="539" name="フローチャート : 判断 538"/>
        <xdr:cNvSpPr/>
      </xdr:nvSpPr>
      <xdr:spPr>
        <a:xfrm>
          <a:off x="16268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167894</xdr:rowOff>
    </xdr:from>
    <xdr:to>
      <xdr:col>22</xdr:col>
      <xdr:colOff>415925</xdr:colOff>
      <xdr:row>81</xdr:row>
      <xdr:rowOff>98044</xdr:rowOff>
    </xdr:to>
    <xdr:sp macro="" textlink="">
      <xdr:nvSpPr>
        <xdr:cNvPr id="540" name="フローチャート : 判断 539"/>
        <xdr:cNvSpPr/>
      </xdr:nvSpPr>
      <xdr:spPr>
        <a:xfrm>
          <a:off x="15430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89171</xdr:rowOff>
    </xdr:from>
    <xdr:ext cx="405111" cy="259045"/>
    <xdr:sp macro="" textlink="">
      <xdr:nvSpPr>
        <xdr:cNvPr id="541" name="n_1aveValue【消防施設】&#10;有形固定資産減価償却率"/>
        <xdr:cNvSpPr txBox="1"/>
      </xdr:nvSpPr>
      <xdr:spPr>
        <a:xfrm>
          <a:off x="15266043"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167894</xdr:rowOff>
    </xdr:from>
    <xdr:to>
      <xdr:col>22</xdr:col>
      <xdr:colOff>415925</xdr:colOff>
      <xdr:row>78</xdr:row>
      <xdr:rowOff>98044</xdr:rowOff>
    </xdr:to>
    <xdr:sp macro="" textlink="">
      <xdr:nvSpPr>
        <xdr:cNvPr id="547" name="円/楕円 546"/>
        <xdr:cNvSpPr/>
      </xdr:nvSpPr>
      <xdr:spPr>
        <a:xfrm>
          <a:off x="154305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114571</xdr:rowOff>
    </xdr:from>
    <xdr:ext cx="405111" cy="259045"/>
    <xdr:sp macro="" textlink="">
      <xdr:nvSpPr>
        <xdr:cNvPr id="548" name="n_1mainValue【消防施設】&#10;有形固定資産減価償却率"/>
        <xdr:cNvSpPr txBox="1"/>
      </xdr:nvSpPr>
      <xdr:spPr>
        <a:xfrm>
          <a:off x="15266043"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9" name="テキスト ボックス 55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60" name="直線コネクタ 559"/>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61" name="テキスト ボックス 560"/>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62" name="直線コネクタ 561"/>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63" name="テキスト ボックス 562"/>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64" name="直線コネクタ 563"/>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65" name="テキスト ボックス 564"/>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6" name="直線コネクタ 5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7" name="テキスト ボックス 5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68" name="直線コネクタ 567"/>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69" name="テキスト ボックス 568"/>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70" name="直線コネクタ 56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71" name="テキスト ボックス 57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72" name="直線コネクタ 571"/>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73" name="テキスト ボックス 572"/>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77" name="直線コネクタ 576"/>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78"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79" name="直線コネクタ 578"/>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0"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1" name="直線コネクタ 580"/>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82"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83" name="フローチャート : 判断 582"/>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84" name="フローチャート : 判断 583"/>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134002</xdr:rowOff>
    </xdr:from>
    <xdr:ext cx="469744" cy="259045"/>
    <xdr:sp macro="" textlink="">
      <xdr:nvSpPr>
        <xdr:cNvPr id="585"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591" name="円/楕円 590"/>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137177</xdr:rowOff>
    </xdr:from>
    <xdr:ext cx="469744" cy="259045"/>
    <xdr:sp macro="" textlink="">
      <xdr:nvSpPr>
        <xdr:cNvPr id="592"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17" name="直線コネクタ 616"/>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18"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19" name="直線コネクタ 618"/>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0"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1" name="直線コネクタ 620"/>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22"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23" name="フローチャート : 判断 622"/>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24" name="フローチャート : 判断 623"/>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67327</xdr:rowOff>
    </xdr:from>
    <xdr:ext cx="405111" cy="259045"/>
    <xdr:sp macro="" textlink="">
      <xdr:nvSpPr>
        <xdr:cNvPr id="625" name="n_1aveValue【庁舎】&#10;有形固定資産減価償却率"/>
        <xdr:cNvSpPr txBox="1"/>
      </xdr:nvSpPr>
      <xdr:spPr>
        <a:xfrm>
          <a:off x="15266043"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109</xdr:row>
      <xdr:rowOff>8255</xdr:rowOff>
    </xdr:from>
    <xdr:to>
      <xdr:col>22</xdr:col>
      <xdr:colOff>415925</xdr:colOff>
      <xdr:row>109</xdr:row>
      <xdr:rowOff>109855</xdr:rowOff>
    </xdr:to>
    <xdr:sp macro="" textlink="">
      <xdr:nvSpPr>
        <xdr:cNvPr id="631" name="円/楕円 630"/>
        <xdr:cNvSpPr/>
      </xdr:nvSpPr>
      <xdr:spPr>
        <a:xfrm>
          <a:off x="15430500" y="18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109</xdr:row>
      <xdr:rowOff>100982</xdr:rowOff>
    </xdr:from>
    <xdr:ext cx="405111" cy="259045"/>
    <xdr:sp macro="" textlink="">
      <xdr:nvSpPr>
        <xdr:cNvPr id="632" name="n_1mainValue【庁舎】&#10;有形固定資産減価償却率"/>
        <xdr:cNvSpPr txBox="1"/>
      </xdr:nvSpPr>
      <xdr:spPr>
        <a:xfrm>
          <a:off x="15266043" y="187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56" name="直線コネクタ 655"/>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57"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58" name="直線コネクタ 657"/>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59"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0" name="直線コネクタ 659"/>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61"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62" name="フローチャート : 判断 661"/>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63" name="フローチャート : 判断 662"/>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7638</xdr:rowOff>
    </xdr:from>
    <xdr:ext cx="469744" cy="259045"/>
    <xdr:sp macro="" textlink="">
      <xdr:nvSpPr>
        <xdr:cNvPr id="664"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21589</xdr:rowOff>
    </xdr:from>
    <xdr:to>
      <xdr:col>31</xdr:col>
      <xdr:colOff>85725</xdr:colOff>
      <xdr:row>104</xdr:row>
      <xdr:rowOff>123189</xdr:rowOff>
    </xdr:to>
    <xdr:sp macro="" textlink="">
      <xdr:nvSpPr>
        <xdr:cNvPr id="670" name="円/楕円 669"/>
        <xdr:cNvSpPr/>
      </xdr:nvSpPr>
      <xdr:spPr>
        <a:xfrm>
          <a:off x="2127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139716</xdr:rowOff>
    </xdr:from>
    <xdr:ext cx="469744" cy="259045"/>
    <xdr:sp macro="" textlink="">
      <xdr:nvSpPr>
        <xdr:cNvPr id="671" name="n_1mainValue【庁舎】&#10;一人当たり面積"/>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類似団体と比較して有形固定資産減価償却率が特に高くなっている施設は、体育館・プール、一般廃棄物処理施設及び消防施設であり、特に低くなっているのは庁舎である。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体育館・プールについては、平成元年に取得した体育館が１施設あり、有形固定資産減価償却率が高くなっている。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一般廃棄物処理施設については、ごみ処理施設の有形固定資産償却率が高くなっているが、平成２９年度より一部事務組合の新ごみ処理施設が稼動となり、旧ごみ処理施設が解体することから今後は低下することが想定され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消防施設については、平成元年以前に取得した消防団施設があり、有形固定資産減価償却率が高くなっている・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庁舎については、老朽化していた本庁舎を平成２５年度に建て直ししたため、有形固定資産減価償却率が低くなっている。</a:t>
          </a:r>
          <a:endParaRPr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なお、平成２８年度については、調査時点（平成３０年１月１日）で固定資産台帳更新中のため分析不可。</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と比較すると、消費税率引上げに伴う地方消費税交付金及び固定資産税の市税の増等による基準財政収入額の増などにより、</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０．０１ポイント上昇した。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なお、類似団体内平均値と比較すると０．０</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ポイント下回っているが、標準的な行政活動を行う上で８割方は自己資金等が確保できる状態となっている。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1" name="直線コネクタ 70"/>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56092</xdr:rowOff>
    </xdr:to>
    <xdr:cxnSp macro="">
      <xdr:nvCxnSpPr>
        <xdr:cNvPr id="74" name="直線コネクタ 73"/>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108602</xdr:rowOff>
    </xdr:from>
    <xdr:ext cx="762000" cy="259045"/>
    <xdr:sp macro="" textlink="">
      <xdr:nvSpPr>
        <xdr:cNvPr id="88"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90" name="テキスト ボックス 89"/>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91669</xdr:rowOff>
    </xdr:from>
    <xdr:ext cx="762000" cy="259045"/>
    <xdr:sp macro="" textlink="">
      <xdr:nvSpPr>
        <xdr:cNvPr id="94" name="テキスト ボックス 93"/>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年度の決算値と比較すると、</a:t>
          </a:r>
          <a:r>
            <a:rPr kumimoji="1" lang="ja-JP" altLang="en-US" sz="1300">
              <a:solidFill>
                <a:schemeClr val="dk1"/>
              </a:solidFill>
              <a:effectLst/>
              <a:latin typeface="+mn-lt"/>
              <a:ea typeface="+mn-ea"/>
              <a:cs typeface="+mn-cs"/>
            </a:rPr>
            <a:t>歳入における</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等が大幅に減となり経常一般財源総額が減少するとともに</a:t>
          </a:r>
          <a:r>
            <a:rPr kumimoji="1" lang="ja-JP" altLang="ja-JP" sz="1300">
              <a:solidFill>
                <a:schemeClr val="dk1"/>
              </a:solidFill>
              <a:effectLst/>
              <a:latin typeface="+mn-lt"/>
              <a:ea typeface="+mn-ea"/>
              <a:cs typeface="+mn-cs"/>
            </a:rPr>
            <a:t>、歳出における</a:t>
          </a:r>
          <a:r>
            <a:rPr kumimoji="1" lang="ja-JP" altLang="en-US" sz="1300">
              <a:solidFill>
                <a:schemeClr val="dk1"/>
              </a:solidFill>
              <a:effectLst/>
              <a:latin typeface="+mn-lt"/>
              <a:ea typeface="+mn-ea"/>
              <a:cs typeface="+mn-cs"/>
            </a:rPr>
            <a:t>臨時財政対策債などの償還開始に伴う公債費の増や、すこやか子育て医療費助成金などの扶助費の増が</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となり</a:t>
          </a:r>
          <a:r>
            <a:rPr kumimoji="1" lang="ja-JP" altLang="ja-JP" sz="1300">
              <a:solidFill>
                <a:schemeClr val="dk1"/>
              </a:solidFill>
              <a:effectLst/>
              <a:latin typeface="+mn-lt"/>
              <a:ea typeface="+mn-ea"/>
              <a:cs typeface="+mn-cs"/>
            </a:rPr>
            <a:t>、経常収支比率は対前年度比</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ポイント上昇した。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類似団体内平均値を</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ポイント上回り、依然高い水準にあることから、今後も地方税等の自主財源の確保や人件費の抑制、また、事務事業などの経常経費の見直しを行い経常収支比率の改善を図っていく。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64</xdr:row>
      <xdr:rowOff>140716</xdr:rowOff>
    </xdr:to>
    <xdr:cxnSp macro="">
      <xdr:nvCxnSpPr>
        <xdr:cNvPr id="129" name="直線コネクタ 128"/>
        <xdr:cNvCxnSpPr/>
      </xdr:nvCxnSpPr>
      <xdr:spPr>
        <a:xfrm>
          <a:off x="4114800" y="10688828"/>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49276</xdr:rowOff>
    </xdr:from>
    <xdr:to>
      <xdr:col>6</xdr:col>
      <xdr:colOff>0</xdr:colOff>
      <xdr:row>62</xdr:row>
      <xdr:rowOff>58928</xdr:rowOff>
    </xdr:to>
    <xdr:cxnSp macro="">
      <xdr:nvCxnSpPr>
        <xdr:cNvPr id="132" name="直線コネクタ 131"/>
        <xdr:cNvCxnSpPr/>
      </xdr:nvCxnSpPr>
      <xdr:spPr>
        <a:xfrm>
          <a:off x="3225800" y="1067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27686</xdr:rowOff>
    </xdr:from>
    <xdr:to>
      <xdr:col>4</xdr:col>
      <xdr:colOff>482600</xdr:colOff>
      <xdr:row>62</xdr:row>
      <xdr:rowOff>49276</xdr:rowOff>
    </xdr:to>
    <xdr:cxnSp macro="">
      <xdr:nvCxnSpPr>
        <xdr:cNvPr id="135" name="直線コネクタ 134"/>
        <xdr:cNvCxnSpPr/>
      </xdr:nvCxnSpPr>
      <xdr:spPr>
        <a:xfrm>
          <a:off x="2336800" y="1048613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62</xdr:row>
      <xdr:rowOff>97536</xdr:rowOff>
    </xdr:to>
    <xdr:cxnSp macro="">
      <xdr:nvCxnSpPr>
        <xdr:cNvPr id="138" name="直線コネクタ 137"/>
        <xdr:cNvCxnSpPr/>
      </xdr:nvCxnSpPr>
      <xdr:spPr>
        <a:xfrm flipV="1">
          <a:off x="1447800" y="1048613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89916</xdr:rowOff>
    </xdr:from>
    <xdr:to>
      <xdr:col>7</xdr:col>
      <xdr:colOff>203200</xdr:colOff>
      <xdr:row>65</xdr:row>
      <xdr:rowOff>20066</xdr:rowOff>
    </xdr:to>
    <xdr:sp macro="" textlink="">
      <xdr:nvSpPr>
        <xdr:cNvPr id="148" name="円/楕円 147"/>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61993</xdr:rowOff>
    </xdr:from>
    <xdr:ext cx="762000" cy="259045"/>
    <xdr:sp macro="" textlink="">
      <xdr:nvSpPr>
        <xdr:cNvPr id="149"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0" name="円/楕円 149"/>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94505</xdr:rowOff>
    </xdr:from>
    <xdr:ext cx="736600" cy="259045"/>
    <xdr:sp macro="" textlink="">
      <xdr:nvSpPr>
        <xdr:cNvPr id="151" name="テキスト ボックス 150"/>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2" name="円/楕円 151"/>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53" name="テキスト ボックス 152"/>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148336</xdr:rowOff>
    </xdr:from>
    <xdr:to>
      <xdr:col>3</xdr:col>
      <xdr:colOff>330200</xdr:colOff>
      <xdr:row>61</xdr:row>
      <xdr:rowOff>78486</xdr:rowOff>
    </xdr:to>
    <xdr:sp macro="" textlink="">
      <xdr:nvSpPr>
        <xdr:cNvPr id="154" name="円/楕円 153"/>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88663</xdr:rowOff>
    </xdr:from>
    <xdr:ext cx="762000" cy="259045"/>
    <xdr:sp macro="" textlink="">
      <xdr:nvSpPr>
        <xdr:cNvPr id="155" name="テキスト ボックス 154"/>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46736</xdr:rowOff>
    </xdr:from>
    <xdr:to>
      <xdr:col>2</xdr:col>
      <xdr:colOff>127000</xdr:colOff>
      <xdr:row>62</xdr:row>
      <xdr:rowOff>148336</xdr:rowOff>
    </xdr:to>
    <xdr:sp macro="" textlink="">
      <xdr:nvSpPr>
        <xdr:cNvPr id="156" name="円/楕円 155"/>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133113</xdr:rowOff>
    </xdr:from>
    <xdr:ext cx="762000" cy="259045"/>
    <xdr:sp macro="" textlink="">
      <xdr:nvSpPr>
        <xdr:cNvPr id="157" name="テキスト ボックス 156"/>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ここ数年は増加傾向にあったが、</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７</a:t>
          </a:r>
          <a:r>
            <a:rPr lang="ja-JP" altLang="ja-JP" sz="1300">
              <a:solidFill>
                <a:schemeClr val="dk1"/>
              </a:solidFill>
              <a:effectLst/>
              <a:latin typeface="+mn-lt"/>
              <a:ea typeface="+mn-ea"/>
              <a:cs typeface="+mn-cs"/>
            </a:rPr>
            <a:t>年度の決算値と比較すると</a:t>
          </a:r>
          <a:r>
            <a:rPr lang="ja-JP" altLang="en-US" sz="1300">
              <a:solidFill>
                <a:schemeClr val="dk1"/>
              </a:solidFill>
              <a:effectLst/>
              <a:latin typeface="+mn-lt"/>
              <a:ea typeface="+mn-ea"/>
              <a:cs typeface="+mn-cs"/>
            </a:rPr>
            <a:t>ほぼ横ばい</a:t>
          </a:r>
          <a:r>
            <a:rPr lang="ja-JP" altLang="ja-JP" sz="1300">
              <a:solidFill>
                <a:schemeClr val="dk1"/>
              </a:solidFill>
              <a:effectLst/>
              <a:latin typeface="+mn-lt"/>
              <a:ea typeface="+mn-ea"/>
              <a:cs typeface="+mn-cs"/>
            </a:rPr>
            <a:t>となった</a:t>
          </a:r>
          <a:r>
            <a:rPr lang="ja-JP" altLang="en-US"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　なお、</a:t>
          </a:r>
          <a:r>
            <a:rPr lang="ja-JP" altLang="ja-JP" sz="1300">
              <a:solidFill>
                <a:schemeClr val="dk1"/>
              </a:solidFill>
              <a:effectLst/>
              <a:latin typeface="+mn-lt"/>
              <a:ea typeface="+mn-ea"/>
              <a:cs typeface="+mn-cs"/>
            </a:rPr>
            <a:t>類似団体内平均値に比べて１５，</a:t>
          </a:r>
          <a:r>
            <a:rPr lang="ja-JP" altLang="en-US" sz="1300">
              <a:solidFill>
                <a:schemeClr val="dk1"/>
              </a:solidFill>
              <a:effectLst/>
              <a:latin typeface="+mn-lt"/>
              <a:ea typeface="+mn-ea"/>
              <a:cs typeface="+mn-cs"/>
            </a:rPr>
            <a:t>４０７</a:t>
          </a:r>
          <a:r>
            <a:rPr lang="ja-JP" altLang="ja-JP" sz="1300">
              <a:solidFill>
                <a:schemeClr val="dk1"/>
              </a:solidFill>
              <a:effectLst/>
              <a:latin typeface="+mn-lt"/>
              <a:ea typeface="+mn-ea"/>
              <a:cs typeface="+mn-cs"/>
            </a:rPr>
            <a:t>円と大幅に低くなっている</a:t>
          </a:r>
          <a:r>
            <a:rPr lang="ja-JP" altLang="en-US" sz="1300">
              <a:solidFill>
                <a:schemeClr val="dk1"/>
              </a:solidFill>
              <a:effectLst/>
              <a:latin typeface="+mn-lt"/>
              <a:ea typeface="+mn-ea"/>
              <a:cs typeface="+mn-cs"/>
            </a:rPr>
            <a:t>のは、過去における</a:t>
          </a:r>
          <a:r>
            <a:rPr lang="ja-JP" altLang="ja-JP" sz="1300">
              <a:solidFill>
                <a:schemeClr val="dk1"/>
              </a:solidFill>
              <a:effectLst/>
              <a:latin typeface="+mn-lt"/>
              <a:ea typeface="+mn-ea"/>
              <a:cs typeface="+mn-cs"/>
            </a:rPr>
            <a:t>定員適正化計画に基づく職員定数の削減や、内部経費の見直しによる経費の削減によるものである。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99299</xdr:rowOff>
    </xdr:from>
    <xdr:to>
      <xdr:col>7</xdr:col>
      <xdr:colOff>152400</xdr:colOff>
      <xdr:row>81</xdr:row>
      <xdr:rowOff>109817</xdr:rowOff>
    </xdr:to>
    <xdr:cxnSp macro="">
      <xdr:nvCxnSpPr>
        <xdr:cNvPr id="192" name="直線コネクタ 191"/>
        <xdr:cNvCxnSpPr/>
      </xdr:nvCxnSpPr>
      <xdr:spPr>
        <a:xfrm flipV="1">
          <a:off x="4114800" y="13986749"/>
          <a:ext cx="838200" cy="1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64412</xdr:rowOff>
    </xdr:from>
    <xdr:to>
      <xdr:col>6</xdr:col>
      <xdr:colOff>0</xdr:colOff>
      <xdr:row>81</xdr:row>
      <xdr:rowOff>109817</xdr:rowOff>
    </xdr:to>
    <xdr:cxnSp macro="">
      <xdr:nvCxnSpPr>
        <xdr:cNvPr id="195" name="直線コネクタ 194"/>
        <xdr:cNvCxnSpPr/>
      </xdr:nvCxnSpPr>
      <xdr:spPr>
        <a:xfrm>
          <a:off x="3225800" y="13951862"/>
          <a:ext cx="8890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1632</xdr:rowOff>
    </xdr:from>
    <xdr:to>
      <xdr:col>4</xdr:col>
      <xdr:colOff>482600</xdr:colOff>
      <xdr:row>81</xdr:row>
      <xdr:rowOff>64412</xdr:rowOff>
    </xdr:to>
    <xdr:cxnSp macro="">
      <xdr:nvCxnSpPr>
        <xdr:cNvPr id="198" name="直線コネクタ 197"/>
        <xdr:cNvCxnSpPr/>
      </xdr:nvCxnSpPr>
      <xdr:spPr>
        <a:xfrm>
          <a:off x="2336800" y="13889082"/>
          <a:ext cx="889000" cy="6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1632</xdr:rowOff>
    </xdr:from>
    <xdr:to>
      <xdr:col>3</xdr:col>
      <xdr:colOff>279400</xdr:colOff>
      <xdr:row>81</xdr:row>
      <xdr:rowOff>10280</xdr:rowOff>
    </xdr:to>
    <xdr:cxnSp macro="">
      <xdr:nvCxnSpPr>
        <xdr:cNvPr id="201" name="直線コネクタ 200"/>
        <xdr:cNvCxnSpPr/>
      </xdr:nvCxnSpPr>
      <xdr:spPr>
        <a:xfrm flipV="1">
          <a:off x="1447800" y="13889082"/>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48499</xdr:rowOff>
    </xdr:from>
    <xdr:to>
      <xdr:col>7</xdr:col>
      <xdr:colOff>203200</xdr:colOff>
      <xdr:row>81</xdr:row>
      <xdr:rowOff>150099</xdr:rowOff>
    </xdr:to>
    <xdr:sp macro="" textlink="">
      <xdr:nvSpPr>
        <xdr:cNvPr id="211" name="円/楕円 210"/>
        <xdr:cNvSpPr/>
      </xdr:nvSpPr>
      <xdr:spPr>
        <a:xfrm>
          <a:off x="4902200" y="139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65026</xdr:rowOff>
    </xdr:from>
    <xdr:ext cx="762000" cy="259045"/>
    <xdr:sp macro="" textlink="">
      <xdr:nvSpPr>
        <xdr:cNvPr id="212" name="人件費・物件費等の状況該当値テキスト"/>
        <xdr:cNvSpPr txBox="1"/>
      </xdr:nvSpPr>
      <xdr:spPr>
        <a:xfrm>
          <a:off x="5041900" y="1378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59017</xdr:rowOff>
    </xdr:from>
    <xdr:to>
      <xdr:col>6</xdr:col>
      <xdr:colOff>50800</xdr:colOff>
      <xdr:row>81</xdr:row>
      <xdr:rowOff>160617</xdr:rowOff>
    </xdr:to>
    <xdr:sp macro="" textlink="">
      <xdr:nvSpPr>
        <xdr:cNvPr id="213" name="円/楕円 212"/>
        <xdr:cNvSpPr/>
      </xdr:nvSpPr>
      <xdr:spPr>
        <a:xfrm>
          <a:off x="4064000" y="1394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170794</xdr:rowOff>
    </xdr:from>
    <xdr:ext cx="736600" cy="259045"/>
    <xdr:sp macro="" textlink="">
      <xdr:nvSpPr>
        <xdr:cNvPr id="214" name="テキスト ボックス 213"/>
        <xdr:cNvSpPr txBox="1"/>
      </xdr:nvSpPr>
      <xdr:spPr>
        <a:xfrm>
          <a:off x="3733800" y="1371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13612</xdr:rowOff>
    </xdr:from>
    <xdr:to>
      <xdr:col>4</xdr:col>
      <xdr:colOff>533400</xdr:colOff>
      <xdr:row>81</xdr:row>
      <xdr:rowOff>115212</xdr:rowOff>
    </xdr:to>
    <xdr:sp macro="" textlink="">
      <xdr:nvSpPr>
        <xdr:cNvPr id="215" name="円/楕円 214"/>
        <xdr:cNvSpPr/>
      </xdr:nvSpPr>
      <xdr:spPr>
        <a:xfrm>
          <a:off x="3175000" y="139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125389</xdr:rowOff>
    </xdr:from>
    <xdr:ext cx="762000" cy="259045"/>
    <xdr:sp macro="" textlink="">
      <xdr:nvSpPr>
        <xdr:cNvPr id="216" name="テキスト ボックス 215"/>
        <xdr:cNvSpPr txBox="1"/>
      </xdr:nvSpPr>
      <xdr:spPr>
        <a:xfrm>
          <a:off x="2844800" y="1366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87,519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122282</xdr:rowOff>
    </xdr:from>
    <xdr:to>
      <xdr:col>3</xdr:col>
      <xdr:colOff>330200</xdr:colOff>
      <xdr:row>81</xdr:row>
      <xdr:rowOff>52432</xdr:rowOff>
    </xdr:to>
    <xdr:sp macro="" textlink="">
      <xdr:nvSpPr>
        <xdr:cNvPr id="217" name="円/楕円 216"/>
        <xdr:cNvSpPr/>
      </xdr:nvSpPr>
      <xdr:spPr>
        <a:xfrm>
          <a:off x="2286000" y="13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62609</xdr:rowOff>
    </xdr:from>
    <xdr:ext cx="762000" cy="259045"/>
    <xdr:sp macro="" textlink="">
      <xdr:nvSpPr>
        <xdr:cNvPr id="218" name="テキスト ボックス 217"/>
        <xdr:cNvSpPr txBox="1"/>
      </xdr:nvSpPr>
      <xdr:spPr>
        <a:xfrm>
          <a:off x="1955800" y="136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130930</xdr:rowOff>
    </xdr:from>
    <xdr:to>
      <xdr:col>2</xdr:col>
      <xdr:colOff>127000</xdr:colOff>
      <xdr:row>81</xdr:row>
      <xdr:rowOff>61080</xdr:rowOff>
    </xdr:to>
    <xdr:sp macro="" textlink="">
      <xdr:nvSpPr>
        <xdr:cNvPr id="219" name="円/楕円 218"/>
        <xdr:cNvSpPr/>
      </xdr:nvSpPr>
      <xdr:spPr>
        <a:xfrm>
          <a:off x="1397000" y="138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71257</xdr:rowOff>
    </xdr:from>
    <xdr:ext cx="762000" cy="259045"/>
    <xdr:sp macro="" textlink="">
      <xdr:nvSpPr>
        <xdr:cNvPr id="220" name="テキスト ボックス 219"/>
        <xdr:cNvSpPr txBox="1"/>
      </xdr:nvSpPr>
      <xdr:spPr>
        <a:xfrm>
          <a:off x="1066800" y="1361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給与制度の総合的見直しに伴う現給保障を、国と同様平成３０年３月３１日までとしているところであり、</a:t>
          </a:r>
          <a:r>
            <a:rPr lang="ja-JP" altLang="en-US" sz="1300">
              <a:solidFill>
                <a:schemeClr val="dk1"/>
              </a:solidFill>
              <a:effectLst/>
              <a:latin typeface="+mn-lt"/>
              <a:ea typeface="+mn-ea"/>
              <a:cs typeface="+mn-cs"/>
            </a:rPr>
            <a:t>平成</a:t>
          </a:r>
          <a:r>
            <a:rPr kumimoji="1" lang="ja-JP" altLang="ja-JP" sz="1300">
              <a:solidFill>
                <a:schemeClr val="dk1"/>
              </a:solidFill>
              <a:effectLst/>
              <a:latin typeface="+mn-lt"/>
              <a:ea typeface="+mn-ea"/>
              <a:cs typeface="+mn-cs"/>
            </a:rPr>
            <a:t>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年度は前年度のラスパイレス指数より０．１ポイント低下し、類似団体内平均値</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比較を</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ても一定の数値を保っている。</a:t>
          </a:r>
          <a:endParaRPr lang="ja-JP" altLang="ja-JP" sz="1300">
            <a:effectLst/>
          </a:endParaRPr>
        </a:p>
        <a:p>
          <a:r>
            <a:rPr kumimoji="1" lang="ja-JP" altLang="ja-JP" sz="1300">
              <a:solidFill>
                <a:schemeClr val="dk1"/>
              </a:solidFill>
              <a:effectLst/>
              <a:latin typeface="+mn-lt"/>
              <a:ea typeface="+mn-ea"/>
              <a:cs typeface="+mn-cs"/>
            </a:rPr>
            <a:t>　今後も他市の動向を踏まえながら</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地方自治体として適正な給与水準を維持するよう努める。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157339</xdr:rowOff>
    </xdr:to>
    <xdr:cxnSp macro="">
      <xdr:nvCxnSpPr>
        <xdr:cNvPr id="254" name="直線コネクタ 253"/>
        <xdr:cNvCxnSpPr/>
      </xdr:nvCxnSpPr>
      <xdr:spPr>
        <a:xfrm flipV="1">
          <a:off x="16179800" y="1420283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82</xdr:row>
      <xdr:rowOff>157339</xdr:rowOff>
    </xdr:to>
    <xdr:cxnSp macro="">
      <xdr:nvCxnSpPr>
        <xdr:cNvPr id="257" name="直線コネクタ 256"/>
        <xdr:cNvCxnSpPr/>
      </xdr:nvCxnSpPr>
      <xdr:spPr>
        <a:xfrm>
          <a:off x="15290800" y="141492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83</xdr:row>
      <xdr:rowOff>52916</xdr:rowOff>
    </xdr:to>
    <xdr:cxnSp macro="">
      <xdr:nvCxnSpPr>
        <xdr:cNvPr id="260" name="直線コネクタ 259"/>
        <xdr:cNvCxnSpPr/>
      </xdr:nvCxnSpPr>
      <xdr:spPr>
        <a:xfrm flipV="1">
          <a:off x="14401800" y="141492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16228</xdr:rowOff>
    </xdr:to>
    <xdr:cxnSp macro="">
      <xdr:nvCxnSpPr>
        <xdr:cNvPr id="263" name="直線コネクタ 262"/>
        <xdr:cNvCxnSpPr/>
      </xdr:nvCxnSpPr>
      <xdr:spPr>
        <a:xfrm flipV="1">
          <a:off x="13512800" y="14283266"/>
          <a:ext cx="889000" cy="9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3" name="円/楕円 272"/>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4"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106539</xdr:rowOff>
    </xdr:from>
    <xdr:to>
      <xdr:col>23</xdr:col>
      <xdr:colOff>457200</xdr:colOff>
      <xdr:row>83</xdr:row>
      <xdr:rowOff>36689</xdr:rowOff>
    </xdr:to>
    <xdr:sp macro="" textlink="">
      <xdr:nvSpPr>
        <xdr:cNvPr id="275" name="円/楕円 274"/>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46866</xdr:rowOff>
    </xdr:from>
    <xdr:ext cx="736600" cy="259045"/>
    <xdr:sp macro="" textlink="">
      <xdr:nvSpPr>
        <xdr:cNvPr id="276" name="テキスト ボックス 275"/>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39511</xdr:rowOff>
    </xdr:from>
    <xdr:to>
      <xdr:col>22</xdr:col>
      <xdr:colOff>254000</xdr:colOff>
      <xdr:row>82</xdr:row>
      <xdr:rowOff>141111</xdr:rowOff>
    </xdr:to>
    <xdr:sp macro="" textlink="">
      <xdr:nvSpPr>
        <xdr:cNvPr id="277" name="円/楕円 276"/>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151288</xdr:rowOff>
    </xdr:from>
    <xdr:ext cx="762000" cy="259045"/>
    <xdr:sp macro="" textlink="">
      <xdr:nvSpPr>
        <xdr:cNvPr id="278" name="テキスト ボックス 277"/>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79" name="円/楕円 278"/>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0" name="テキスト ボックス 279"/>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1" name="円/楕円 280"/>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2" name="テキスト ボックス 281"/>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数次にわたる行政改革を計画的に実施する中で</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全国平均値よりも</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２．６７</a:t>
          </a:r>
          <a:r>
            <a:rPr kumimoji="1" lang="ja-JP" altLang="ja-JP" sz="1300">
              <a:solidFill>
                <a:schemeClr val="dk1"/>
              </a:solidFill>
              <a:effectLst/>
              <a:latin typeface="+mn-lt"/>
              <a:ea typeface="+mn-ea"/>
              <a:cs typeface="+mn-cs"/>
            </a:rPr>
            <a:t>人、類似団体内平均値よりも０．９</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人低くなっている。</a:t>
          </a:r>
          <a:endParaRPr lang="ja-JP" altLang="ja-JP" sz="1300">
            <a:effectLst/>
          </a:endParaRPr>
        </a:p>
        <a:p>
          <a:r>
            <a:rPr kumimoji="1" lang="ja-JP" altLang="ja-JP" sz="1300">
              <a:solidFill>
                <a:schemeClr val="dk1"/>
              </a:solidFill>
              <a:effectLst/>
              <a:latin typeface="+mn-lt"/>
              <a:ea typeface="+mn-ea"/>
              <a:cs typeface="+mn-cs"/>
            </a:rPr>
            <a:t>　今後も定員適正化計画の着実な推進を図る。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70213</xdr:rowOff>
    </xdr:from>
    <xdr:to>
      <xdr:col>24</xdr:col>
      <xdr:colOff>558800</xdr:colOff>
      <xdr:row>60</xdr:row>
      <xdr:rowOff>77107</xdr:rowOff>
    </xdr:to>
    <xdr:cxnSp macro="">
      <xdr:nvCxnSpPr>
        <xdr:cNvPr id="319" name="直線コネクタ 318"/>
        <xdr:cNvCxnSpPr/>
      </xdr:nvCxnSpPr>
      <xdr:spPr>
        <a:xfrm flipV="1">
          <a:off x="16179800" y="1035721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0"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63319</xdr:rowOff>
    </xdr:from>
    <xdr:to>
      <xdr:col>23</xdr:col>
      <xdr:colOff>406400</xdr:colOff>
      <xdr:row>60</xdr:row>
      <xdr:rowOff>77107</xdr:rowOff>
    </xdr:to>
    <xdr:cxnSp macro="">
      <xdr:nvCxnSpPr>
        <xdr:cNvPr id="322" name="直線コネクタ 321"/>
        <xdr:cNvCxnSpPr/>
      </xdr:nvCxnSpPr>
      <xdr:spPr>
        <a:xfrm>
          <a:off x="15290800" y="103503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63319</xdr:rowOff>
    </xdr:from>
    <xdr:to>
      <xdr:col>22</xdr:col>
      <xdr:colOff>203200</xdr:colOff>
      <xdr:row>60</xdr:row>
      <xdr:rowOff>70213</xdr:rowOff>
    </xdr:to>
    <xdr:cxnSp macro="">
      <xdr:nvCxnSpPr>
        <xdr:cNvPr id="325" name="直線コネクタ 324"/>
        <xdr:cNvCxnSpPr/>
      </xdr:nvCxnSpPr>
      <xdr:spPr>
        <a:xfrm flipV="1">
          <a:off x="14401800" y="103503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7" name="テキスト ボックス 326"/>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70213</xdr:rowOff>
    </xdr:from>
    <xdr:to>
      <xdr:col>21</xdr:col>
      <xdr:colOff>0</xdr:colOff>
      <xdr:row>60</xdr:row>
      <xdr:rowOff>101237</xdr:rowOff>
    </xdr:to>
    <xdr:cxnSp macro="">
      <xdr:nvCxnSpPr>
        <xdr:cNvPr id="328" name="直線コネクタ 327"/>
        <xdr:cNvCxnSpPr/>
      </xdr:nvCxnSpPr>
      <xdr:spPr>
        <a:xfrm flipV="1">
          <a:off x="135128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19413</xdr:rowOff>
    </xdr:from>
    <xdr:to>
      <xdr:col>24</xdr:col>
      <xdr:colOff>609600</xdr:colOff>
      <xdr:row>60</xdr:row>
      <xdr:rowOff>121013</xdr:rowOff>
    </xdr:to>
    <xdr:sp macro="" textlink="">
      <xdr:nvSpPr>
        <xdr:cNvPr id="338" name="円/楕円 337"/>
        <xdr:cNvSpPr/>
      </xdr:nvSpPr>
      <xdr:spPr>
        <a:xfrm>
          <a:off x="16967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35940</xdr:rowOff>
    </xdr:from>
    <xdr:ext cx="762000" cy="259045"/>
    <xdr:sp macro="" textlink="">
      <xdr:nvSpPr>
        <xdr:cNvPr id="339" name="定員管理の状況該当値テキスト"/>
        <xdr:cNvSpPr txBox="1"/>
      </xdr:nvSpPr>
      <xdr:spPr>
        <a:xfrm>
          <a:off x="17106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26307</xdr:rowOff>
    </xdr:from>
    <xdr:to>
      <xdr:col>23</xdr:col>
      <xdr:colOff>457200</xdr:colOff>
      <xdr:row>60</xdr:row>
      <xdr:rowOff>127907</xdr:rowOff>
    </xdr:to>
    <xdr:sp macro="" textlink="">
      <xdr:nvSpPr>
        <xdr:cNvPr id="340" name="円/楕円 339"/>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138084</xdr:rowOff>
    </xdr:from>
    <xdr:ext cx="736600" cy="259045"/>
    <xdr:sp macro="" textlink="">
      <xdr:nvSpPr>
        <xdr:cNvPr id="341" name="テキスト ボックス 340"/>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12519</xdr:rowOff>
    </xdr:from>
    <xdr:to>
      <xdr:col>22</xdr:col>
      <xdr:colOff>254000</xdr:colOff>
      <xdr:row>60</xdr:row>
      <xdr:rowOff>114119</xdr:rowOff>
    </xdr:to>
    <xdr:sp macro="" textlink="">
      <xdr:nvSpPr>
        <xdr:cNvPr id="342" name="円/楕円 341"/>
        <xdr:cNvSpPr/>
      </xdr:nvSpPr>
      <xdr:spPr>
        <a:xfrm>
          <a:off x="15240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124296</xdr:rowOff>
    </xdr:from>
    <xdr:ext cx="762000" cy="259045"/>
    <xdr:sp macro="" textlink="">
      <xdr:nvSpPr>
        <xdr:cNvPr id="343" name="テキスト ボックス 342"/>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19413</xdr:rowOff>
    </xdr:from>
    <xdr:to>
      <xdr:col>21</xdr:col>
      <xdr:colOff>50800</xdr:colOff>
      <xdr:row>60</xdr:row>
      <xdr:rowOff>121013</xdr:rowOff>
    </xdr:to>
    <xdr:sp macro="" textlink="">
      <xdr:nvSpPr>
        <xdr:cNvPr id="344" name="円/楕円 343"/>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131190</xdr:rowOff>
    </xdr:from>
    <xdr:ext cx="762000" cy="259045"/>
    <xdr:sp macro="" textlink="">
      <xdr:nvSpPr>
        <xdr:cNvPr id="345" name="テキスト ボックス 344"/>
        <xdr:cNvSpPr txBox="1"/>
      </xdr:nvSpPr>
      <xdr:spPr>
        <a:xfrm>
          <a:off x="14020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46" name="円/楕円 345"/>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162214</xdr:rowOff>
    </xdr:from>
    <xdr:ext cx="762000" cy="259045"/>
    <xdr:sp macro="" textlink="">
      <xdr:nvSpPr>
        <xdr:cNvPr id="347" name="テキスト ボックス 346"/>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年度決算においては、</a:t>
          </a:r>
          <a:r>
            <a:rPr kumimoji="1" lang="ja-JP" altLang="en-US" sz="1300">
              <a:solidFill>
                <a:schemeClr val="dk1"/>
              </a:solidFill>
              <a:effectLst/>
              <a:latin typeface="+mn-lt"/>
              <a:ea typeface="+mn-ea"/>
              <a:cs typeface="+mn-cs"/>
            </a:rPr>
            <a:t>公債費に準ずる債務負担行為の償還額の減や災害復旧費等に係る基準財政需要額算入額（主に臨時財政対策債や合併特例債に係るもの）の増などにより、前年度と比べて単年度では０．５ポイント、</a:t>
          </a:r>
          <a:r>
            <a:rPr kumimoji="1" lang="ja-JP" altLang="ja-JP" sz="1300">
              <a:solidFill>
                <a:schemeClr val="dk1"/>
              </a:solidFill>
              <a:effectLst/>
              <a:latin typeface="+mn-lt"/>
              <a:ea typeface="+mn-ea"/>
              <a:cs typeface="+mn-cs"/>
            </a:rPr>
            <a:t>３か年平均で</a:t>
          </a:r>
          <a:r>
            <a:rPr kumimoji="1" lang="ja-JP" altLang="en-US" sz="1300">
              <a:solidFill>
                <a:schemeClr val="dk1"/>
              </a:solidFill>
              <a:effectLst/>
              <a:latin typeface="+mn-lt"/>
              <a:ea typeface="+mn-ea"/>
              <a:cs typeface="+mn-cs"/>
            </a:rPr>
            <a:t>も０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しかし、類似団体内平均値と比較</a:t>
          </a:r>
          <a:r>
            <a:rPr kumimoji="1" lang="ja-JP" altLang="en-US" sz="1300">
              <a:solidFill>
                <a:schemeClr val="dk1"/>
              </a:solidFill>
              <a:effectLst/>
              <a:latin typeface="+mn-lt"/>
              <a:ea typeface="+mn-ea"/>
              <a:cs typeface="+mn-cs"/>
            </a:rPr>
            <a:t>すると２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ポイント高い状況にあることから、引き続き銀行等資金の見積り合せによる低利な借入れを行うことで公債費利子の縮減を図り、比率の改善に努める。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132504</xdr:rowOff>
    </xdr:from>
    <xdr:to>
      <xdr:col>24</xdr:col>
      <xdr:colOff>558800</xdr:colOff>
      <xdr:row>42</xdr:row>
      <xdr:rowOff>9313</xdr:rowOff>
    </xdr:to>
    <xdr:cxnSp macro="">
      <xdr:nvCxnSpPr>
        <xdr:cNvPr id="380" name="直線コネクタ 379"/>
        <xdr:cNvCxnSpPr/>
      </xdr:nvCxnSpPr>
      <xdr:spPr>
        <a:xfrm flipV="1">
          <a:off x="16179800" y="71619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9313</xdr:rowOff>
    </xdr:from>
    <xdr:to>
      <xdr:col>23</xdr:col>
      <xdr:colOff>406400</xdr:colOff>
      <xdr:row>42</xdr:row>
      <xdr:rowOff>73660</xdr:rowOff>
    </xdr:to>
    <xdr:cxnSp macro="">
      <xdr:nvCxnSpPr>
        <xdr:cNvPr id="383" name="直線コネクタ 382"/>
        <xdr:cNvCxnSpPr/>
      </xdr:nvCxnSpPr>
      <xdr:spPr>
        <a:xfrm flipV="1">
          <a:off x="15290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170180</xdr:rowOff>
    </xdr:to>
    <xdr:cxnSp macro="">
      <xdr:nvCxnSpPr>
        <xdr:cNvPr id="386" name="直線コネクタ 385"/>
        <xdr:cNvCxnSpPr/>
      </xdr:nvCxnSpPr>
      <xdr:spPr>
        <a:xfrm flipV="1">
          <a:off x="14401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87206</xdr:rowOff>
    </xdr:to>
    <xdr:cxnSp macro="">
      <xdr:nvCxnSpPr>
        <xdr:cNvPr id="389" name="直線コネクタ 388"/>
        <xdr:cNvCxnSpPr/>
      </xdr:nvCxnSpPr>
      <xdr:spPr>
        <a:xfrm flipV="1">
          <a:off x="13512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3" name="テキスト ボックス 392"/>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81704</xdr:rowOff>
    </xdr:from>
    <xdr:to>
      <xdr:col>24</xdr:col>
      <xdr:colOff>609600</xdr:colOff>
      <xdr:row>42</xdr:row>
      <xdr:rowOff>11854</xdr:rowOff>
    </xdr:to>
    <xdr:sp macro="" textlink="">
      <xdr:nvSpPr>
        <xdr:cNvPr id="399" name="円/楕円 398"/>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53781</xdr:rowOff>
    </xdr:from>
    <xdr:ext cx="762000" cy="259045"/>
    <xdr:sp macro="" textlink="">
      <xdr:nvSpPr>
        <xdr:cNvPr id="400"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129963</xdr:rowOff>
    </xdr:from>
    <xdr:to>
      <xdr:col>23</xdr:col>
      <xdr:colOff>457200</xdr:colOff>
      <xdr:row>42</xdr:row>
      <xdr:rowOff>60113</xdr:rowOff>
    </xdr:to>
    <xdr:sp macro="" textlink="">
      <xdr:nvSpPr>
        <xdr:cNvPr id="401" name="円/楕円 400"/>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402" name="テキスト ボックス 401"/>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3" name="円/楕円 402"/>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4" name="テキスト ボックス 403"/>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5" name="円/楕円 404"/>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6" name="テキスト ボックス 405"/>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36406</xdr:rowOff>
    </xdr:from>
    <xdr:to>
      <xdr:col>19</xdr:col>
      <xdr:colOff>533400</xdr:colOff>
      <xdr:row>43</xdr:row>
      <xdr:rowOff>138006</xdr:rowOff>
    </xdr:to>
    <xdr:sp macro="" textlink="">
      <xdr:nvSpPr>
        <xdr:cNvPr id="407" name="円/楕円 406"/>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122783</xdr:rowOff>
    </xdr:from>
    <xdr:ext cx="762000" cy="259045"/>
    <xdr:sp macro="" textlink="">
      <xdr:nvSpPr>
        <xdr:cNvPr id="408" name="テキスト ボックス 407"/>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年度決算値と比較すると、新ごみ処理施設建設に伴う一部事務組合への負担見込額の増等により２．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ポイント上昇した。</a:t>
          </a:r>
          <a:endParaRPr lang="ja-JP" altLang="ja-JP" sz="1300">
            <a:effectLst/>
          </a:endParaRPr>
        </a:p>
        <a:p>
          <a:r>
            <a:rPr kumimoji="1" lang="ja-JP" altLang="ja-JP" sz="1300">
              <a:solidFill>
                <a:schemeClr val="dk1"/>
              </a:solidFill>
              <a:effectLst/>
              <a:latin typeface="+mn-lt"/>
              <a:ea typeface="+mn-ea"/>
              <a:cs typeface="+mn-cs"/>
            </a:rPr>
            <a:t>　類似団体内平均値と比較すると３</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ポイント上回った状況であることから、今後も主要な事業の実施においては適切な市債発行に努め、交付税措置のある有利な地方債を活用するなど比率の改善に努める。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28716</xdr:rowOff>
    </xdr:from>
    <xdr:to>
      <xdr:col>24</xdr:col>
      <xdr:colOff>558800</xdr:colOff>
      <xdr:row>19</xdr:row>
      <xdr:rowOff>62230</xdr:rowOff>
    </xdr:to>
    <xdr:cxnSp macro="">
      <xdr:nvCxnSpPr>
        <xdr:cNvPr id="442" name="直線コネクタ 441"/>
        <xdr:cNvCxnSpPr/>
      </xdr:nvCxnSpPr>
      <xdr:spPr>
        <a:xfrm>
          <a:off x="16179800" y="3286266"/>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564</xdr:rowOff>
    </xdr:from>
    <xdr:to>
      <xdr:col>23</xdr:col>
      <xdr:colOff>406400</xdr:colOff>
      <xdr:row>19</xdr:row>
      <xdr:rowOff>28716</xdr:rowOff>
    </xdr:to>
    <xdr:cxnSp macro="">
      <xdr:nvCxnSpPr>
        <xdr:cNvPr id="445" name="直線コネクタ 444"/>
        <xdr:cNvCxnSpPr/>
      </xdr:nvCxnSpPr>
      <xdr:spPr>
        <a:xfrm>
          <a:off x="15290800" y="32581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155928</xdr:rowOff>
    </xdr:from>
    <xdr:to>
      <xdr:col>22</xdr:col>
      <xdr:colOff>203200</xdr:colOff>
      <xdr:row>19</xdr:row>
      <xdr:rowOff>564</xdr:rowOff>
    </xdr:to>
    <xdr:cxnSp macro="">
      <xdr:nvCxnSpPr>
        <xdr:cNvPr id="448" name="直線コネクタ 447"/>
        <xdr:cNvCxnSpPr/>
      </xdr:nvCxnSpPr>
      <xdr:spPr>
        <a:xfrm>
          <a:off x="14401800" y="32420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155928</xdr:rowOff>
    </xdr:from>
    <xdr:to>
      <xdr:col>21</xdr:col>
      <xdr:colOff>0</xdr:colOff>
      <xdr:row>19</xdr:row>
      <xdr:rowOff>94403</xdr:rowOff>
    </xdr:to>
    <xdr:cxnSp macro="">
      <xdr:nvCxnSpPr>
        <xdr:cNvPr id="451" name="直線コネクタ 450"/>
        <xdr:cNvCxnSpPr/>
      </xdr:nvCxnSpPr>
      <xdr:spPr>
        <a:xfrm flipV="1">
          <a:off x="13512800" y="3242028"/>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5" name="テキスト ボックス 454"/>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11430</xdr:rowOff>
    </xdr:from>
    <xdr:to>
      <xdr:col>24</xdr:col>
      <xdr:colOff>609600</xdr:colOff>
      <xdr:row>19</xdr:row>
      <xdr:rowOff>113030</xdr:rowOff>
    </xdr:to>
    <xdr:sp macro="" textlink="">
      <xdr:nvSpPr>
        <xdr:cNvPr id="461" name="円/楕円 460"/>
        <xdr:cNvSpPr/>
      </xdr:nvSpPr>
      <xdr:spPr>
        <a:xfrm>
          <a:off x="16967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154957</xdr:rowOff>
    </xdr:from>
    <xdr:ext cx="762000" cy="259045"/>
    <xdr:sp macro="" textlink="">
      <xdr:nvSpPr>
        <xdr:cNvPr id="462" name="将来負担の状況該当値テキスト"/>
        <xdr:cNvSpPr txBox="1"/>
      </xdr:nvSpPr>
      <xdr:spPr>
        <a:xfrm>
          <a:off x="17106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149366</xdr:rowOff>
    </xdr:from>
    <xdr:to>
      <xdr:col>23</xdr:col>
      <xdr:colOff>457200</xdr:colOff>
      <xdr:row>19</xdr:row>
      <xdr:rowOff>79516</xdr:rowOff>
    </xdr:to>
    <xdr:sp macro="" textlink="">
      <xdr:nvSpPr>
        <xdr:cNvPr id="463" name="円/楕円 462"/>
        <xdr:cNvSpPr/>
      </xdr:nvSpPr>
      <xdr:spPr>
        <a:xfrm>
          <a:off x="16129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64293</xdr:rowOff>
    </xdr:from>
    <xdr:ext cx="736600" cy="259045"/>
    <xdr:sp macro="" textlink="">
      <xdr:nvSpPr>
        <xdr:cNvPr id="464" name="テキスト ボックス 463"/>
        <xdr:cNvSpPr txBox="1"/>
      </xdr:nvSpPr>
      <xdr:spPr>
        <a:xfrm>
          <a:off x="15798800" y="332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121215</xdr:rowOff>
    </xdr:from>
    <xdr:to>
      <xdr:col>22</xdr:col>
      <xdr:colOff>254000</xdr:colOff>
      <xdr:row>19</xdr:row>
      <xdr:rowOff>51364</xdr:rowOff>
    </xdr:to>
    <xdr:sp macro="" textlink="">
      <xdr:nvSpPr>
        <xdr:cNvPr id="465" name="円/楕円 464"/>
        <xdr:cNvSpPr/>
      </xdr:nvSpPr>
      <xdr:spPr>
        <a:xfrm>
          <a:off x="15240000" y="3207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36141</xdr:rowOff>
    </xdr:from>
    <xdr:ext cx="762000" cy="259045"/>
    <xdr:sp macro="" textlink="">
      <xdr:nvSpPr>
        <xdr:cNvPr id="466" name="テキスト ボックス 465"/>
        <xdr:cNvSpPr txBox="1"/>
      </xdr:nvSpPr>
      <xdr:spPr>
        <a:xfrm>
          <a:off x="14909800" y="32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105128</xdr:rowOff>
    </xdr:from>
    <xdr:to>
      <xdr:col>21</xdr:col>
      <xdr:colOff>50800</xdr:colOff>
      <xdr:row>19</xdr:row>
      <xdr:rowOff>35278</xdr:rowOff>
    </xdr:to>
    <xdr:sp macro="" textlink="">
      <xdr:nvSpPr>
        <xdr:cNvPr id="467" name="円/楕円 466"/>
        <xdr:cNvSpPr/>
      </xdr:nvSpPr>
      <xdr:spPr>
        <a:xfrm>
          <a:off x="14351000" y="31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20055</xdr:rowOff>
    </xdr:from>
    <xdr:ext cx="762000" cy="259045"/>
    <xdr:sp macro="" textlink="">
      <xdr:nvSpPr>
        <xdr:cNvPr id="468" name="テキスト ボックス 467"/>
        <xdr:cNvSpPr txBox="1"/>
      </xdr:nvSpPr>
      <xdr:spPr>
        <a:xfrm>
          <a:off x="14020800" y="32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43603</xdr:rowOff>
    </xdr:from>
    <xdr:to>
      <xdr:col>19</xdr:col>
      <xdr:colOff>533400</xdr:colOff>
      <xdr:row>19</xdr:row>
      <xdr:rowOff>145203</xdr:rowOff>
    </xdr:to>
    <xdr:sp macro="" textlink="">
      <xdr:nvSpPr>
        <xdr:cNvPr id="469" name="円/楕円 468"/>
        <xdr:cNvSpPr/>
      </xdr:nvSpPr>
      <xdr:spPr>
        <a:xfrm>
          <a:off x="134620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129980</xdr:rowOff>
    </xdr:from>
    <xdr:ext cx="762000" cy="259045"/>
    <xdr:sp macro="" textlink="">
      <xdr:nvSpPr>
        <xdr:cNvPr id="470" name="テキスト ボックス 469"/>
        <xdr:cNvSpPr txBox="1"/>
      </xdr:nvSpPr>
      <xdr:spPr>
        <a:xfrm>
          <a:off x="13131800" y="33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人件費に係る経常収支比率については、前年度と比較すると１．</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ポイントの増となったが、人事院勧告のベースアップに伴う職員給の増等が要因の一つに考えられる。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本市の給与制度は国</a:t>
          </a:r>
          <a:r>
            <a:rPr kumimoji="1" lang="ja-JP" altLang="en-US" sz="1300">
              <a:solidFill>
                <a:schemeClr val="dk1"/>
              </a:solidFill>
              <a:effectLst/>
              <a:latin typeface="+mn-lt"/>
              <a:ea typeface="+mn-ea"/>
              <a:cs typeface="+mn-cs"/>
            </a:rPr>
            <a:t>の人事院勧告</a:t>
          </a:r>
          <a:r>
            <a:rPr kumimoji="1" lang="ja-JP" altLang="ja-JP" sz="1300">
              <a:solidFill>
                <a:schemeClr val="dk1"/>
              </a:solidFill>
              <a:effectLst/>
              <a:latin typeface="+mn-lt"/>
              <a:ea typeface="+mn-ea"/>
              <a:cs typeface="+mn-cs"/>
            </a:rPr>
            <a:t>及び山梨県の</a:t>
          </a:r>
          <a:r>
            <a:rPr kumimoji="1" lang="ja-JP" altLang="en-US" sz="1300">
              <a:solidFill>
                <a:schemeClr val="dk1"/>
              </a:solidFill>
              <a:effectLst/>
              <a:latin typeface="+mn-lt"/>
              <a:ea typeface="+mn-ea"/>
              <a:cs typeface="+mn-cs"/>
            </a:rPr>
            <a:t>人事委員会勧告</a:t>
          </a:r>
          <a:r>
            <a:rPr kumimoji="1" lang="ja-JP" altLang="ja-JP" sz="1300">
              <a:solidFill>
                <a:schemeClr val="dk1"/>
              </a:solidFill>
              <a:effectLst/>
              <a:latin typeface="+mn-lt"/>
              <a:ea typeface="+mn-ea"/>
              <a:cs typeface="+mn-cs"/>
            </a:rPr>
            <a:t>に準拠しており、決算額から見ると大幅な増加は見受けられない。</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66040</xdr:rowOff>
    </xdr:to>
    <xdr:cxnSp macro="">
      <xdr:nvCxnSpPr>
        <xdr:cNvPr id="66" name="直線コネクタ 65"/>
        <xdr:cNvCxnSpPr/>
      </xdr:nvCxnSpPr>
      <xdr:spPr>
        <a:xfrm>
          <a:off x="3987800" y="6162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12700</xdr:rowOff>
    </xdr:to>
    <xdr:cxnSp macro="">
      <xdr:nvCxnSpPr>
        <xdr:cNvPr id="69" name="直線コネクタ 68"/>
        <xdr:cNvCxnSpPr/>
      </xdr:nvCxnSpPr>
      <xdr:spPr>
        <a:xfrm flipV="1">
          <a:off x="3098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12700</xdr:rowOff>
    </xdr:to>
    <xdr:cxnSp macro="">
      <xdr:nvCxnSpPr>
        <xdr:cNvPr id="72" name="直線コネクタ 71"/>
        <xdr:cNvCxnSpPr/>
      </xdr:nvCxnSpPr>
      <xdr:spPr>
        <a:xfrm>
          <a:off x="2209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165100</xdr:rowOff>
    </xdr:to>
    <xdr:cxnSp macro="">
      <xdr:nvCxnSpPr>
        <xdr:cNvPr id="75" name="直線コネクタ 74"/>
        <xdr:cNvCxnSpPr/>
      </xdr:nvCxnSpPr>
      <xdr:spPr>
        <a:xfrm flipV="1">
          <a:off x="1320800" y="6169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物件費に係る経常収支比率については、</a:t>
          </a:r>
          <a:r>
            <a:rPr kumimoji="1" lang="ja-JP" altLang="en-US" sz="1300">
              <a:solidFill>
                <a:schemeClr val="dk1"/>
              </a:solidFill>
              <a:effectLst/>
              <a:latin typeface="+mn-lt"/>
              <a:ea typeface="+mn-ea"/>
              <a:cs typeface="+mn-cs"/>
            </a:rPr>
            <a:t>焼却残渣県外搬出業務委託料などの減に係る経常経費充当一般財源を上回る一般財源総額の減に</a:t>
          </a:r>
          <a:r>
            <a:rPr kumimoji="1" lang="ja-JP" altLang="ja-JP" sz="1300">
              <a:solidFill>
                <a:schemeClr val="dk1"/>
              </a:solidFill>
              <a:effectLst/>
              <a:latin typeface="+mn-lt"/>
              <a:ea typeface="+mn-ea"/>
              <a:cs typeface="+mn-cs"/>
            </a:rPr>
            <a:t>より、平成２７年度と比較すると、０．２ポイント上昇し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167821</xdr:rowOff>
    </xdr:from>
    <xdr:to>
      <xdr:col>24</xdr:col>
      <xdr:colOff>31750</xdr:colOff>
      <xdr:row>21</xdr:row>
      <xdr:rowOff>15422</xdr:rowOff>
    </xdr:to>
    <xdr:cxnSp macro="">
      <xdr:nvCxnSpPr>
        <xdr:cNvPr id="124" name="直線コネクタ 123"/>
        <xdr:cNvCxnSpPr/>
      </xdr:nvCxnSpPr>
      <xdr:spPr>
        <a:xfrm flipV="1">
          <a:off x="16510000" y="2396671"/>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5"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6" name="直線コネクタ 125"/>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82748</xdr:rowOff>
    </xdr:from>
    <xdr:ext cx="762000" cy="259045"/>
    <xdr:sp macro="" textlink="">
      <xdr:nvSpPr>
        <xdr:cNvPr id="127"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13</xdr:row>
      <xdr:rowOff>167821</xdr:rowOff>
    </xdr:from>
    <xdr:to>
      <xdr:col>24</xdr:col>
      <xdr:colOff>120650</xdr:colOff>
      <xdr:row>13</xdr:row>
      <xdr:rowOff>167821</xdr:rowOff>
    </xdr:to>
    <xdr:cxnSp macro="">
      <xdr:nvCxnSpPr>
        <xdr:cNvPr id="128" name="直線コネクタ 127"/>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13</xdr:row>
      <xdr:rowOff>167821</xdr:rowOff>
    </xdr:to>
    <xdr:cxnSp macro="">
      <xdr:nvCxnSpPr>
        <xdr:cNvPr id="129" name="直線コネクタ 128"/>
        <xdr:cNvCxnSpPr/>
      </xdr:nvCxnSpPr>
      <xdr:spPr>
        <a:xfrm>
          <a:off x="15671800" y="2374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31" name="フローチャート :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13</xdr:row>
      <xdr:rowOff>146050</xdr:rowOff>
    </xdr:to>
    <xdr:cxnSp macro="">
      <xdr:nvCxnSpPr>
        <xdr:cNvPr id="132" name="直線コネクタ 131"/>
        <xdr:cNvCxnSpPr/>
      </xdr:nvCxnSpPr>
      <xdr:spPr>
        <a:xfrm>
          <a:off x="14782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48079</xdr:rowOff>
    </xdr:from>
    <xdr:to>
      <xdr:col>21</xdr:col>
      <xdr:colOff>361950</xdr:colOff>
      <xdr:row>13</xdr:row>
      <xdr:rowOff>124279</xdr:rowOff>
    </xdr:to>
    <xdr:cxnSp macro="">
      <xdr:nvCxnSpPr>
        <xdr:cNvPr id="135" name="直線コネクタ 134"/>
        <xdr:cNvCxnSpPr/>
      </xdr:nvCxnSpPr>
      <xdr:spPr>
        <a:xfrm>
          <a:off x="13893800" y="2276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15421</xdr:rowOff>
    </xdr:from>
    <xdr:to>
      <xdr:col>20</xdr:col>
      <xdr:colOff>158750</xdr:colOff>
      <xdr:row>13</xdr:row>
      <xdr:rowOff>48079</xdr:rowOff>
    </xdr:to>
    <xdr:cxnSp macro="">
      <xdr:nvCxnSpPr>
        <xdr:cNvPr id="138" name="直線コネクタ 137"/>
        <xdr:cNvCxnSpPr/>
      </xdr:nvCxnSpPr>
      <xdr:spPr>
        <a:xfrm>
          <a:off x="13004800" y="2244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117021</xdr:rowOff>
    </xdr:from>
    <xdr:to>
      <xdr:col>24</xdr:col>
      <xdr:colOff>82550</xdr:colOff>
      <xdr:row>14</xdr:row>
      <xdr:rowOff>47171</xdr:rowOff>
    </xdr:to>
    <xdr:sp macro="" textlink="">
      <xdr:nvSpPr>
        <xdr:cNvPr id="148" name="円/楕円 147"/>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25598</xdr:rowOff>
    </xdr:from>
    <xdr:ext cx="762000" cy="259045"/>
    <xdr:sp macro="" textlink="">
      <xdr:nvSpPr>
        <xdr:cNvPr id="149" name="物件費該当値テキスト"/>
        <xdr:cNvSpPr txBox="1"/>
      </xdr:nvSpPr>
      <xdr:spPr>
        <a:xfrm>
          <a:off x="16598900" y="225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50" name="円/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52" name="円/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168729</xdr:rowOff>
    </xdr:from>
    <xdr:to>
      <xdr:col>20</xdr:col>
      <xdr:colOff>209550</xdr:colOff>
      <xdr:row>13</xdr:row>
      <xdr:rowOff>98879</xdr:rowOff>
    </xdr:to>
    <xdr:sp macro="" textlink="">
      <xdr:nvSpPr>
        <xdr:cNvPr id="154" name="円/楕円 153"/>
        <xdr:cNvSpPr/>
      </xdr:nvSpPr>
      <xdr:spPr>
        <a:xfrm>
          <a:off x="13843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109056</xdr:rowOff>
    </xdr:from>
    <xdr:ext cx="762000" cy="259045"/>
    <xdr:sp macro="" textlink="">
      <xdr:nvSpPr>
        <xdr:cNvPr id="155" name="テキスト ボックス 154"/>
        <xdr:cNvSpPr txBox="1"/>
      </xdr:nvSpPr>
      <xdr:spPr>
        <a:xfrm>
          <a:off x="13512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6" name="円/楕円 155"/>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7" name="テキスト ボックス 156"/>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扶助費に係る経常収支比率については、すこやか子育て医療費助成金及び生活保護扶助費などの増により、平成２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a:t>
          </a:r>
          <a:r>
            <a:rPr kumimoji="1" lang="ja-JP" altLang="en-US" sz="1300">
              <a:solidFill>
                <a:schemeClr val="dk1"/>
              </a:solidFill>
              <a:effectLst/>
              <a:latin typeface="+mn-lt"/>
              <a:ea typeface="+mn-ea"/>
              <a:cs typeface="+mn-cs"/>
            </a:rPr>
            <a:t>すると、１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ポイント上昇し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１４．</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5" name="直線コネクタ 184"/>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165100</xdr:rowOff>
    </xdr:to>
    <xdr:cxnSp macro="">
      <xdr:nvCxnSpPr>
        <xdr:cNvPr id="190" name="直線コネクタ 189"/>
        <xdr:cNvCxnSpPr/>
      </xdr:nvCxnSpPr>
      <xdr:spPr>
        <a:xfrm>
          <a:off x="3987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91"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2" name="フローチャート :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93" name="直線コネクタ 192"/>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4" name="フローチャート : 判断 193"/>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5" name="テキスト ボックス 194"/>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196" name="直線コネクタ 195"/>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63500</xdr:rowOff>
    </xdr:to>
    <xdr:cxnSp macro="">
      <xdr:nvCxnSpPr>
        <xdr:cNvPr id="199" name="直線コネクタ 198"/>
        <xdr:cNvCxnSpPr/>
      </xdr:nvCxnSpPr>
      <xdr:spPr>
        <a:xfrm flipV="1">
          <a:off x="1320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2" name="フローチャート : 判断 201"/>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3" name="テキスト ボックス 202"/>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9" name="円/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2" name="テキスト ボックス 21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7" name="円/楕円 216"/>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8" name="テキスト ボックス 217"/>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その他に係る経常収支比率については、</a:t>
          </a:r>
          <a:r>
            <a:rPr kumimoji="1" lang="ja-JP" altLang="en-US" sz="1300">
              <a:solidFill>
                <a:schemeClr val="dk1"/>
              </a:solidFill>
              <a:effectLst/>
              <a:latin typeface="+mn-lt"/>
              <a:ea typeface="+mn-ea"/>
              <a:cs typeface="+mn-cs"/>
            </a:rPr>
            <a:t>国民健康保険事業特別会計などへの繰出金が減になったものの、地方消費税交付金等が</a:t>
          </a:r>
          <a:r>
            <a:rPr kumimoji="1" lang="ja-JP" altLang="ja-JP" sz="1300">
              <a:solidFill>
                <a:schemeClr val="dk1"/>
              </a:solidFill>
              <a:effectLst/>
              <a:latin typeface="+mn-lt"/>
              <a:ea typeface="+mn-ea"/>
              <a:cs typeface="+mn-cs"/>
            </a:rPr>
            <a:t>大幅に減となり経常一般財源総額が減少</a:t>
          </a:r>
          <a:r>
            <a:rPr kumimoji="1" lang="ja-JP" altLang="en-US" sz="1300">
              <a:solidFill>
                <a:schemeClr val="dk1"/>
              </a:solidFill>
              <a:effectLst/>
              <a:latin typeface="+mn-lt"/>
              <a:ea typeface="+mn-ea"/>
              <a:cs typeface="+mn-cs"/>
            </a:rPr>
            <a:t>したことから、</a:t>
          </a:r>
          <a:r>
            <a:rPr kumimoji="1" lang="ja-JP" altLang="ja-JP" sz="1300">
              <a:solidFill>
                <a:schemeClr val="dk1"/>
              </a:solidFill>
              <a:effectLst/>
              <a:latin typeface="+mn-lt"/>
              <a:ea typeface="+mn-ea"/>
              <a:cs typeface="+mn-cs"/>
            </a:rPr>
            <a:t>平成２７年度と比較すると、</a:t>
          </a:r>
          <a:r>
            <a:rPr kumimoji="1" lang="ja-JP" altLang="ja-JP" sz="1300" b="0">
              <a:solidFill>
                <a:schemeClr val="tx1"/>
              </a:solidFill>
              <a:effectLst/>
              <a:latin typeface="+mn-lt"/>
              <a:ea typeface="+mn-ea"/>
              <a:cs typeface="+mn-cs"/>
            </a:rPr>
            <a:t>０．</a:t>
          </a:r>
          <a:r>
            <a:rPr kumimoji="1" lang="ja-JP" altLang="en-US" sz="1300" b="0">
              <a:solidFill>
                <a:schemeClr val="tx1"/>
              </a:solidFill>
              <a:effectLst/>
              <a:latin typeface="+mn-lt"/>
              <a:ea typeface="+mn-ea"/>
              <a:cs typeface="+mn-cs"/>
            </a:rPr>
            <a:t>４</a:t>
          </a:r>
          <a:r>
            <a:rPr kumimoji="1" lang="ja-JP" altLang="ja-JP" sz="1300" b="0">
              <a:solidFill>
                <a:schemeClr val="tx1"/>
              </a:solidFill>
              <a:effectLst/>
              <a:latin typeface="+mn-lt"/>
              <a:ea typeface="+mn-ea"/>
              <a:cs typeface="+mn-cs"/>
            </a:rPr>
            <a:t>ポイント上昇し</a:t>
          </a:r>
          <a:r>
            <a:rPr kumimoji="1" lang="ja-JP" altLang="en-US" sz="1300" b="0">
              <a:solidFill>
                <a:schemeClr val="tx1"/>
              </a:solidFill>
              <a:effectLst/>
              <a:latin typeface="+mn-lt"/>
              <a:ea typeface="+mn-ea"/>
              <a:cs typeface="+mn-cs"/>
            </a:rPr>
            <a:t>て１０</a:t>
          </a:r>
          <a:r>
            <a:rPr kumimoji="1" lang="ja-JP" altLang="ja-JP" sz="1300" b="0">
              <a:solidFill>
                <a:schemeClr val="tx1"/>
              </a:solidFill>
              <a:effectLst/>
              <a:latin typeface="+mn-lt"/>
              <a:ea typeface="+mn-ea"/>
              <a:cs typeface="+mn-cs"/>
            </a:rPr>
            <a:t>．</a:t>
          </a:r>
          <a:r>
            <a:rPr kumimoji="1" lang="ja-JP" altLang="en-US" sz="1300" b="0">
              <a:solidFill>
                <a:schemeClr val="tx1"/>
              </a:solidFill>
              <a:effectLst/>
              <a:latin typeface="+mn-lt"/>
              <a:ea typeface="+mn-ea"/>
              <a:cs typeface="+mn-cs"/>
            </a:rPr>
            <a:t>５</a:t>
          </a:r>
          <a:r>
            <a:rPr kumimoji="1" lang="ja-JP" altLang="ja-JP" sz="1300" b="0">
              <a:solidFill>
                <a:schemeClr val="tx1"/>
              </a:solidFill>
              <a:effectLst/>
              <a:latin typeface="+mn-lt"/>
              <a:ea typeface="+mn-ea"/>
              <a:cs typeface="+mn-cs"/>
            </a:rPr>
            <a:t>％となった。</a:t>
          </a:r>
          <a:endParaRPr lang="ja-JP" altLang="ja-JP" sz="1300" b="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6" name="直線コネクタ 245"/>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7"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8" name="直線コネクタ 247"/>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9"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0" name="直線コネクタ 249"/>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133350</xdr:rowOff>
    </xdr:from>
    <xdr:to>
      <xdr:col>24</xdr:col>
      <xdr:colOff>31750</xdr:colOff>
      <xdr:row>54</xdr:row>
      <xdr:rowOff>12700</xdr:rowOff>
    </xdr:to>
    <xdr:cxnSp macro="">
      <xdr:nvCxnSpPr>
        <xdr:cNvPr id="251" name="直線コネクタ 250"/>
        <xdr:cNvCxnSpPr/>
      </xdr:nvCxnSpPr>
      <xdr:spPr>
        <a:xfrm>
          <a:off x="15671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133350</xdr:rowOff>
    </xdr:to>
    <xdr:cxnSp macro="">
      <xdr:nvCxnSpPr>
        <xdr:cNvPr id="254" name="直線コネクタ 253"/>
        <xdr:cNvCxnSpPr/>
      </xdr:nvCxnSpPr>
      <xdr:spPr>
        <a:xfrm>
          <a:off x="14782800" y="919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5" name="フローチャート :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19050</xdr:rowOff>
    </xdr:from>
    <xdr:to>
      <xdr:col>21</xdr:col>
      <xdr:colOff>361950</xdr:colOff>
      <xdr:row>53</xdr:row>
      <xdr:rowOff>107950</xdr:rowOff>
    </xdr:to>
    <xdr:cxnSp macro="">
      <xdr:nvCxnSpPr>
        <xdr:cNvPr id="257" name="直線コネクタ 256"/>
        <xdr:cNvCxnSpPr/>
      </xdr:nvCxnSpPr>
      <xdr:spPr>
        <a:xfrm>
          <a:off x="13893800" y="910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8" name="フローチャート : 判断 257"/>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9" name="テキスト ボックス 258"/>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139700</xdr:rowOff>
    </xdr:from>
    <xdr:to>
      <xdr:col>20</xdr:col>
      <xdr:colOff>158750</xdr:colOff>
      <xdr:row>53</xdr:row>
      <xdr:rowOff>19050</xdr:rowOff>
    </xdr:to>
    <xdr:cxnSp macro="">
      <xdr:nvCxnSpPr>
        <xdr:cNvPr id="260" name="直線コネクタ 259"/>
        <xdr:cNvCxnSpPr/>
      </xdr:nvCxnSpPr>
      <xdr:spPr>
        <a:xfrm>
          <a:off x="13004800" y="9055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61" name="フローチャート :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70" name="円/楕円 269"/>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149877</xdr:rowOff>
    </xdr:from>
    <xdr:ext cx="762000" cy="259045"/>
    <xdr:sp macro="" textlink="">
      <xdr:nvSpPr>
        <xdr:cNvPr id="271"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82550</xdr:rowOff>
    </xdr:from>
    <xdr:to>
      <xdr:col>22</xdr:col>
      <xdr:colOff>615950</xdr:colOff>
      <xdr:row>54</xdr:row>
      <xdr:rowOff>12700</xdr:rowOff>
    </xdr:to>
    <xdr:sp macro="" textlink="">
      <xdr:nvSpPr>
        <xdr:cNvPr id="272" name="円/楕円 271"/>
        <xdr:cNvSpPr/>
      </xdr:nvSpPr>
      <xdr:spPr>
        <a:xfrm>
          <a:off x="15621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22877</xdr:rowOff>
    </xdr:from>
    <xdr:ext cx="736600" cy="259045"/>
    <xdr:sp macro="" textlink="">
      <xdr:nvSpPr>
        <xdr:cNvPr id="273" name="テキスト ボックス 272"/>
        <xdr:cNvSpPr txBox="1"/>
      </xdr:nvSpPr>
      <xdr:spPr>
        <a:xfrm>
          <a:off x="15290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4" name="円/楕円 273"/>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5" name="テキスト ボックス 274"/>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139700</xdr:rowOff>
    </xdr:from>
    <xdr:to>
      <xdr:col>20</xdr:col>
      <xdr:colOff>209550</xdr:colOff>
      <xdr:row>53</xdr:row>
      <xdr:rowOff>69850</xdr:rowOff>
    </xdr:to>
    <xdr:sp macro="" textlink="">
      <xdr:nvSpPr>
        <xdr:cNvPr id="276" name="円/楕円 275"/>
        <xdr:cNvSpPr/>
      </xdr:nvSpPr>
      <xdr:spPr>
        <a:xfrm>
          <a:off x="13843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80027</xdr:rowOff>
    </xdr:from>
    <xdr:ext cx="762000" cy="259045"/>
    <xdr:sp macro="" textlink="">
      <xdr:nvSpPr>
        <xdr:cNvPr id="277" name="テキスト ボックス 276"/>
        <xdr:cNvSpPr txBox="1"/>
      </xdr:nvSpPr>
      <xdr:spPr>
        <a:xfrm>
          <a:off x="13512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88900</xdr:rowOff>
    </xdr:from>
    <xdr:to>
      <xdr:col>19</xdr:col>
      <xdr:colOff>6350</xdr:colOff>
      <xdr:row>53</xdr:row>
      <xdr:rowOff>19050</xdr:rowOff>
    </xdr:to>
    <xdr:sp macro="" textlink="">
      <xdr:nvSpPr>
        <xdr:cNvPr id="278" name="円/楕円 277"/>
        <xdr:cNvSpPr/>
      </xdr:nvSpPr>
      <xdr:spPr>
        <a:xfrm>
          <a:off x="12954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29227</xdr:rowOff>
    </xdr:from>
    <xdr:ext cx="762000" cy="259045"/>
    <xdr:sp macro="" textlink="">
      <xdr:nvSpPr>
        <xdr:cNvPr id="279" name="テキスト ボックス 278"/>
        <xdr:cNvSpPr txBox="1"/>
      </xdr:nvSpPr>
      <xdr:spPr>
        <a:xfrm>
          <a:off x="12623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補助費等に係る経常収支比率については</a:t>
          </a:r>
          <a:r>
            <a:rPr kumimoji="1" lang="ja-JP" altLang="en-US" sz="1300">
              <a:solidFill>
                <a:schemeClr val="dk1"/>
              </a:solidFill>
              <a:effectLst/>
              <a:latin typeface="+mn-lt"/>
              <a:ea typeface="+mn-ea"/>
              <a:cs typeface="+mn-cs"/>
            </a:rPr>
            <a:t>、病院</a:t>
          </a:r>
          <a:r>
            <a:rPr kumimoji="1" lang="ja-JP" altLang="ja-JP" sz="1300">
              <a:solidFill>
                <a:schemeClr val="dk1"/>
              </a:solidFill>
              <a:effectLst/>
              <a:latin typeface="+mn-lt"/>
              <a:ea typeface="+mn-ea"/>
              <a:cs typeface="+mn-cs"/>
            </a:rPr>
            <a:t>事業会計繰出金</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に係る経常経費充当一般財源</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上回る一般財源総額の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により、平成２７年度と比較すると</a:t>
          </a:r>
          <a:r>
            <a:rPr kumimoji="1" lang="ja-JP" altLang="ja-JP" sz="1300" b="0">
              <a:solidFill>
                <a:sysClr val="windowText" lastClr="000000"/>
              </a:solidFill>
              <a:effectLst/>
              <a:latin typeface="+mn-lt"/>
              <a:ea typeface="+mn-ea"/>
              <a:cs typeface="+mn-cs"/>
            </a:rPr>
            <a:t>、０．</a:t>
          </a:r>
          <a:r>
            <a:rPr kumimoji="1" lang="ja-JP" altLang="en-US" sz="1300" b="0">
              <a:solidFill>
                <a:sysClr val="windowText" lastClr="000000"/>
              </a:solidFill>
              <a:effectLst/>
              <a:latin typeface="+mn-lt"/>
              <a:ea typeface="+mn-ea"/>
              <a:cs typeface="+mn-cs"/>
            </a:rPr>
            <a:t>３</a:t>
          </a:r>
          <a:r>
            <a:rPr kumimoji="1" lang="ja-JP" altLang="ja-JP" sz="1300" b="0">
              <a:solidFill>
                <a:sysClr val="windowText" lastClr="000000"/>
              </a:solidFill>
              <a:effectLst/>
              <a:latin typeface="+mn-lt"/>
              <a:ea typeface="+mn-ea"/>
              <a:cs typeface="+mn-cs"/>
            </a:rPr>
            <a:t>ポイント上昇し</a:t>
          </a:r>
          <a:r>
            <a:rPr kumimoji="1" lang="ja-JP" altLang="en-US" sz="1300" b="0">
              <a:solidFill>
                <a:sysClr val="windowText" lastClr="000000"/>
              </a:solidFill>
              <a:effectLst/>
              <a:latin typeface="+mn-lt"/>
              <a:ea typeface="+mn-ea"/>
              <a:cs typeface="+mn-cs"/>
            </a:rPr>
            <a:t>て</a:t>
          </a:r>
          <a:endParaRPr kumimoji="1" lang="en-US" altLang="ja-JP" sz="1300" b="0">
            <a:solidFill>
              <a:sysClr val="windowText" lastClr="000000"/>
            </a:solidFill>
            <a:effectLst/>
            <a:latin typeface="+mn-lt"/>
            <a:ea typeface="+mn-ea"/>
            <a:cs typeface="+mn-cs"/>
          </a:endParaRPr>
        </a:p>
        <a:p>
          <a:r>
            <a:rPr kumimoji="1" lang="ja-JP" altLang="en-US" sz="1300" b="0">
              <a:solidFill>
                <a:sysClr val="windowText" lastClr="000000"/>
              </a:solidFill>
              <a:effectLst/>
              <a:latin typeface="+mn-lt"/>
              <a:ea typeface="+mn-ea"/>
              <a:cs typeface="+mn-cs"/>
            </a:rPr>
            <a:t>２１</a:t>
          </a:r>
          <a:r>
            <a:rPr kumimoji="1" lang="ja-JP" altLang="ja-JP" sz="1300" b="0">
              <a:solidFill>
                <a:sysClr val="windowText" lastClr="000000"/>
              </a:solidFill>
              <a:effectLst/>
              <a:latin typeface="+mn-lt"/>
              <a:ea typeface="+mn-ea"/>
              <a:cs typeface="+mn-cs"/>
            </a:rPr>
            <a:t>．</a:t>
          </a:r>
          <a:r>
            <a:rPr kumimoji="1" lang="ja-JP" altLang="en-US" sz="1300" b="0">
              <a:solidFill>
                <a:sysClr val="windowText" lastClr="000000"/>
              </a:solidFill>
              <a:effectLst/>
              <a:latin typeface="+mn-lt"/>
              <a:ea typeface="+mn-ea"/>
              <a:cs typeface="+mn-cs"/>
            </a:rPr>
            <a:t>０</a:t>
          </a:r>
          <a:r>
            <a:rPr kumimoji="1" lang="ja-JP" altLang="ja-JP" sz="1300" b="0">
              <a:solidFill>
                <a:sysClr val="windowText" lastClr="000000"/>
              </a:solidFill>
              <a:effectLst/>
              <a:latin typeface="+mn-lt"/>
              <a:ea typeface="+mn-ea"/>
              <a:cs typeface="+mn-cs"/>
            </a:rPr>
            <a:t>％となった。</a:t>
          </a:r>
          <a:endParaRPr lang="ja-JP" altLang="ja-JP" sz="1300" b="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5" name="直線コネクタ 304"/>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133858</xdr:rowOff>
    </xdr:from>
    <xdr:to>
      <xdr:col>24</xdr:col>
      <xdr:colOff>31750</xdr:colOff>
      <xdr:row>41</xdr:row>
      <xdr:rowOff>161290</xdr:rowOff>
    </xdr:to>
    <xdr:cxnSp macro="">
      <xdr:nvCxnSpPr>
        <xdr:cNvPr id="310" name="直線コネクタ 309"/>
        <xdr:cNvCxnSpPr/>
      </xdr:nvCxnSpPr>
      <xdr:spPr>
        <a:xfrm>
          <a:off x="15671800" y="71633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11"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2" name="フローチャート : 判断 311"/>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133858</xdr:rowOff>
    </xdr:from>
    <xdr:to>
      <xdr:col>22</xdr:col>
      <xdr:colOff>565150</xdr:colOff>
      <xdr:row>41</xdr:row>
      <xdr:rowOff>161290</xdr:rowOff>
    </xdr:to>
    <xdr:cxnSp macro="">
      <xdr:nvCxnSpPr>
        <xdr:cNvPr id="313" name="直線コネクタ 312"/>
        <xdr:cNvCxnSpPr/>
      </xdr:nvCxnSpPr>
      <xdr:spPr>
        <a:xfrm flipV="1">
          <a:off x="14782800" y="7163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4" name="フローチャート : 判断 313"/>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5" name="テキスト ボックス 31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124714</xdr:rowOff>
    </xdr:from>
    <xdr:to>
      <xdr:col>21</xdr:col>
      <xdr:colOff>361950</xdr:colOff>
      <xdr:row>41</xdr:row>
      <xdr:rowOff>161290</xdr:rowOff>
    </xdr:to>
    <xdr:cxnSp macro="">
      <xdr:nvCxnSpPr>
        <xdr:cNvPr id="316" name="直線コネクタ 315"/>
        <xdr:cNvCxnSpPr/>
      </xdr:nvCxnSpPr>
      <xdr:spPr>
        <a:xfrm>
          <a:off x="13893800" y="7154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7" name="フローチャート : 判断 316"/>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8" name="テキスト ボックス 317"/>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124714</xdr:rowOff>
    </xdr:from>
    <xdr:to>
      <xdr:col>20</xdr:col>
      <xdr:colOff>158750</xdr:colOff>
      <xdr:row>41</xdr:row>
      <xdr:rowOff>152146</xdr:rowOff>
    </xdr:to>
    <xdr:cxnSp macro="">
      <xdr:nvCxnSpPr>
        <xdr:cNvPr id="319" name="直線コネクタ 318"/>
        <xdr:cNvCxnSpPr/>
      </xdr:nvCxnSpPr>
      <xdr:spPr>
        <a:xfrm flipV="1">
          <a:off x="13004800" y="7154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20" name="フローチャート : 判断 319"/>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21" name="テキスト ボックス 320"/>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2" name="フローチャート : 判断 321"/>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3" name="テキスト ボックス 322"/>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41</xdr:row>
      <xdr:rowOff>110490</xdr:rowOff>
    </xdr:from>
    <xdr:to>
      <xdr:col>24</xdr:col>
      <xdr:colOff>82550</xdr:colOff>
      <xdr:row>42</xdr:row>
      <xdr:rowOff>40640</xdr:rowOff>
    </xdr:to>
    <xdr:sp macro="" textlink="">
      <xdr:nvSpPr>
        <xdr:cNvPr id="329" name="円/楕円 328"/>
        <xdr:cNvSpPr/>
      </xdr:nvSpPr>
      <xdr:spPr>
        <a:xfrm>
          <a:off x="164592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19067</xdr:rowOff>
    </xdr:from>
    <xdr:ext cx="762000" cy="259045"/>
    <xdr:sp macro="" textlink="">
      <xdr:nvSpPr>
        <xdr:cNvPr id="330" name="補助費等該当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83058</xdr:rowOff>
    </xdr:from>
    <xdr:to>
      <xdr:col>22</xdr:col>
      <xdr:colOff>615950</xdr:colOff>
      <xdr:row>42</xdr:row>
      <xdr:rowOff>13208</xdr:rowOff>
    </xdr:to>
    <xdr:sp macro="" textlink="">
      <xdr:nvSpPr>
        <xdr:cNvPr id="331" name="円/楕円 330"/>
        <xdr:cNvSpPr/>
      </xdr:nvSpPr>
      <xdr:spPr>
        <a:xfrm>
          <a:off x="15621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169435</xdr:rowOff>
    </xdr:from>
    <xdr:ext cx="736600" cy="259045"/>
    <xdr:sp macro="" textlink="">
      <xdr:nvSpPr>
        <xdr:cNvPr id="332" name="テキスト ボックス 331"/>
        <xdr:cNvSpPr txBox="1"/>
      </xdr:nvSpPr>
      <xdr:spPr>
        <a:xfrm>
          <a:off x="15290800" y="719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110490</xdr:rowOff>
    </xdr:from>
    <xdr:to>
      <xdr:col>21</xdr:col>
      <xdr:colOff>412750</xdr:colOff>
      <xdr:row>42</xdr:row>
      <xdr:rowOff>40640</xdr:rowOff>
    </xdr:to>
    <xdr:sp macro="" textlink="">
      <xdr:nvSpPr>
        <xdr:cNvPr id="333" name="円/楕円 332"/>
        <xdr:cNvSpPr/>
      </xdr:nvSpPr>
      <xdr:spPr>
        <a:xfrm>
          <a:off x="14732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25417</xdr:rowOff>
    </xdr:from>
    <xdr:ext cx="762000" cy="259045"/>
    <xdr:sp macro="" textlink="">
      <xdr:nvSpPr>
        <xdr:cNvPr id="334" name="テキスト ボックス 333"/>
        <xdr:cNvSpPr txBox="1"/>
      </xdr:nvSpPr>
      <xdr:spPr>
        <a:xfrm>
          <a:off x="14401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73914</xdr:rowOff>
    </xdr:from>
    <xdr:to>
      <xdr:col>20</xdr:col>
      <xdr:colOff>209550</xdr:colOff>
      <xdr:row>42</xdr:row>
      <xdr:rowOff>4064</xdr:rowOff>
    </xdr:to>
    <xdr:sp macro="" textlink="">
      <xdr:nvSpPr>
        <xdr:cNvPr id="335" name="円/楕円 334"/>
        <xdr:cNvSpPr/>
      </xdr:nvSpPr>
      <xdr:spPr>
        <a:xfrm>
          <a:off x="138430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160291</xdr:rowOff>
    </xdr:from>
    <xdr:ext cx="762000" cy="259045"/>
    <xdr:sp macro="" textlink="">
      <xdr:nvSpPr>
        <xdr:cNvPr id="336" name="テキスト ボックス 335"/>
        <xdr:cNvSpPr txBox="1"/>
      </xdr:nvSpPr>
      <xdr:spPr>
        <a:xfrm>
          <a:off x="135128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101346</xdr:rowOff>
    </xdr:from>
    <xdr:to>
      <xdr:col>19</xdr:col>
      <xdr:colOff>6350</xdr:colOff>
      <xdr:row>42</xdr:row>
      <xdr:rowOff>31496</xdr:rowOff>
    </xdr:to>
    <xdr:sp macro="" textlink="">
      <xdr:nvSpPr>
        <xdr:cNvPr id="337" name="円/楕円 336"/>
        <xdr:cNvSpPr/>
      </xdr:nvSpPr>
      <xdr:spPr>
        <a:xfrm>
          <a:off x="129540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16273</xdr:rowOff>
    </xdr:from>
    <xdr:ext cx="762000" cy="259045"/>
    <xdr:sp macro="" textlink="">
      <xdr:nvSpPr>
        <xdr:cNvPr id="338" name="テキスト ボックス 337"/>
        <xdr:cNvSpPr txBox="1"/>
      </xdr:nvSpPr>
      <xdr:spPr>
        <a:xfrm>
          <a:off x="12623800" y="7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公債費に係る経常収支比率については、平成２４年度</a:t>
          </a:r>
          <a:r>
            <a:rPr kumimoji="1" lang="ja-JP" altLang="en-US" sz="1300">
              <a:solidFill>
                <a:schemeClr val="dk1"/>
              </a:solidFill>
              <a:effectLst/>
              <a:latin typeface="+mn-lt"/>
              <a:ea typeface="+mn-ea"/>
              <a:cs typeface="+mn-cs"/>
            </a:rPr>
            <a:t>合併特例事業債（新庁舎建設事業費等）、</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年度臨時財政対策債（財政融資資金分）及び平成２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年度臨時財政対策債（民間等資金分）の</a:t>
          </a:r>
          <a:r>
            <a:rPr kumimoji="1" lang="ja-JP" altLang="en-US" sz="1300">
              <a:solidFill>
                <a:schemeClr val="dk1"/>
              </a:solidFill>
              <a:effectLst/>
              <a:latin typeface="+mn-lt"/>
              <a:ea typeface="+mn-ea"/>
              <a:cs typeface="+mn-cs"/>
            </a:rPr>
            <a:t>元金</a:t>
          </a:r>
          <a:r>
            <a:rPr kumimoji="1" lang="ja-JP" altLang="ja-JP" sz="1300">
              <a:solidFill>
                <a:schemeClr val="dk1"/>
              </a:solidFill>
              <a:effectLst/>
              <a:latin typeface="+mn-lt"/>
              <a:ea typeface="+mn-ea"/>
              <a:cs typeface="+mn-cs"/>
            </a:rPr>
            <a:t>償還</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開始</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年度と比較すると、</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．３ポイント上昇し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6" name="直線コネクタ 365"/>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7"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8" name="直線コネクタ 367"/>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9"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70" name="直線コネクタ 369"/>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153670</xdr:rowOff>
    </xdr:to>
    <xdr:cxnSp macro="">
      <xdr:nvCxnSpPr>
        <xdr:cNvPr id="371" name="直線コネクタ 370"/>
        <xdr:cNvCxnSpPr/>
      </xdr:nvCxnSpPr>
      <xdr:spPr>
        <a:xfrm>
          <a:off x="3987800" y="132562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2"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3" name="フローチャート : 判断 372"/>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54611</xdr:rowOff>
    </xdr:to>
    <xdr:cxnSp macro="">
      <xdr:nvCxnSpPr>
        <xdr:cNvPr id="374" name="直線コネクタ 373"/>
        <xdr:cNvCxnSpPr/>
      </xdr:nvCxnSpPr>
      <xdr:spPr>
        <a:xfrm>
          <a:off x="3098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5" name="フローチャート : 判断 374"/>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6" name="テキスト ボックス 375"/>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31750</xdr:rowOff>
    </xdr:to>
    <xdr:cxnSp macro="">
      <xdr:nvCxnSpPr>
        <xdr:cNvPr id="377" name="直線コネクタ 376"/>
        <xdr:cNvCxnSpPr/>
      </xdr:nvCxnSpPr>
      <xdr:spPr>
        <a:xfrm>
          <a:off x="2209800" y="1323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8" name="フローチャート : 判断 377"/>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9" name="テキスト ボックス 378"/>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54611</xdr:rowOff>
    </xdr:to>
    <xdr:cxnSp macro="">
      <xdr:nvCxnSpPr>
        <xdr:cNvPr id="380" name="直線コネクタ 379"/>
        <xdr:cNvCxnSpPr/>
      </xdr:nvCxnSpPr>
      <xdr:spPr>
        <a:xfrm flipV="1">
          <a:off x="1320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81" name="フローチャート :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3" name="フローチャート : 判断 382"/>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4" name="テキスト ボックス 383"/>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90" name="円/楕円 389"/>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91"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3811</xdr:rowOff>
    </xdr:from>
    <xdr:to>
      <xdr:col>5</xdr:col>
      <xdr:colOff>600075</xdr:colOff>
      <xdr:row>77</xdr:row>
      <xdr:rowOff>105411</xdr:rowOff>
    </xdr:to>
    <xdr:sp macro="" textlink="">
      <xdr:nvSpPr>
        <xdr:cNvPr id="392" name="円/楕円 391"/>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115588</xdr:rowOff>
    </xdr:from>
    <xdr:ext cx="736600" cy="259045"/>
    <xdr:sp macro="" textlink="">
      <xdr:nvSpPr>
        <xdr:cNvPr id="393" name="テキスト ボックス 392"/>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94" name="円/楕円 393"/>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95" name="テキスト ボックス 394"/>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96" name="円/楕円 395"/>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97" name="テキスト ボックス 396"/>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3811</xdr:rowOff>
    </xdr:from>
    <xdr:to>
      <xdr:col>1</xdr:col>
      <xdr:colOff>676275</xdr:colOff>
      <xdr:row>77</xdr:row>
      <xdr:rowOff>105411</xdr:rowOff>
    </xdr:to>
    <xdr:sp macro="" textlink="">
      <xdr:nvSpPr>
        <xdr:cNvPr id="398" name="円/楕円 397"/>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115588</xdr:rowOff>
    </xdr:from>
    <xdr:ext cx="762000" cy="259045"/>
    <xdr:sp macro="" textlink="">
      <xdr:nvSpPr>
        <xdr:cNvPr id="399" name="テキスト ボックス 398"/>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公債費以外の経常収支比率については、すこやか子育て医療費助成金などの</a:t>
          </a:r>
          <a:r>
            <a:rPr kumimoji="1" lang="ja-JP" altLang="en-US" sz="1300">
              <a:solidFill>
                <a:schemeClr val="dk1"/>
              </a:solidFill>
              <a:effectLst/>
              <a:latin typeface="+mn-lt"/>
              <a:ea typeface="+mn-ea"/>
              <a:cs typeface="+mn-cs"/>
            </a:rPr>
            <a:t>増により扶助費の経常収支比率が上昇し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さらに</a:t>
          </a:r>
          <a:r>
            <a:rPr kumimoji="1" lang="ja-JP" altLang="ja-JP" sz="1300">
              <a:solidFill>
                <a:schemeClr val="dk1"/>
              </a:solidFill>
              <a:effectLst/>
              <a:latin typeface="+mn-lt"/>
              <a:ea typeface="+mn-ea"/>
              <a:cs typeface="+mn-cs"/>
            </a:rPr>
            <a:t>地方消費税交付金等が大幅に減</a:t>
          </a:r>
          <a:r>
            <a:rPr kumimoji="1" lang="ja-JP" altLang="en-US" sz="1300">
              <a:solidFill>
                <a:schemeClr val="dk1"/>
              </a:solidFill>
              <a:effectLst/>
              <a:latin typeface="+mn-lt"/>
              <a:ea typeface="+mn-ea"/>
              <a:cs typeface="+mn-cs"/>
            </a:rPr>
            <a:t>額</a:t>
          </a:r>
          <a:r>
            <a:rPr kumimoji="1" lang="ja-JP" altLang="ja-JP" sz="1300">
              <a:solidFill>
                <a:schemeClr val="dk1"/>
              </a:solidFill>
              <a:effectLst/>
              <a:latin typeface="+mn-lt"/>
              <a:ea typeface="+mn-ea"/>
              <a:cs typeface="+mn-cs"/>
            </a:rPr>
            <a:t>となり経常一般財源総額が減少したことから、平成２７年度と比較すると</a:t>
          </a:r>
          <a:r>
            <a:rPr kumimoji="1" lang="ja-JP" altLang="ja-JP" sz="1300" b="0">
              <a:solidFill>
                <a:sysClr val="windowText" lastClr="000000"/>
              </a:solidFill>
              <a:effectLst/>
              <a:latin typeface="+mn-lt"/>
              <a:ea typeface="+mn-ea"/>
              <a:cs typeface="+mn-cs"/>
            </a:rPr>
            <a:t>、</a:t>
          </a:r>
          <a:r>
            <a:rPr kumimoji="1" lang="ja-JP" altLang="en-US" sz="1300" b="0">
              <a:solidFill>
                <a:sysClr val="windowText" lastClr="000000"/>
              </a:solidFill>
              <a:effectLst/>
              <a:latin typeface="+mn-lt"/>
              <a:ea typeface="+mn-ea"/>
              <a:cs typeface="+mn-cs"/>
            </a:rPr>
            <a:t>３．１</a:t>
          </a:r>
          <a:r>
            <a:rPr kumimoji="1" lang="ja-JP" altLang="ja-JP" sz="1300" b="0">
              <a:solidFill>
                <a:sysClr val="windowText" lastClr="000000"/>
              </a:solidFill>
              <a:effectLst/>
              <a:latin typeface="+mn-lt"/>
              <a:ea typeface="+mn-ea"/>
              <a:cs typeface="+mn-cs"/>
            </a:rPr>
            <a:t>ポイント上昇して</a:t>
          </a:r>
          <a:r>
            <a:rPr kumimoji="1" lang="ja-JP" altLang="en-US" sz="1300" b="0">
              <a:solidFill>
                <a:sysClr val="windowText" lastClr="000000"/>
              </a:solidFill>
              <a:effectLst/>
              <a:latin typeface="+mn-lt"/>
              <a:ea typeface="+mn-ea"/>
              <a:cs typeface="+mn-cs"/>
            </a:rPr>
            <a:t>７９．７</a:t>
          </a:r>
          <a:r>
            <a:rPr kumimoji="1" lang="ja-JP" altLang="ja-JP" sz="1300" b="0">
              <a:solidFill>
                <a:sysClr val="windowText" lastClr="000000"/>
              </a:solidFill>
              <a:effectLst/>
              <a:latin typeface="+mn-lt"/>
              <a:ea typeface="+mn-ea"/>
              <a:cs typeface="+mn-cs"/>
            </a:rPr>
            <a:t>％となった。</a:t>
          </a:r>
          <a:endParaRPr lang="ja-JP" altLang="ja-JP" sz="1300" b="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5" name="直線コネクタ 424"/>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6"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7" name="直線コネクタ 426"/>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8"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9" name="直線コネクタ 428"/>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113285</xdr:rowOff>
    </xdr:to>
    <xdr:cxnSp macro="">
      <xdr:nvCxnSpPr>
        <xdr:cNvPr id="430" name="直線コネクタ 429"/>
        <xdr:cNvCxnSpPr/>
      </xdr:nvCxnSpPr>
      <xdr:spPr>
        <a:xfrm>
          <a:off x="15671800" y="133446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2" name="フローチャート :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77</xdr:row>
      <xdr:rowOff>152146</xdr:rowOff>
    </xdr:to>
    <xdr:cxnSp macro="">
      <xdr:nvCxnSpPr>
        <xdr:cNvPr id="433" name="直線コネクタ 432"/>
        <xdr:cNvCxnSpPr/>
      </xdr:nvCxnSpPr>
      <xdr:spPr>
        <a:xfrm flipV="1">
          <a:off x="14782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4" name="フローチャート : 判断 433"/>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5" name="テキスト ボックス 434"/>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60706</xdr:rowOff>
    </xdr:from>
    <xdr:to>
      <xdr:col>21</xdr:col>
      <xdr:colOff>361950</xdr:colOff>
      <xdr:row>77</xdr:row>
      <xdr:rowOff>152146</xdr:rowOff>
    </xdr:to>
    <xdr:cxnSp macro="">
      <xdr:nvCxnSpPr>
        <xdr:cNvPr id="436" name="直線コネクタ 435"/>
        <xdr:cNvCxnSpPr/>
      </xdr:nvCxnSpPr>
      <xdr:spPr>
        <a:xfrm>
          <a:off x="13893800" y="1326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7" name="フローチャート :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60706</xdr:rowOff>
    </xdr:from>
    <xdr:to>
      <xdr:col>20</xdr:col>
      <xdr:colOff>158750</xdr:colOff>
      <xdr:row>77</xdr:row>
      <xdr:rowOff>161289</xdr:rowOff>
    </xdr:to>
    <xdr:cxnSp macro="">
      <xdr:nvCxnSpPr>
        <xdr:cNvPr id="439" name="直線コネクタ 438"/>
        <xdr:cNvCxnSpPr/>
      </xdr:nvCxnSpPr>
      <xdr:spPr>
        <a:xfrm flipV="1">
          <a:off x="13004800" y="132623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2" name="フローチャート : 判断 441"/>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3" name="テキスト ボックス 442"/>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49" name="円/楕円 448"/>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34562</xdr:rowOff>
    </xdr:from>
    <xdr:ext cx="762000" cy="259045"/>
    <xdr:sp macro="" textlink="">
      <xdr:nvSpPr>
        <xdr:cNvPr id="450"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51" name="円/楕円 450"/>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52" name="テキスト ボックス 45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3" name="円/楕円 452"/>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54" name="テキスト ボックス 453"/>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xdr:rowOff>
    </xdr:from>
    <xdr:to>
      <xdr:col>20</xdr:col>
      <xdr:colOff>209550</xdr:colOff>
      <xdr:row>77</xdr:row>
      <xdr:rowOff>111506</xdr:rowOff>
    </xdr:to>
    <xdr:sp macro="" textlink="">
      <xdr:nvSpPr>
        <xdr:cNvPr id="455" name="円/楕円 454"/>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96283</xdr:rowOff>
    </xdr:from>
    <xdr:ext cx="762000" cy="259045"/>
    <xdr:sp macro="" textlink="">
      <xdr:nvSpPr>
        <xdr:cNvPr id="456" name="テキスト ボックス 455"/>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7" name="円/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8" name="テキスト ボックス 45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山梨県甲府市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17903</xdr:rowOff>
    </xdr:from>
    <xdr:to>
      <xdr:col>4</xdr:col>
      <xdr:colOff>1117600</xdr:colOff>
      <xdr:row>15</xdr:row>
      <xdr:rowOff>43049</xdr:rowOff>
    </xdr:to>
    <xdr:cxnSp macro="">
      <xdr:nvCxnSpPr>
        <xdr:cNvPr id="52" name="直線コネクタ 51"/>
        <xdr:cNvCxnSpPr/>
      </xdr:nvCxnSpPr>
      <xdr:spPr bwMode="auto">
        <a:xfrm flipV="1">
          <a:off x="5003800" y="2637278"/>
          <a:ext cx="6477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43049</xdr:rowOff>
    </xdr:from>
    <xdr:to>
      <xdr:col>4</xdr:col>
      <xdr:colOff>469900</xdr:colOff>
      <xdr:row>15</xdr:row>
      <xdr:rowOff>77894</xdr:rowOff>
    </xdr:to>
    <xdr:cxnSp macro="">
      <xdr:nvCxnSpPr>
        <xdr:cNvPr id="55" name="直線コネクタ 54"/>
        <xdr:cNvCxnSpPr/>
      </xdr:nvCxnSpPr>
      <xdr:spPr bwMode="auto">
        <a:xfrm flipV="1">
          <a:off x="4305300" y="2662424"/>
          <a:ext cx="6985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77894</xdr:rowOff>
    </xdr:from>
    <xdr:to>
      <xdr:col>3</xdr:col>
      <xdr:colOff>904875</xdr:colOff>
      <xdr:row>15</xdr:row>
      <xdr:rowOff>148075</xdr:rowOff>
    </xdr:to>
    <xdr:cxnSp macro="">
      <xdr:nvCxnSpPr>
        <xdr:cNvPr id="58" name="直線コネクタ 57"/>
        <xdr:cNvCxnSpPr/>
      </xdr:nvCxnSpPr>
      <xdr:spPr bwMode="auto">
        <a:xfrm flipV="1">
          <a:off x="3606800" y="2697269"/>
          <a:ext cx="698500" cy="70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56112</xdr:rowOff>
    </xdr:from>
    <xdr:to>
      <xdr:col>3</xdr:col>
      <xdr:colOff>206375</xdr:colOff>
      <xdr:row>15</xdr:row>
      <xdr:rowOff>148075</xdr:rowOff>
    </xdr:to>
    <xdr:cxnSp macro="">
      <xdr:nvCxnSpPr>
        <xdr:cNvPr id="61" name="直線コネクタ 60"/>
        <xdr:cNvCxnSpPr/>
      </xdr:nvCxnSpPr>
      <xdr:spPr bwMode="auto">
        <a:xfrm>
          <a:off x="2908300" y="2675487"/>
          <a:ext cx="698500" cy="9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138553</xdr:rowOff>
    </xdr:from>
    <xdr:to>
      <xdr:col>5</xdr:col>
      <xdr:colOff>34925</xdr:colOff>
      <xdr:row>15</xdr:row>
      <xdr:rowOff>68703</xdr:rowOff>
    </xdr:to>
    <xdr:sp macro="" textlink="">
      <xdr:nvSpPr>
        <xdr:cNvPr id="71" name="円/楕円 70"/>
        <xdr:cNvSpPr/>
      </xdr:nvSpPr>
      <xdr:spPr bwMode="auto">
        <a:xfrm>
          <a:off x="5600700" y="258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155080</xdr:rowOff>
    </xdr:from>
    <xdr:ext cx="762000" cy="259045"/>
    <xdr:sp macro="" textlink="">
      <xdr:nvSpPr>
        <xdr:cNvPr id="72" name="人口1人当たり決算額の推移該当値テキスト130"/>
        <xdr:cNvSpPr txBox="1"/>
      </xdr:nvSpPr>
      <xdr:spPr>
        <a:xfrm>
          <a:off x="5740400" y="243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69,799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163699</xdr:rowOff>
    </xdr:from>
    <xdr:to>
      <xdr:col>4</xdr:col>
      <xdr:colOff>520700</xdr:colOff>
      <xdr:row>15</xdr:row>
      <xdr:rowOff>93849</xdr:rowOff>
    </xdr:to>
    <xdr:sp macro="" textlink="">
      <xdr:nvSpPr>
        <xdr:cNvPr id="73" name="円/楕円 72"/>
        <xdr:cNvSpPr/>
      </xdr:nvSpPr>
      <xdr:spPr bwMode="auto">
        <a:xfrm>
          <a:off x="4953000" y="261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104026</xdr:rowOff>
    </xdr:from>
    <xdr:ext cx="736600" cy="259045"/>
    <xdr:sp macro="" textlink="">
      <xdr:nvSpPr>
        <xdr:cNvPr id="74" name="テキスト ボックス 73"/>
        <xdr:cNvSpPr txBox="1"/>
      </xdr:nvSpPr>
      <xdr:spPr>
        <a:xfrm>
          <a:off x="4622800" y="238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69,029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27094</xdr:rowOff>
    </xdr:from>
    <xdr:to>
      <xdr:col>3</xdr:col>
      <xdr:colOff>955675</xdr:colOff>
      <xdr:row>15</xdr:row>
      <xdr:rowOff>128694</xdr:rowOff>
    </xdr:to>
    <xdr:sp macro="" textlink="">
      <xdr:nvSpPr>
        <xdr:cNvPr id="75" name="円/楕円 74"/>
        <xdr:cNvSpPr/>
      </xdr:nvSpPr>
      <xdr:spPr bwMode="auto">
        <a:xfrm>
          <a:off x="4254500" y="26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138871</xdr:rowOff>
    </xdr:from>
    <xdr:ext cx="762000" cy="259045"/>
    <xdr:sp macro="" textlink="">
      <xdr:nvSpPr>
        <xdr:cNvPr id="76" name="テキスト ボックス 75"/>
        <xdr:cNvSpPr txBox="1"/>
      </xdr:nvSpPr>
      <xdr:spPr>
        <a:xfrm>
          <a:off x="3924300" y="241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67,962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97275</xdr:rowOff>
    </xdr:from>
    <xdr:to>
      <xdr:col>3</xdr:col>
      <xdr:colOff>257175</xdr:colOff>
      <xdr:row>16</xdr:row>
      <xdr:rowOff>27425</xdr:rowOff>
    </xdr:to>
    <xdr:sp macro="" textlink="">
      <xdr:nvSpPr>
        <xdr:cNvPr id="77" name="円/楕円 76"/>
        <xdr:cNvSpPr/>
      </xdr:nvSpPr>
      <xdr:spPr bwMode="auto">
        <a:xfrm>
          <a:off x="3556000" y="271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37602</xdr:rowOff>
    </xdr:from>
    <xdr:ext cx="762000" cy="259045"/>
    <xdr:sp macro="" textlink="">
      <xdr:nvSpPr>
        <xdr:cNvPr id="78" name="テキスト ボックス 77"/>
        <xdr:cNvSpPr txBox="1"/>
      </xdr:nvSpPr>
      <xdr:spPr>
        <a:xfrm>
          <a:off x="3225800" y="24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5312</xdr:rowOff>
    </xdr:from>
    <xdr:to>
      <xdr:col>2</xdr:col>
      <xdr:colOff>692150</xdr:colOff>
      <xdr:row>15</xdr:row>
      <xdr:rowOff>106912</xdr:rowOff>
    </xdr:to>
    <xdr:sp macro="" textlink="">
      <xdr:nvSpPr>
        <xdr:cNvPr id="79" name="円/楕円 78"/>
        <xdr:cNvSpPr/>
      </xdr:nvSpPr>
      <xdr:spPr bwMode="auto">
        <a:xfrm>
          <a:off x="2857500" y="262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117089</xdr:rowOff>
    </xdr:from>
    <xdr:ext cx="762000" cy="259045"/>
    <xdr:sp macro="" textlink="">
      <xdr:nvSpPr>
        <xdr:cNvPr id="80" name="テキスト ボックス 79"/>
        <xdr:cNvSpPr txBox="1"/>
      </xdr:nvSpPr>
      <xdr:spPr>
        <a:xfrm>
          <a:off x="2527300" y="23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26301</xdr:rowOff>
    </xdr:from>
    <xdr:to>
      <xdr:col>4</xdr:col>
      <xdr:colOff>1117600</xdr:colOff>
      <xdr:row>35</xdr:row>
      <xdr:rowOff>65125</xdr:rowOff>
    </xdr:to>
    <xdr:cxnSp macro="">
      <xdr:nvCxnSpPr>
        <xdr:cNvPr id="113" name="直線コネクタ 112"/>
        <xdr:cNvCxnSpPr/>
      </xdr:nvCxnSpPr>
      <xdr:spPr bwMode="auto">
        <a:xfrm>
          <a:off x="5003800" y="6636651"/>
          <a:ext cx="6477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26301</xdr:rowOff>
    </xdr:from>
    <xdr:to>
      <xdr:col>4</xdr:col>
      <xdr:colOff>469900</xdr:colOff>
      <xdr:row>35</xdr:row>
      <xdr:rowOff>87452</xdr:rowOff>
    </xdr:to>
    <xdr:cxnSp macro="">
      <xdr:nvCxnSpPr>
        <xdr:cNvPr id="116" name="直線コネクタ 115"/>
        <xdr:cNvCxnSpPr/>
      </xdr:nvCxnSpPr>
      <xdr:spPr bwMode="auto">
        <a:xfrm flipV="1">
          <a:off x="4305300" y="6636651"/>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285267</xdr:rowOff>
    </xdr:from>
    <xdr:to>
      <xdr:col>3</xdr:col>
      <xdr:colOff>904875</xdr:colOff>
      <xdr:row>35</xdr:row>
      <xdr:rowOff>87452</xdr:rowOff>
    </xdr:to>
    <xdr:cxnSp macro="">
      <xdr:nvCxnSpPr>
        <xdr:cNvPr id="119" name="直線コネクタ 118"/>
        <xdr:cNvCxnSpPr/>
      </xdr:nvCxnSpPr>
      <xdr:spPr bwMode="auto">
        <a:xfrm>
          <a:off x="3606800" y="6552717"/>
          <a:ext cx="698500" cy="145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227660</xdr:rowOff>
    </xdr:from>
    <xdr:to>
      <xdr:col>3</xdr:col>
      <xdr:colOff>206375</xdr:colOff>
      <xdr:row>34</xdr:row>
      <xdr:rowOff>285267</xdr:rowOff>
    </xdr:to>
    <xdr:cxnSp macro="">
      <xdr:nvCxnSpPr>
        <xdr:cNvPr id="122" name="直線コネクタ 121"/>
        <xdr:cNvCxnSpPr/>
      </xdr:nvCxnSpPr>
      <xdr:spPr bwMode="auto">
        <a:xfrm>
          <a:off x="2908300" y="6495110"/>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128668</xdr:rowOff>
    </xdr:from>
    <xdr:ext cx="762000" cy="259045"/>
    <xdr:sp macro="" textlink="">
      <xdr:nvSpPr>
        <xdr:cNvPr id="124" name="テキスト ボックス 123"/>
        <xdr:cNvSpPr txBox="1"/>
      </xdr:nvSpPr>
      <xdr:spPr>
        <a:xfrm>
          <a:off x="32258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14325</xdr:rowOff>
    </xdr:from>
    <xdr:to>
      <xdr:col>5</xdr:col>
      <xdr:colOff>34925</xdr:colOff>
      <xdr:row>35</xdr:row>
      <xdr:rowOff>115925</xdr:rowOff>
    </xdr:to>
    <xdr:sp macro="" textlink="">
      <xdr:nvSpPr>
        <xdr:cNvPr id="132" name="円/楕円 131"/>
        <xdr:cNvSpPr/>
      </xdr:nvSpPr>
      <xdr:spPr bwMode="auto">
        <a:xfrm>
          <a:off x="5600700" y="662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202302</xdr:rowOff>
    </xdr:from>
    <xdr:ext cx="762000" cy="259045"/>
    <xdr:sp macro="" textlink="">
      <xdr:nvSpPr>
        <xdr:cNvPr id="133" name="人口1人当たり決算額の推移該当値テキスト445"/>
        <xdr:cNvSpPr txBox="1"/>
      </xdr:nvSpPr>
      <xdr:spPr>
        <a:xfrm>
          <a:off x="5740400" y="646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318401</xdr:rowOff>
    </xdr:from>
    <xdr:to>
      <xdr:col>4</xdr:col>
      <xdr:colOff>520700</xdr:colOff>
      <xdr:row>35</xdr:row>
      <xdr:rowOff>77101</xdr:rowOff>
    </xdr:to>
    <xdr:sp macro="" textlink="">
      <xdr:nvSpPr>
        <xdr:cNvPr id="134" name="円/楕円 133"/>
        <xdr:cNvSpPr/>
      </xdr:nvSpPr>
      <xdr:spPr bwMode="auto">
        <a:xfrm>
          <a:off x="4953000" y="65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87279</xdr:rowOff>
    </xdr:from>
    <xdr:ext cx="736600" cy="259045"/>
    <xdr:sp macro="" textlink="">
      <xdr:nvSpPr>
        <xdr:cNvPr id="135" name="テキスト ボックス 134"/>
        <xdr:cNvSpPr txBox="1"/>
      </xdr:nvSpPr>
      <xdr:spPr>
        <a:xfrm>
          <a:off x="4622800" y="635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36652</xdr:rowOff>
    </xdr:from>
    <xdr:to>
      <xdr:col>3</xdr:col>
      <xdr:colOff>955675</xdr:colOff>
      <xdr:row>35</xdr:row>
      <xdr:rowOff>138252</xdr:rowOff>
    </xdr:to>
    <xdr:sp macro="" textlink="">
      <xdr:nvSpPr>
        <xdr:cNvPr id="136" name="円/楕円 135"/>
        <xdr:cNvSpPr/>
      </xdr:nvSpPr>
      <xdr:spPr bwMode="auto">
        <a:xfrm>
          <a:off x="4254500" y="66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148429</xdr:rowOff>
    </xdr:from>
    <xdr:ext cx="762000" cy="259045"/>
    <xdr:sp macro="" textlink="">
      <xdr:nvSpPr>
        <xdr:cNvPr id="137" name="テキスト ボックス 136"/>
        <xdr:cNvSpPr txBox="1"/>
      </xdr:nvSpPr>
      <xdr:spPr>
        <a:xfrm>
          <a:off x="3924300" y="64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234467</xdr:rowOff>
    </xdr:from>
    <xdr:to>
      <xdr:col>3</xdr:col>
      <xdr:colOff>257175</xdr:colOff>
      <xdr:row>34</xdr:row>
      <xdr:rowOff>336068</xdr:rowOff>
    </xdr:to>
    <xdr:sp macro="" textlink="">
      <xdr:nvSpPr>
        <xdr:cNvPr id="138" name="円/楕円 137"/>
        <xdr:cNvSpPr/>
      </xdr:nvSpPr>
      <xdr:spPr bwMode="auto">
        <a:xfrm>
          <a:off x="3556000" y="650191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3344</xdr:rowOff>
    </xdr:from>
    <xdr:ext cx="762000" cy="259045"/>
    <xdr:sp macro="" textlink="">
      <xdr:nvSpPr>
        <xdr:cNvPr id="139" name="テキスト ボックス 138"/>
        <xdr:cNvSpPr txBox="1"/>
      </xdr:nvSpPr>
      <xdr:spPr>
        <a:xfrm>
          <a:off x="3225800" y="62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176860</xdr:rowOff>
    </xdr:from>
    <xdr:to>
      <xdr:col>2</xdr:col>
      <xdr:colOff>692150</xdr:colOff>
      <xdr:row>34</xdr:row>
      <xdr:rowOff>278461</xdr:rowOff>
    </xdr:to>
    <xdr:sp macro="" textlink="">
      <xdr:nvSpPr>
        <xdr:cNvPr id="140" name="円/楕円 139"/>
        <xdr:cNvSpPr/>
      </xdr:nvSpPr>
      <xdr:spPr bwMode="auto">
        <a:xfrm>
          <a:off x="2857500" y="64443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288637</xdr:rowOff>
    </xdr:from>
    <xdr:ext cx="762000" cy="259045"/>
    <xdr:sp macro="" textlink="">
      <xdr:nvSpPr>
        <xdr:cNvPr id="141" name="テキスト ボックス 140"/>
        <xdr:cNvSpPr txBox="1"/>
      </xdr:nvSpPr>
      <xdr:spPr>
        <a:xfrm>
          <a:off x="2527300" y="621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110645</xdr:rowOff>
    </xdr:from>
    <xdr:to>
      <xdr:col>6</xdr:col>
      <xdr:colOff>511175</xdr:colOff>
      <xdr:row>33</xdr:row>
      <xdr:rowOff>120429</xdr:rowOff>
    </xdr:to>
    <xdr:cxnSp macro="">
      <xdr:nvCxnSpPr>
        <xdr:cNvPr id="59" name="直線コネクタ 58"/>
        <xdr:cNvCxnSpPr/>
      </xdr:nvCxnSpPr>
      <xdr:spPr>
        <a:xfrm>
          <a:off x="3797300" y="5768495"/>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110645</xdr:rowOff>
    </xdr:from>
    <xdr:to>
      <xdr:col>5</xdr:col>
      <xdr:colOff>358775</xdr:colOff>
      <xdr:row>33</xdr:row>
      <xdr:rowOff>138740</xdr:rowOff>
    </xdr:to>
    <xdr:cxnSp macro="">
      <xdr:nvCxnSpPr>
        <xdr:cNvPr id="62" name="直線コネクタ 61"/>
        <xdr:cNvCxnSpPr/>
      </xdr:nvCxnSpPr>
      <xdr:spPr>
        <a:xfrm flipV="1">
          <a:off x="2908300" y="5768495"/>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138740</xdr:rowOff>
    </xdr:from>
    <xdr:to>
      <xdr:col>4</xdr:col>
      <xdr:colOff>155575</xdr:colOff>
      <xdr:row>33</xdr:row>
      <xdr:rowOff>162034</xdr:rowOff>
    </xdr:to>
    <xdr:cxnSp macro="">
      <xdr:nvCxnSpPr>
        <xdr:cNvPr id="65" name="直線コネクタ 64"/>
        <xdr:cNvCxnSpPr/>
      </xdr:nvCxnSpPr>
      <xdr:spPr>
        <a:xfrm flipV="1">
          <a:off x="2019300" y="5796590"/>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85545</xdr:rowOff>
    </xdr:from>
    <xdr:to>
      <xdr:col>2</xdr:col>
      <xdr:colOff>638175</xdr:colOff>
      <xdr:row>33</xdr:row>
      <xdr:rowOff>162034</xdr:rowOff>
    </xdr:to>
    <xdr:cxnSp macro="">
      <xdr:nvCxnSpPr>
        <xdr:cNvPr id="68" name="直線コネクタ 67"/>
        <xdr:cNvCxnSpPr/>
      </xdr:nvCxnSpPr>
      <xdr:spPr>
        <a:xfrm>
          <a:off x="1130300" y="5743395"/>
          <a:ext cx="889000" cy="7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69629</xdr:rowOff>
    </xdr:from>
    <xdr:to>
      <xdr:col>6</xdr:col>
      <xdr:colOff>561975</xdr:colOff>
      <xdr:row>33</xdr:row>
      <xdr:rowOff>171229</xdr:rowOff>
    </xdr:to>
    <xdr:sp macro="" textlink="">
      <xdr:nvSpPr>
        <xdr:cNvPr id="78" name="円/楕円 77"/>
        <xdr:cNvSpPr/>
      </xdr:nvSpPr>
      <xdr:spPr>
        <a:xfrm>
          <a:off x="4584700" y="57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92506</xdr:rowOff>
    </xdr:from>
    <xdr:ext cx="534377" cy="259045"/>
    <xdr:sp macro="" textlink="">
      <xdr:nvSpPr>
        <xdr:cNvPr id="79" name="人件費該当値テキスト"/>
        <xdr:cNvSpPr txBox="1"/>
      </xdr:nvSpPr>
      <xdr:spPr>
        <a:xfrm>
          <a:off x="4686300" y="55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59845</xdr:rowOff>
    </xdr:from>
    <xdr:to>
      <xdr:col>5</xdr:col>
      <xdr:colOff>409575</xdr:colOff>
      <xdr:row>33</xdr:row>
      <xdr:rowOff>161445</xdr:rowOff>
    </xdr:to>
    <xdr:sp macro="" textlink="">
      <xdr:nvSpPr>
        <xdr:cNvPr id="80" name="円/楕円 79"/>
        <xdr:cNvSpPr/>
      </xdr:nvSpPr>
      <xdr:spPr>
        <a:xfrm>
          <a:off x="3746500" y="571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6522</xdr:rowOff>
    </xdr:from>
    <xdr:ext cx="534377" cy="259045"/>
    <xdr:sp macro="" textlink="">
      <xdr:nvSpPr>
        <xdr:cNvPr id="81" name="テキスト ボックス 80"/>
        <xdr:cNvSpPr txBox="1"/>
      </xdr:nvSpPr>
      <xdr:spPr>
        <a:xfrm>
          <a:off x="3530111" y="54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87940</xdr:rowOff>
    </xdr:from>
    <xdr:to>
      <xdr:col>4</xdr:col>
      <xdr:colOff>206375</xdr:colOff>
      <xdr:row>34</xdr:row>
      <xdr:rowOff>18090</xdr:rowOff>
    </xdr:to>
    <xdr:sp macro="" textlink="">
      <xdr:nvSpPr>
        <xdr:cNvPr id="82" name="円/楕円 81"/>
        <xdr:cNvSpPr/>
      </xdr:nvSpPr>
      <xdr:spPr>
        <a:xfrm>
          <a:off x="2857500" y="57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34617</xdr:rowOff>
    </xdr:from>
    <xdr:ext cx="534377" cy="259045"/>
    <xdr:sp macro="" textlink="">
      <xdr:nvSpPr>
        <xdr:cNvPr id="83" name="テキスト ボックス 82"/>
        <xdr:cNvSpPr txBox="1"/>
      </xdr:nvSpPr>
      <xdr:spPr>
        <a:xfrm>
          <a:off x="2641111" y="552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111234</xdr:rowOff>
    </xdr:from>
    <xdr:to>
      <xdr:col>3</xdr:col>
      <xdr:colOff>3175</xdr:colOff>
      <xdr:row>34</xdr:row>
      <xdr:rowOff>41384</xdr:rowOff>
    </xdr:to>
    <xdr:sp macro="" textlink="">
      <xdr:nvSpPr>
        <xdr:cNvPr id="84" name="円/楕円 83"/>
        <xdr:cNvSpPr/>
      </xdr:nvSpPr>
      <xdr:spPr>
        <a:xfrm>
          <a:off x="1968500" y="57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57911</xdr:rowOff>
    </xdr:from>
    <xdr:ext cx="534377" cy="259045"/>
    <xdr:sp macro="" textlink="">
      <xdr:nvSpPr>
        <xdr:cNvPr id="85" name="テキスト ボックス 84"/>
        <xdr:cNvSpPr txBox="1"/>
      </xdr:nvSpPr>
      <xdr:spPr>
        <a:xfrm>
          <a:off x="1752111" y="55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34745</xdr:rowOff>
    </xdr:from>
    <xdr:to>
      <xdr:col>1</xdr:col>
      <xdr:colOff>485775</xdr:colOff>
      <xdr:row>33</xdr:row>
      <xdr:rowOff>136345</xdr:rowOff>
    </xdr:to>
    <xdr:sp macro="" textlink="">
      <xdr:nvSpPr>
        <xdr:cNvPr id="86" name="円/楕円 85"/>
        <xdr:cNvSpPr/>
      </xdr:nvSpPr>
      <xdr:spPr>
        <a:xfrm>
          <a:off x="1079500" y="56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152872</xdr:rowOff>
    </xdr:from>
    <xdr:ext cx="534377" cy="259045"/>
    <xdr:sp macro="" textlink="">
      <xdr:nvSpPr>
        <xdr:cNvPr id="87" name="テキスト ボックス 86"/>
        <xdr:cNvSpPr txBox="1"/>
      </xdr:nvSpPr>
      <xdr:spPr>
        <a:xfrm>
          <a:off x="863111" y="54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102667</xdr:rowOff>
    </xdr:from>
    <xdr:to>
      <xdr:col>6</xdr:col>
      <xdr:colOff>511175</xdr:colOff>
      <xdr:row>58</xdr:row>
      <xdr:rowOff>123051</xdr:rowOff>
    </xdr:to>
    <xdr:cxnSp macro="">
      <xdr:nvCxnSpPr>
        <xdr:cNvPr id="117" name="直線コネクタ 116"/>
        <xdr:cNvCxnSpPr/>
      </xdr:nvCxnSpPr>
      <xdr:spPr>
        <a:xfrm>
          <a:off x="3797300" y="10046767"/>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102667</xdr:rowOff>
    </xdr:from>
    <xdr:to>
      <xdr:col>5</xdr:col>
      <xdr:colOff>358775</xdr:colOff>
      <xdr:row>59</xdr:row>
      <xdr:rowOff>9284</xdr:rowOff>
    </xdr:to>
    <xdr:cxnSp macro="">
      <xdr:nvCxnSpPr>
        <xdr:cNvPr id="120" name="直線コネクタ 119"/>
        <xdr:cNvCxnSpPr/>
      </xdr:nvCxnSpPr>
      <xdr:spPr>
        <a:xfrm flipV="1">
          <a:off x="2908300" y="10046767"/>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9284</xdr:rowOff>
    </xdr:from>
    <xdr:to>
      <xdr:col>4</xdr:col>
      <xdr:colOff>155575</xdr:colOff>
      <xdr:row>59</xdr:row>
      <xdr:rowOff>72568</xdr:rowOff>
    </xdr:to>
    <xdr:cxnSp macro="">
      <xdr:nvCxnSpPr>
        <xdr:cNvPr id="123" name="直線コネクタ 122"/>
        <xdr:cNvCxnSpPr/>
      </xdr:nvCxnSpPr>
      <xdr:spPr>
        <a:xfrm flipV="1">
          <a:off x="2019300" y="10124834"/>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72568</xdr:rowOff>
    </xdr:from>
    <xdr:to>
      <xdr:col>2</xdr:col>
      <xdr:colOff>638175</xdr:colOff>
      <xdr:row>59</xdr:row>
      <xdr:rowOff>124498</xdr:rowOff>
    </xdr:to>
    <xdr:cxnSp macro="">
      <xdr:nvCxnSpPr>
        <xdr:cNvPr id="126" name="直線コネクタ 125"/>
        <xdr:cNvCxnSpPr/>
      </xdr:nvCxnSpPr>
      <xdr:spPr>
        <a:xfrm flipV="1">
          <a:off x="1130300" y="10188118"/>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72251</xdr:rowOff>
    </xdr:from>
    <xdr:to>
      <xdr:col>6</xdr:col>
      <xdr:colOff>561975</xdr:colOff>
      <xdr:row>59</xdr:row>
      <xdr:rowOff>2401</xdr:rowOff>
    </xdr:to>
    <xdr:sp macro="" textlink="">
      <xdr:nvSpPr>
        <xdr:cNvPr id="136" name="円/楕円 135"/>
        <xdr:cNvSpPr/>
      </xdr:nvSpPr>
      <xdr:spPr>
        <a:xfrm>
          <a:off x="4584700" y="100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158628</xdr:rowOff>
    </xdr:from>
    <xdr:ext cx="534377" cy="259045"/>
    <xdr:sp macro="" textlink="">
      <xdr:nvSpPr>
        <xdr:cNvPr id="137" name="物件費該当値テキスト"/>
        <xdr:cNvSpPr txBox="1"/>
      </xdr:nvSpPr>
      <xdr:spPr>
        <a:xfrm>
          <a:off x="4686300" y="99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32,437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51867</xdr:rowOff>
    </xdr:from>
    <xdr:to>
      <xdr:col>5</xdr:col>
      <xdr:colOff>409575</xdr:colOff>
      <xdr:row>58</xdr:row>
      <xdr:rowOff>153467</xdr:rowOff>
    </xdr:to>
    <xdr:sp macro="" textlink="">
      <xdr:nvSpPr>
        <xdr:cNvPr id="138" name="円/楕円 137"/>
        <xdr:cNvSpPr/>
      </xdr:nvSpPr>
      <xdr:spPr>
        <a:xfrm>
          <a:off x="3746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144594</xdr:rowOff>
    </xdr:from>
    <xdr:ext cx="534377" cy="259045"/>
    <xdr:sp macro="" textlink="">
      <xdr:nvSpPr>
        <xdr:cNvPr id="139" name="テキスト ボックス 138"/>
        <xdr:cNvSpPr txBox="1"/>
      </xdr:nvSpPr>
      <xdr:spPr>
        <a:xfrm>
          <a:off x="3530111" y="100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129934</xdr:rowOff>
    </xdr:from>
    <xdr:to>
      <xdr:col>4</xdr:col>
      <xdr:colOff>206375</xdr:colOff>
      <xdr:row>59</xdr:row>
      <xdr:rowOff>60084</xdr:rowOff>
    </xdr:to>
    <xdr:sp macro="" textlink="">
      <xdr:nvSpPr>
        <xdr:cNvPr id="140" name="円/楕円 139"/>
        <xdr:cNvSpPr/>
      </xdr:nvSpPr>
      <xdr:spPr>
        <a:xfrm>
          <a:off x="2857500" y="100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51211</xdr:rowOff>
    </xdr:from>
    <xdr:ext cx="534377" cy="259045"/>
    <xdr:sp macro="" textlink="">
      <xdr:nvSpPr>
        <xdr:cNvPr id="141" name="テキスト ボックス 140"/>
        <xdr:cNvSpPr txBox="1"/>
      </xdr:nvSpPr>
      <xdr:spPr>
        <a:xfrm>
          <a:off x="2641111" y="101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30,923</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21768</xdr:rowOff>
    </xdr:from>
    <xdr:to>
      <xdr:col>3</xdr:col>
      <xdr:colOff>3175</xdr:colOff>
      <xdr:row>59</xdr:row>
      <xdr:rowOff>123368</xdr:rowOff>
    </xdr:to>
    <xdr:sp macro="" textlink="">
      <xdr:nvSpPr>
        <xdr:cNvPr id="142" name="円/楕円 141"/>
        <xdr:cNvSpPr/>
      </xdr:nvSpPr>
      <xdr:spPr>
        <a:xfrm>
          <a:off x="1968500" y="101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114495</xdr:rowOff>
    </xdr:from>
    <xdr:ext cx="534377" cy="259045"/>
    <xdr:sp macro="" textlink="">
      <xdr:nvSpPr>
        <xdr:cNvPr id="143" name="テキスト ボックス 142"/>
        <xdr:cNvSpPr txBox="1"/>
      </xdr:nvSpPr>
      <xdr:spPr>
        <a:xfrm>
          <a:off x="1752111" y="102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29,262</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73698</xdr:rowOff>
    </xdr:from>
    <xdr:to>
      <xdr:col>1</xdr:col>
      <xdr:colOff>485775</xdr:colOff>
      <xdr:row>60</xdr:row>
      <xdr:rowOff>3848</xdr:rowOff>
    </xdr:to>
    <xdr:sp macro="" textlink="">
      <xdr:nvSpPr>
        <xdr:cNvPr id="144" name="円/楕円 143"/>
        <xdr:cNvSpPr/>
      </xdr:nvSpPr>
      <xdr:spPr>
        <a:xfrm>
          <a:off x="1079500" y="101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166425</xdr:rowOff>
    </xdr:from>
    <xdr:ext cx="534377" cy="259045"/>
    <xdr:sp macro="" textlink="">
      <xdr:nvSpPr>
        <xdr:cNvPr id="145" name="テキスト ボックス 144"/>
        <xdr:cNvSpPr txBox="1"/>
      </xdr:nvSpPr>
      <xdr:spPr>
        <a:xfrm>
          <a:off x="863111" y="102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149834</xdr:rowOff>
    </xdr:from>
    <xdr:to>
      <xdr:col>6</xdr:col>
      <xdr:colOff>511175</xdr:colOff>
      <xdr:row>77</xdr:row>
      <xdr:rowOff>165608</xdr:rowOff>
    </xdr:to>
    <xdr:cxnSp macro="">
      <xdr:nvCxnSpPr>
        <xdr:cNvPr id="174" name="直線コネクタ 173"/>
        <xdr:cNvCxnSpPr/>
      </xdr:nvCxnSpPr>
      <xdr:spPr>
        <a:xfrm>
          <a:off x="3797300" y="13351484"/>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115088</xdr:rowOff>
    </xdr:from>
    <xdr:to>
      <xdr:col>5</xdr:col>
      <xdr:colOff>358775</xdr:colOff>
      <xdr:row>77</xdr:row>
      <xdr:rowOff>149834</xdr:rowOff>
    </xdr:to>
    <xdr:cxnSp macro="">
      <xdr:nvCxnSpPr>
        <xdr:cNvPr id="177" name="直線コネクタ 176"/>
        <xdr:cNvCxnSpPr/>
      </xdr:nvCxnSpPr>
      <xdr:spPr>
        <a:xfrm>
          <a:off x="2908300" y="13316738"/>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63195</xdr:rowOff>
    </xdr:from>
    <xdr:to>
      <xdr:col>4</xdr:col>
      <xdr:colOff>155575</xdr:colOff>
      <xdr:row>77</xdr:row>
      <xdr:rowOff>115088</xdr:rowOff>
    </xdr:to>
    <xdr:cxnSp macro="">
      <xdr:nvCxnSpPr>
        <xdr:cNvPr id="180" name="直線コネクタ 179"/>
        <xdr:cNvCxnSpPr/>
      </xdr:nvCxnSpPr>
      <xdr:spPr>
        <a:xfrm>
          <a:off x="2019300" y="13264845"/>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63195</xdr:rowOff>
    </xdr:from>
    <xdr:to>
      <xdr:col>2</xdr:col>
      <xdr:colOff>638175</xdr:colOff>
      <xdr:row>77</xdr:row>
      <xdr:rowOff>129870</xdr:rowOff>
    </xdr:to>
    <xdr:cxnSp macro="">
      <xdr:nvCxnSpPr>
        <xdr:cNvPr id="183" name="直線コネクタ 182"/>
        <xdr:cNvCxnSpPr/>
      </xdr:nvCxnSpPr>
      <xdr:spPr>
        <a:xfrm flipV="1">
          <a:off x="1130300" y="132648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114808</xdr:rowOff>
    </xdr:from>
    <xdr:to>
      <xdr:col>6</xdr:col>
      <xdr:colOff>561975</xdr:colOff>
      <xdr:row>78</xdr:row>
      <xdr:rowOff>44958</xdr:rowOff>
    </xdr:to>
    <xdr:sp macro="" textlink="">
      <xdr:nvSpPr>
        <xdr:cNvPr id="193" name="円/楕円 192"/>
        <xdr:cNvSpPr/>
      </xdr:nvSpPr>
      <xdr:spPr>
        <a:xfrm>
          <a:off x="45847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93235</xdr:rowOff>
    </xdr:from>
    <xdr:ext cx="469744" cy="259045"/>
    <xdr:sp macro="" textlink="">
      <xdr:nvSpPr>
        <xdr:cNvPr id="194" name="維持補修費該当値テキスト"/>
        <xdr:cNvSpPr txBox="1"/>
      </xdr:nvSpPr>
      <xdr:spPr>
        <a:xfrm>
          <a:off x="4686300" y="132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99034</xdr:rowOff>
    </xdr:from>
    <xdr:to>
      <xdr:col>5</xdr:col>
      <xdr:colOff>409575</xdr:colOff>
      <xdr:row>78</xdr:row>
      <xdr:rowOff>29184</xdr:rowOff>
    </xdr:to>
    <xdr:sp macro="" textlink="">
      <xdr:nvSpPr>
        <xdr:cNvPr id="195" name="円/楕円 194"/>
        <xdr:cNvSpPr/>
      </xdr:nvSpPr>
      <xdr:spPr>
        <a:xfrm>
          <a:off x="3746500" y="133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20311</xdr:rowOff>
    </xdr:from>
    <xdr:ext cx="469744" cy="259045"/>
    <xdr:sp macro="" textlink="">
      <xdr:nvSpPr>
        <xdr:cNvPr id="196" name="テキスト ボックス 195"/>
        <xdr:cNvSpPr txBox="1"/>
      </xdr:nvSpPr>
      <xdr:spPr>
        <a:xfrm>
          <a:off x="3562427" y="133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64288</xdr:rowOff>
    </xdr:from>
    <xdr:to>
      <xdr:col>4</xdr:col>
      <xdr:colOff>206375</xdr:colOff>
      <xdr:row>77</xdr:row>
      <xdr:rowOff>165888</xdr:rowOff>
    </xdr:to>
    <xdr:sp macro="" textlink="">
      <xdr:nvSpPr>
        <xdr:cNvPr id="197" name="円/楕円 196"/>
        <xdr:cNvSpPr/>
      </xdr:nvSpPr>
      <xdr:spPr>
        <a:xfrm>
          <a:off x="2857500" y="132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157015</xdr:rowOff>
    </xdr:from>
    <xdr:ext cx="469744" cy="259045"/>
    <xdr:sp macro="" textlink="">
      <xdr:nvSpPr>
        <xdr:cNvPr id="198" name="テキスト ボックス 197"/>
        <xdr:cNvSpPr txBox="1"/>
      </xdr:nvSpPr>
      <xdr:spPr>
        <a:xfrm>
          <a:off x="2673427" y="133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12395</xdr:rowOff>
    </xdr:from>
    <xdr:to>
      <xdr:col>3</xdr:col>
      <xdr:colOff>3175</xdr:colOff>
      <xdr:row>77</xdr:row>
      <xdr:rowOff>113995</xdr:rowOff>
    </xdr:to>
    <xdr:sp macro="" textlink="">
      <xdr:nvSpPr>
        <xdr:cNvPr id="199" name="円/楕円 198"/>
        <xdr:cNvSpPr/>
      </xdr:nvSpPr>
      <xdr:spPr>
        <a:xfrm>
          <a:off x="1968500" y="132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130522</xdr:rowOff>
    </xdr:from>
    <xdr:ext cx="469744" cy="259045"/>
    <xdr:sp macro="" textlink="">
      <xdr:nvSpPr>
        <xdr:cNvPr id="200" name="テキスト ボックス 199"/>
        <xdr:cNvSpPr txBox="1"/>
      </xdr:nvSpPr>
      <xdr:spPr>
        <a:xfrm>
          <a:off x="1784427" y="1298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79070</xdr:rowOff>
    </xdr:from>
    <xdr:to>
      <xdr:col>1</xdr:col>
      <xdr:colOff>485775</xdr:colOff>
      <xdr:row>78</xdr:row>
      <xdr:rowOff>9220</xdr:rowOff>
    </xdr:to>
    <xdr:sp macro="" textlink="">
      <xdr:nvSpPr>
        <xdr:cNvPr id="201" name="円/楕円 200"/>
        <xdr:cNvSpPr/>
      </xdr:nvSpPr>
      <xdr:spPr>
        <a:xfrm>
          <a:off x="1079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347</xdr:rowOff>
    </xdr:from>
    <xdr:ext cx="469744" cy="259045"/>
    <xdr:sp macro="" textlink="">
      <xdr:nvSpPr>
        <xdr:cNvPr id="202" name="テキスト ボックス 201"/>
        <xdr:cNvSpPr txBox="1"/>
      </xdr:nvSpPr>
      <xdr:spPr>
        <a:xfrm>
          <a:off x="895427" y="133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74701</xdr:rowOff>
    </xdr:from>
    <xdr:to>
      <xdr:col>6</xdr:col>
      <xdr:colOff>511175</xdr:colOff>
      <xdr:row>95</xdr:row>
      <xdr:rowOff>18714</xdr:rowOff>
    </xdr:to>
    <xdr:cxnSp macro="">
      <xdr:nvCxnSpPr>
        <xdr:cNvPr id="232" name="直線コネクタ 231"/>
        <xdr:cNvCxnSpPr/>
      </xdr:nvCxnSpPr>
      <xdr:spPr>
        <a:xfrm flipV="1">
          <a:off x="3797300" y="16191001"/>
          <a:ext cx="838200" cy="1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18714</xdr:rowOff>
    </xdr:from>
    <xdr:to>
      <xdr:col>5</xdr:col>
      <xdr:colOff>358775</xdr:colOff>
      <xdr:row>95</xdr:row>
      <xdr:rowOff>71577</xdr:rowOff>
    </xdr:to>
    <xdr:cxnSp macro="">
      <xdr:nvCxnSpPr>
        <xdr:cNvPr id="235" name="直線コネクタ 234"/>
        <xdr:cNvCxnSpPr/>
      </xdr:nvCxnSpPr>
      <xdr:spPr>
        <a:xfrm flipV="1">
          <a:off x="2908300" y="16306464"/>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71577</xdr:rowOff>
    </xdr:from>
    <xdr:to>
      <xdr:col>4</xdr:col>
      <xdr:colOff>155575</xdr:colOff>
      <xdr:row>95</xdr:row>
      <xdr:rowOff>166866</xdr:rowOff>
    </xdr:to>
    <xdr:cxnSp macro="">
      <xdr:nvCxnSpPr>
        <xdr:cNvPr id="238" name="直線コネクタ 237"/>
        <xdr:cNvCxnSpPr/>
      </xdr:nvCxnSpPr>
      <xdr:spPr>
        <a:xfrm flipV="1">
          <a:off x="2019300" y="16359327"/>
          <a:ext cx="889000" cy="9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166866</xdr:rowOff>
    </xdr:from>
    <xdr:to>
      <xdr:col>2</xdr:col>
      <xdr:colOff>638175</xdr:colOff>
      <xdr:row>96</xdr:row>
      <xdr:rowOff>13932</xdr:rowOff>
    </xdr:to>
    <xdr:cxnSp macro="">
      <xdr:nvCxnSpPr>
        <xdr:cNvPr id="241" name="直線コネクタ 240"/>
        <xdr:cNvCxnSpPr/>
      </xdr:nvCxnSpPr>
      <xdr:spPr>
        <a:xfrm flipV="1">
          <a:off x="1130300" y="16454616"/>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23901</xdr:rowOff>
    </xdr:from>
    <xdr:to>
      <xdr:col>6</xdr:col>
      <xdr:colOff>561975</xdr:colOff>
      <xdr:row>94</xdr:row>
      <xdr:rowOff>125501</xdr:rowOff>
    </xdr:to>
    <xdr:sp macro="" textlink="">
      <xdr:nvSpPr>
        <xdr:cNvPr id="251" name="円/楕円 250"/>
        <xdr:cNvSpPr/>
      </xdr:nvSpPr>
      <xdr:spPr>
        <a:xfrm>
          <a:off x="4584700" y="161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46778</xdr:rowOff>
    </xdr:from>
    <xdr:ext cx="599010" cy="259045"/>
    <xdr:sp macro="" textlink="">
      <xdr:nvSpPr>
        <xdr:cNvPr id="252" name="扶助費該当値テキスト"/>
        <xdr:cNvSpPr txBox="1"/>
      </xdr:nvSpPr>
      <xdr:spPr>
        <a:xfrm>
          <a:off x="4686300" y="159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103,412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139364</xdr:rowOff>
    </xdr:from>
    <xdr:to>
      <xdr:col>5</xdr:col>
      <xdr:colOff>409575</xdr:colOff>
      <xdr:row>95</xdr:row>
      <xdr:rowOff>69514</xdr:rowOff>
    </xdr:to>
    <xdr:sp macro="" textlink="">
      <xdr:nvSpPr>
        <xdr:cNvPr id="253" name="円/楕円 252"/>
        <xdr:cNvSpPr/>
      </xdr:nvSpPr>
      <xdr:spPr>
        <a:xfrm>
          <a:off x="3746500" y="162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86041</xdr:rowOff>
    </xdr:from>
    <xdr:ext cx="534377" cy="259045"/>
    <xdr:sp macro="" textlink="">
      <xdr:nvSpPr>
        <xdr:cNvPr id="254" name="テキスト ボックス 253"/>
        <xdr:cNvSpPr txBox="1"/>
      </xdr:nvSpPr>
      <xdr:spPr>
        <a:xfrm>
          <a:off x="3530111" y="160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20777</xdr:rowOff>
    </xdr:from>
    <xdr:to>
      <xdr:col>4</xdr:col>
      <xdr:colOff>206375</xdr:colOff>
      <xdr:row>95</xdr:row>
      <xdr:rowOff>122377</xdr:rowOff>
    </xdr:to>
    <xdr:sp macro="" textlink="">
      <xdr:nvSpPr>
        <xdr:cNvPr id="255" name="円/楕円 254"/>
        <xdr:cNvSpPr/>
      </xdr:nvSpPr>
      <xdr:spPr>
        <a:xfrm>
          <a:off x="2857500" y="163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138904</xdr:rowOff>
    </xdr:from>
    <xdr:ext cx="534377" cy="259045"/>
    <xdr:sp macro="" textlink="">
      <xdr:nvSpPr>
        <xdr:cNvPr id="256" name="テキスト ボックス 255"/>
        <xdr:cNvSpPr txBox="1"/>
      </xdr:nvSpPr>
      <xdr:spPr>
        <a:xfrm>
          <a:off x="2641111" y="160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94,576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116066</xdr:rowOff>
    </xdr:from>
    <xdr:to>
      <xdr:col>3</xdr:col>
      <xdr:colOff>3175</xdr:colOff>
      <xdr:row>96</xdr:row>
      <xdr:rowOff>46216</xdr:rowOff>
    </xdr:to>
    <xdr:sp macro="" textlink="">
      <xdr:nvSpPr>
        <xdr:cNvPr id="257" name="円/楕円 256"/>
        <xdr:cNvSpPr/>
      </xdr:nvSpPr>
      <xdr:spPr>
        <a:xfrm>
          <a:off x="1968500" y="164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62743</xdr:rowOff>
    </xdr:from>
    <xdr:ext cx="534377" cy="259045"/>
    <xdr:sp macro="" textlink="">
      <xdr:nvSpPr>
        <xdr:cNvPr id="258" name="テキスト ボックス 257"/>
        <xdr:cNvSpPr txBox="1"/>
      </xdr:nvSpPr>
      <xdr:spPr>
        <a:xfrm>
          <a:off x="1752111" y="161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89,574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134582</xdr:rowOff>
    </xdr:from>
    <xdr:to>
      <xdr:col>1</xdr:col>
      <xdr:colOff>485775</xdr:colOff>
      <xdr:row>96</xdr:row>
      <xdr:rowOff>64732</xdr:rowOff>
    </xdr:to>
    <xdr:sp macro="" textlink="">
      <xdr:nvSpPr>
        <xdr:cNvPr id="259" name="円/楕円 258"/>
        <xdr:cNvSpPr/>
      </xdr:nvSpPr>
      <xdr:spPr>
        <a:xfrm>
          <a:off x="1079500" y="164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81259</xdr:rowOff>
    </xdr:from>
    <xdr:ext cx="534377" cy="259045"/>
    <xdr:sp macro="" textlink="">
      <xdr:nvSpPr>
        <xdr:cNvPr id="260" name="テキスト ボックス 259"/>
        <xdr:cNvSpPr txBox="1"/>
      </xdr:nvSpPr>
      <xdr:spPr>
        <a:xfrm>
          <a:off x="863111" y="161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113868</xdr:rowOff>
    </xdr:from>
    <xdr:to>
      <xdr:col>15</xdr:col>
      <xdr:colOff>180975</xdr:colOff>
      <xdr:row>31</xdr:row>
      <xdr:rowOff>152711</xdr:rowOff>
    </xdr:to>
    <xdr:cxnSp macro="">
      <xdr:nvCxnSpPr>
        <xdr:cNvPr id="289" name="直線コネクタ 288"/>
        <xdr:cNvCxnSpPr/>
      </xdr:nvCxnSpPr>
      <xdr:spPr>
        <a:xfrm>
          <a:off x="9639300" y="5428818"/>
          <a:ext cx="8382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113868</xdr:rowOff>
    </xdr:from>
    <xdr:to>
      <xdr:col>14</xdr:col>
      <xdr:colOff>28575</xdr:colOff>
      <xdr:row>32</xdr:row>
      <xdr:rowOff>10408</xdr:rowOff>
    </xdr:to>
    <xdr:cxnSp macro="">
      <xdr:nvCxnSpPr>
        <xdr:cNvPr id="292" name="直線コネクタ 291"/>
        <xdr:cNvCxnSpPr/>
      </xdr:nvCxnSpPr>
      <xdr:spPr>
        <a:xfrm flipV="1">
          <a:off x="8750300" y="5428818"/>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10408</xdr:rowOff>
    </xdr:from>
    <xdr:to>
      <xdr:col>12</xdr:col>
      <xdr:colOff>511175</xdr:colOff>
      <xdr:row>32</xdr:row>
      <xdr:rowOff>72949</xdr:rowOff>
    </xdr:to>
    <xdr:cxnSp macro="">
      <xdr:nvCxnSpPr>
        <xdr:cNvPr id="295" name="直線コネクタ 294"/>
        <xdr:cNvCxnSpPr/>
      </xdr:nvCxnSpPr>
      <xdr:spPr>
        <a:xfrm flipV="1">
          <a:off x="7861300" y="5496808"/>
          <a:ext cx="889000" cy="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72854</xdr:rowOff>
    </xdr:from>
    <xdr:to>
      <xdr:col>11</xdr:col>
      <xdr:colOff>307975</xdr:colOff>
      <xdr:row>32</xdr:row>
      <xdr:rowOff>72949</xdr:rowOff>
    </xdr:to>
    <xdr:cxnSp macro="">
      <xdr:nvCxnSpPr>
        <xdr:cNvPr id="298" name="直線コネクタ 297"/>
        <xdr:cNvCxnSpPr/>
      </xdr:nvCxnSpPr>
      <xdr:spPr>
        <a:xfrm>
          <a:off x="6972300" y="5559254"/>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101911</xdr:rowOff>
    </xdr:from>
    <xdr:to>
      <xdr:col>15</xdr:col>
      <xdr:colOff>231775</xdr:colOff>
      <xdr:row>32</xdr:row>
      <xdr:rowOff>32061</xdr:rowOff>
    </xdr:to>
    <xdr:sp macro="" textlink="">
      <xdr:nvSpPr>
        <xdr:cNvPr id="308" name="円/楕円 307"/>
        <xdr:cNvSpPr/>
      </xdr:nvSpPr>
      <xdr:spPr>
        <a:xfrm>
          <a:off x="10426700" y="54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124788</xdr:rowOff>
    </xdr:from>
    <xdr:ext cx="534377" cy="259045"/>
    <xdr:sp macro="" textlink="">
      <xdr:nvSpPr>
        <xdr:cNvPr id="309" name="補助費等該当値テキスト"/>
        <xdr:cNvSpPr txBox="1"/>
      </xdr:nvSpPr>
      <xdr:spPr>
        <a:xfrm>
          <a:off x="10528300" y="526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66,317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63068</xdr:rowOff>
    </xdr:from>
    <xdr:to>
      <xdr:col>14</xdr:col>
      <xdr:colOff>79375</xdr:colOff>
      <xdr:row>31</xdr:row>
      <xdr:rowOff>164668</xdr:rowOff>
    </xdr:to>
    <xdr:sp macro="" textlink="">
      <xdr:nvSpPr>
        <xdr:cNvPr id="310" name="円/楕円 309"/>
        <xdr:cNvSpPr/>
      </xdr:nvSpPr>
      <xdr:spPr>
        <a:xfrm>
          <a:off x="9588500" y="53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9745</xdr:rowOff>
    </xdr:from>
    <xdr:ext cx="534377" cy="259045"/>
    <xdr:sp macro="" textlink="">
      <xdr:nvSpPr>
        <xdr:cNvPr id="311" name="テキスト ボックス 310"/>
        <xdr:cNvSpPr txBox="1"/>
      </xdr:nvSpPr>
      <xdr:spPr>
        <a:xfrm>
          <a:off x="9372111" y="51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131058</xdr:rowOff>
    </xdr:from>
    <xdr:to>
      <xdr:col>12</xdr:col>
      <xdr:colOff>561975</xdr:colOff>
      <xdr:row>32</xdr:row>
      <xdr:rowOff>61208</xdr:rowOff>
    </xdr:to>
    <xdr:sp macro="" textlink="">
      <xdr:nvSpPr>
        <xdr:cNvPr id="312" name="円/楕円 311"/>
        <xdr:cNvSpPr/>
      </xdr:nvSpPr>
      <xdr:spPr>
        <a:xfrm>
          <a:off x="8699500" y="54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77735</xdr:rowOff>
    </xdr:from>
    <xdr:ext cx="534377" cy="259045"/>
    <xdr:sp macro="" textlink="">
      <xdr:nvSpPr>
        <xdr:cNvPr id="313" name="テキスト ボックス 312"/>
        <xdr:cNvSpPr txBox="1"/>
      </xdr:nvSpPr>
      <xdr:spPr>
        <a:xfrm>
          <a:off x="8483111" y="52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22149</xdr:rowOff>
    </xdr:from>
    <xdr:to>
      <xdr:col>11</xdr:col>
      <xdr:colOff>358775</xdr:colOff>
      <xdr:row>32</xdr:row>
      <xdr:rowOff>123749</xdr:rowOff>
    </xdr:to>
    <xdr:sp macro="" textlink="">
      <xdr:nvSpPr>
        <xdr:cNvPr id="314" name="円/楕円 313"/>
        <xdr:cNvSpPr/>
      </xdr:nvSpPr>
      <xdr:spPr>
        <a:xfrm>
          <a:off x="7810500" y="55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140276</xdr:rowOff>
    </xdr:from>
    <xdr:ext cx="534377" cy="259045"/>
    <xdr:sp macro="" textlink="">
      <xdr:nvSpPr>
        <xdr:cNvPr id="315" name="テキスト ボックス 314"/>
        <xdr:cNvSpPr txBox="1"/>
      </xdr:nvSpPr>
      <xdr:spPr>
        <a:xfrm>
          <a:off x="7594111" y="528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22054</xdr:rowOff>
    </xdr:from>
    <xdr:to>
      <xdr:col>10</xdr:col>
      <xdr:colOff>155575</xdr:colOff>
      <xdr:row>32</xdr:row>
      <xdr:rowOff>123654</xdr:rowOff>
    </xdr:to>
    <xdr:sp macro="" textlink="">
      <xdr:nvSpPr>
        <xdr:cNvPr id="316" name="円/楕円 315"/>
        <xdr:cNvSpPr/>
      </xdr:nvSpPr>
      <xdr:spPr>
        <a:xfrm>
          <a:off x="6921500" y="55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140181</xdr:rowOff>
    </xdr:from>
    <xdr:ext cx="534377" cy="259045"/>
    <xdr:sp macro="" textlink="">
      <xdr:nvSpPr>
        <xdr:cNvPr id="317" name="テキスト ボックス 316"/>
        <xdr:cNvSpPr txBox="1"/>
      </xdr:nvSpPr>
      <xdr:spPr>
        <a:xfrm>
          <a:off x="6705111" y="528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131862</xdr:rowOff>
    </xdr:from>
    <xdr:to>
      <xdr:col>15</xdr:col>
      <xdr:colOff>180975</xdr:colOff>
      <xdr:row>57</xdr:row>
      <xdr:rowOff>107827</xdr:rowOff>
    </xdr:to>
    <xdr:cxnSp macro="">
      <xdr:nvCxnSpPr>
        <xdr:cNvPr id="349" name="直線コネクタ 348"/>
        <xdr:cNvCxnSpPr/>
      </xdr:nvCxnSpPr>
      <xdr:spPr>
        <a:xfrm>
          <a:off x="9639300" y="9733062"/>
          <a:ext cx="838200" cy="1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94829</xdr:rowOff>
    </xdr:from>
    <xdr:to>
      <xdr:col>14</xdr:col>
      <xdr:colOff>28575</xdr:colOff>
      <xdr:row>56</xdr:row>
      <xdr:rowOff>131862</xdr:rowOff>
    </xdr:to>
    <xdr:cxnSp macro="">
      <xdr:nvCxnSpPr>
        <xdr:cNvPr id="352" name="直線コネクタ 351"/>
        <xdr:cNvCxnSpPr/>
      </xdr:nvCxnSpPr>
      <xdr:spPr>
        <a:xfrm>
          <a:off x="8750300" y="9696029"/>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94829</xdr:rowOff>
    </xdr:from>
    <xdr:to>
      <xdr:col>12</xdr:col>
      <xdr:colOff>511175</xdr:colOff>
      <xdr:row>56</xdr:row>
      <xdr:rowOff>100968</xdr:rowOff>
    </xdr:to>
    <xdr:cxnSp macro="">
      <xdr:nvCxnSpPr>
        <xdr:cNvPr id="355" name="直線コネクタ 354"/>
        <xdr:cNvCxnSpPr/>
      </xdr:nvCxnSpPr>
      <xdr:spPr>
        <a:xfrm flipV="1">
          <a:off x="7861300" y="969602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119469</xdr:rowOff>
    </xdr:from>
    <xdr:to>
      <xdr:col>11</xdr:col>
      <xdr:colOff>307975</xdr:colOff>
      <xdr:row>56</xdr:row>
      <xdr:rowOff>100968</xdr:rowOff>
    </xdr:to>
    <xdr:cxnSp macro="">
      <xdr:nvCxnSpPr>
        <xdr:cNvPr id="358" name="直線コネクタ 357"/>
        <xdr:cNvCxnSpPr/>
      </xdr:nvCxnSpPr>
      <xdr:spPr>
        <a:xfrm>
          <a:off x="6972300" y="9206319"/>
          <a:ext cx="889000" cy="49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2" name="テキスト ボックス 361"/>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57027</xdr:rowOff>
    </xdr:from>
    <xdr:to>
      <xdr:col>15</xdr:col>
      <xdr:colOff>231775</xdr:colOff>
      <xdr:row>57</xdr:row>
      <xdr:rowOff>158627</xdr:rowOff>
    </xdr:to>
    <xdr:sp macro="" textlink="">
      <xdr:nvSpPr>
        <xdr:cNvPr id="368" name="円/楕円 367"/>
        <xdr:cNvSpPr/>
      </xdr:nvSpPr>
      <xdr:spPr>
        <a:xfrm>
          <a:off x="10426700" y="98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35454</xdr:rowOff>
    </xdr:from>
    <xdr:ext cx="534377" cy="259045"/>
    <xdr:sp macro="" textlink="">
      <xdr:nvSpPr>
        <xdr:cNvPr id="369" name="普通建設事業費該当値テキスト"/>
        <xdr:cNvSpPr txBox="1"/>
      </xdr:nvSpPr>
      <xdr:spPr>
        <a:xfrm>
          <a:off x="10528300" y="98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81062</xdr:rowOff>
    </xdr:from>
    <xdr:to>
      <xdr:col>14</xdr:col>
      <xdr:colOff>79375</xdr:colOff>
      <xdr:row>57</xdr:row>
      <xdr:rowOff>11212</xdr:rowOff>
    </xdr:to>
    <xdr:sp macro="" textlink="">
      <xdr:nvSpPr>
        <xdr:cNvPr id="370" name="円/楕円 369"/>
        <xdr:cNvSpPr/>
      </xdr:nvSpPr>
      <xdr:spPr>
        <a:xfrm>
          <a:off x="9588500" y="96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27739</xdr:rowOff>
    </xdr:from>
    <xdr:ext cx="534377" cy="259045"/>
    <xdr:sp macro="" textlink="">
      <xdr:nvSpPr>
        <xdr:cNvPr id="371" name="テキスト ボックス 370"/>
        <xdr:cNvSpPr txBox="1"/>
      </xdr:nvSpPr>
      <xdr:spPr>
        <a:xfrm>
          <a:off x="9372111" y="94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44029</xdr:rowOff>
    </xdr:from>
    <xdr:to>
      <xdr:col>12</xdr:col>
      <xdr:colOff>561975</xdr:colOff>
      <xdr:row>56</xdr:row>
      <xdr:rowOff>145629</xdr:rowOff>
    </xdr:to>
    <xdr:sp macro="" textlink="">
      <xdr:nvSpPr>
        <xdr:cNvPr id="372" name="円/楕円 371"/>
        <xdr:cNvSpPr/>
      </xdr:nvSpPr>
      <xdr:spPr>
        <a:xfrm>
          <a:off x="8699500" y="96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162156</xdr:rowOff>
    </xdr:from>
    <xdr:ext cx="534377" cy="259045"/>
    <xdr:sp macro="" textlink="">
      <xdr:nvSpPr>
        <xdr:cNvPr id="373" name="テキスト ボックス 372"/>
        <xdr:cNvSpPr txBox="1"/>
      </xdr:nvSpPr>
      <xdr:spPr>
        <a:xfrm>
          <a:off x="8483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50168</xdr:rowOff>
    </xdr:from>
    <xdr:to>
      <xdr:col>11</xdr:col>
      <xdr:colOff>358775</xdr:colOff>
      <xdr:row>56</xdr:row>
      <xdr:rowOff>151768</xdr:rowOff>
    </xdr:to>
    <xdr:sp macro="" textlink="">
      <xdr:nvSpPr>
        <xdr:cNvPr id="374" name="円/楕円 373"/>
        <xdr:cNvSpPr/>
      </xdr:nvSpPr>
      <xdr:spPr>
        <a:xfrm>
          <a:off x="7810500" y="96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168295</xdr:rowOff>
    </xdr:from>
    <xdr:ext cx="534377" cy="259045"/>
    <xdr:sp macro="" textlink="">
      <xdr:nvSpPr>
        <xdr:cNvPr id="375" name="テキスト ボックス 374"/>
        <xdr:cNvSpPr txBox="1"/>
      </xdr:nvSpPr>
      <xdr:spPr>
        <a:xfrm>
          <a:off x="7594111" y="942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68669</xdr:rowOff>
    </xdr:from>
    <xdr:to>
      <xdr:col>10</xdr:col>
      <xdr:colOff>155575</xdr:colOff>
      <xdr:row>53</xdr:row>
      <xdr:rowOff>170269</xdr:rowOff>
    </xdr:to>
    <xdr:sp macro="" textlink="">
      <xdr:nvSpPr>
        <xdr:cNvPr id="376" name="円/楕円 375"/>
        <xdr:cNvSpPr/>
      </xdr:nvSpPr>
      <xdr:spPr>
        <a:xfrm>
          <a:off x="6921500" y="91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15346</xdr:rowOff>
    </xdr:from>
    <xdr:ext cx="534377" cy="259045"/>
    <xdr:sp macro="" textlink="">
      <xdr:nvSpPr>
        <xdr:cNvPr id="377" name="テキスト ボックス 376"/>
        <xdr:cNvSpPr txBox="1"/>
      </xdr:nvSpPr>
      <xdr:spPr>
        <a:xfrm>
          <a:off x="6705111" y="893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13779</xdr:rowOff>
    </xdr:from>
    <xdr:to>
      <xdr:col>15</xdr:col>
      <xdr:colOff>180975</xdr:colOff>
      <xdr:row>78</xdr:row>
      <xdr:rowOff>92494</xdr:rowOff>
    </xdr:to>
    <xdr:cxnSp macro="">
      <xdr:nvCxnSpPr>
        <xdr:cNvPr id="406" name="直線コネクタ 405"/>
        <xdr:cNvCxnSpPr/>
      </xdr:nvCxnSpPr>
      <xdr:spPr>
        <a:xfrm>
          <a:off x="9639300" y="13386879"/>
          <a:ext cx="8382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81102</xdr:rowOff>
    </xdr:from>
    <xdr:to>
      <xdr:col>14</xdr:col>
      <xdr:colOff>28575</xdr:colOff>
      <xdr:row>78</xdr:row>
      <xdr:rowOff>13779</xdr:rowOff>
    </xdr:to>
    <xdr:cxnSp macro="">
      <xdr:nvCxnSpPr>
        <xdr:cNvPr id="409" name="直線コネクタ 408"/>
        <xdr:cNvCxnSpPr/>
      </xdr:nvCxnSpPr>
      <xdr:spPr>
        <a:xfrm>
          <a:off x="8750300" y="13282752"/>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41694</xdr:rowOff>
    </xdr:from>
    <xdr:to>
      <xdr:col>15</xdr:col>
      <xdr:colOff>231775</xdr:colOff>
      <xdr:row>78</xdr:row>
      <xdr:rowOff>143294</xdr:rowOff>
    </xdr:to>
    <xdr:sp macro="" textlink="">
      <xdr:nvSpPr>
        <xdr:cNvPr id="419" name="円/楕円 418"/>
        <xdr:cNvSpPr/>
      </xdr:nvSpPr>
      <xdr:spPr>
        <a:xfrm>
          <a:off x="104267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128071</xdr:rowOff>
    </xdr:from>
    <xdr:ext cx="469744" cy="259045"/>
    <xdr:sp macro="" textlink="">
      <xdr:nvSpPr>
        <xdr:cNvPr id="420" name="普通建設事業費 （ うち新規整備　）該当値テキスト"/>
        <xdr:cNvSpPr txBox="1"/>
      </xdr:nvSpPr>
      <xdr:spPr>
        <a:xfrm>
          <a:off x="10528300" y="1332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134429</xdr:rowOff>
    </xdr:from>
    <xdr:to>
      <xdr:col>14</xdr:col>
      <xdr:colOff>79375</xdr:colOff>
      <xdr:row>78</xdr:row>
      <xdr:rowOff>64579</xdr:rowOff>
    </xdr:to>
    <xdr:sp macro="" textlink="">
      <xdr:nvSpPr>
        <xdr:cNvPr id="421" name="円/楕円 420"/>
        <xdr:cNvSpPr/>
      </xdr:nvSpPr>
      <xdr:spPr>
        <a:xfrm>
          <a:off x="9588500" y="133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55706</xdr:rowOff>
    </xdr:from>
    <xdr:ext cx="469744" cy="259045"/>
    <xdr:sp macro="" textlink="">
      <xdr:nvSpPr>
        <xdr:cNvPr id="422" name="テキスト ボックス 421"/>
        <xdr:cNvSpPr txBox="1"/>
      </xdr:nvSpPr>
      <xdr:spPr>
        <a:xfrm>
          <a:off x="9404427" y="134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30302</xdr:rowOff>
    </xdr:from>
    <xdr:to>
      <xdr:col>12</xdr:col>
      <xdr:colOff>561975</xdr:colOff>
      <xdr:row>77</xdr:row>
      <xdr:rowOff>131902</xdr:rowOff>
    </xdr:to>
    <xdr:sp macro="" textlink="">
      <xdr:nvSpPr>
        <xdr:cNvPr id="423" name="円/楕円 422"/>
        <xdr:cNvSpPr/>
      </xdr:nvSpPr>
      <xdr:spPr>
        <a:xfrm>
          <a:off x="8699500" y="132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123029</xdr:rowOff>
    </xdr:from>
    <xdr:ext cx="469744" cy="259045"/>
    <xdr:sp macro="" textlink="">
      <xdr:nvSpPr>
        <xdr:cNvPr id="424" name="テキスト ボックス 423"/>
        <xdr:cNvSpPr txBox="1"/>
      </xdr:nvSpPr>
      <xdr:spPr>
        <a:xfrm>
          <a:off x="8515427" y="1332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83826</xdr:rowOff>
    </xdr:from>
    <xdr:to>
      <xdr:col>15</xdr:col>
      <xdr:colOff>180975</xdr:colOff>
      <xdr:row>95</xdr:row>
      <xdr:rowOff>159702</xdr:rowOff>
    </xdr:to>
    <xdr:cxnSp macro="">
      <xdr:nvCxnSpPr>
        <xdr:cNvPr id="453" name="直線コネクタ 452"/>
        <xdr:cNvCxnSpPr/>
      </xdr:nvCxnSpPr>
      <xdr:spPr>
        <a:xfrm>
          <a:off x="9639300" y="16371576"/>
          <a:ext cx="8382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83826</xdr:rowOff>
    </xdr:from>
    <xdr:to>
      <xdr:col>14</xdr:col>
      <xdr:colOff>28575</xdr:colOff>
      <xdr:row>95</xdr:row>
      <xdr:rowOff>122459</xdr:rowOff>
    </xdr:to>
    <xdr:cxnSp macro="">
      <xdr:nvCxnSpPr>
        <xdr:cNvPr id="456" name="直線コネクタ 455"/>
        <xdr:cNvCxnSpPr/>
      </xdr:nvCxnSpPr>
      <xdr:spPr>
        <a:xfrm flipV="1">
          <a:off x="8750300" y="16371576"/>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108902</xdr:rowOff>
    </xdr:from>
    <xdr:to>
      <xdr:col>15</xdr:col>
      <xdr:colOff>231775</xdr:colOff>
      <xdr:row>96</xdr:row>
      <xdr:rowOff>39052</xdr:rowOff>
    </xdr:to>
    <xdr:sp macro="" textlink="">
      <xdr:nvSpPr>
        <xdr:cNvPr id="466" name="円/楕円 465"/>
        <xdr:cNvSpPr/>
      </xdr:nvSpPr>
      <xdr:spPr>
        <a:xfrm>
          <a:off x="104267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131779</xdr:rowOff>
    </xdr:from>
    <xdr:ext cx="534377" cy="259045"/>
    <xdr:sp macro="" textlink="">
      <xdr:nvSpPr>
        <xdr:cNvPr id="467" name="普通建設事業費 （ うち更新整備　）該当値テキスト"/>
        <xdr:cNvSpPr txBox="1"/>
      </xdr:nvSpPr>
      <xdr:spPr>
        <a:xfrm>
          <a:off x="10528300" y="1624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29,950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33026</xdr:rowOff>
    </xdr:from>
    <xdr:to>
      <xdr:col>14</xdr:col>
      <xdr:colOff>79375</xdr:colOff>
      <xdr:row>95</xdr:row>
      <xdr:rowOff>134626</xdr:rowOff>
    </xdr:to>
    <xdr:sp macro="" textlink="">
      <xdr:nvSpPr>
        <xdr:cNvPr id="468" name="円/楕円 467"/>
        <xdr:cNvSpPr/>
      </xdr:nvSpPr>
      <xdr:spPr>
        <a:xfrm>
          <a:off x="9588500" y="16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151153</xdr:rowOff>
    </xdr:from>
    <xdr:ext cx="534377" cy="259045"/>
    <xdr:sp macro="" textlink="">
      <xdr:nvSpPr>
        <xdr:cNvPr id="469" name="テキスト ボックス 468"/>
        <xdr:cNvSpPr txBox="1"/>
      </xdr:nvSpPr>
      <xdr:spPr>
        <a:xfrm>
          <a:off x="9372111" y="160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71659</xdr:rowOff>
    </xdr:from>
    <xdr:to>
      <xdr:col>12</xdr:col>
      <xdr:colOff>561975</xdr:colOff>
      <xdr:row>96</xdr:row>
      <xdr:rowOff>1809</xdr:rowOff>
    </xdr:to>
    <xdr:sp macro="" textlink="">
      <xdr:nvSpPr>
        <xdr:cNvPr id="470" name="円/楕円 469"/>
        <xdr:cNvSpPr/>
      </xdr:nvSpPr>
      <xdr:spPr>
        <a:xfrm>
          <a:off x="8699500" y="163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18336</xdr:rowOff>
    </xdr:from>
    <xdr:ext cx="534377" cy="259045"/>
    <xdr:sp macro="" textlink="">
      <xdr:nvSpPr>
        <xdr:cNvPr id="471" name="テキスト ボックス 470"/>
        <xdr:cNvSpPr txBox="1"/>
      </xdr:nvSpPr>
      <xdr:spPr>
        <a:xfrm>
          <a:off x="8483111" y="16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66222</xdr:rowOff>
    </xdr:from>
    <xdr:to>
      <xdr:col>23</xdr:col>
      <xdr:colOff>517525</xdr:colOff>
      <xdr:row>39</xdr:row>
      <xdr:rowOff>80917</xdr:rowOff>
    </xdr:to>
    <xdr:cxnSp macro="">
      <xdr:nvCxnSpPr>
        <xdr:cNvPr id="502" name="直線コネクタ 501"/>
        <xdr:cNvCxnSpPr/>
      </xdr:nvCxnSpPr>
      <xdr:spPr>
        <a:xfrm flipV="1">
          <a:off x="15481300" y="675277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80917</xdr:rowOff>
    </xdr:from>
    <xdr:to>
      <xdr:col>22</xdr:col>
      <xdr:colOff>365125</xdr:colOff>
      <xdr:row>39</xdr:row>
      <xdr:rowOff>98878</xdr:rowOff>
    </xdr:to>
    <xdr:cxnSp macro="">
      <xdr:nvCxnSpPr>
        <xdr:cNvPr id="505" name="直線コネクタ 504"/>
        <xdr:cNvCxnSpPr/>
      </xdr:nvCxnSpPr>
      <xdr:spPr>
        <a:xfrm flipV="1">
          <a:off x="14592300" y="67674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15422</xdr:rowOff>
    </xdr:from>
    <xdr:to>
      <xdr:col>23</xdr:col>
      <xdr:colOff>568325</xdr:colOff>
      <xdr:row>39</xdr:row>
      <xdr:rowOff>117022</xdr:rowOff>
    </xdr:to>
    <xdr:sp macro="" textlink="">
      <xdr:nvSpPr>
        <xdr:cNvPr id="521" name="円/楕円 520"/>
        <xdr:cNvSpPr/>
      </xdr:nvSpPr>
      <xdr:spPr>
        <a:xfrm>
          <a:off x="162687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101799</xdr:rowOff>
    </xdr:from>
    <xdr:ext cx="313932" cy="259045"/>
    <xdr:sp macro="" textlink="">
      <xdr:nvSpPr>
        <xdr:cNvPr id="522" name="災害復旧事業費該当値テキスト"/>
        <xdr:cNvSpPr txBox="1"/>
      </xdr:nvSpPr>
      <xdr:spPr>
        <a:xfrm>
          <a:off x="16370300" y="6616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30117</xdr:rowOff>
    </xdr:from>
    <xdr:to>
      <xdr:col>22</xdr:col>
      <xdr:colOff>415925</xdr:colOff>
      <xdr:row>39</xdr:row>
      <xdr:rowOff>131717</xdr:rowOff>
    </xdr:to>
    <xdr:sp macro="" textlink="">
      <xdr:nvSpPr>
        <xdr:cNvPr id="523" name="円/楕円 522"/>
        <xdr:cNvSpPr/>
      </xdr:nvSpPr>
      <xdr:spPr>
        <a:xfrm>
          <a:off x="154305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122844</xdr:rowOff>
    </xdr:from>
    <xdr:ext cx="313932" cy="259045"/>
    <xdr:sp macro="" textlink="">
      <xdr:nvSpPr>
        <xdr:cNvPr id="524" name="テキスト ボックス 523"/>
        <xdr:cNvSpPr txBox="1"/>
      </xdr:nvSpPr>
      <xdr:spPr>
        <a:xfrm>
          <a:off x="15324333" y="680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35382</xdr:rowOff>
    </xdr:from>
    <xdr:to>
      <xdr:col>23</xdr:col>
      <xdr:colOff>517525</xdr:colOff>
      <xdr:row>75</xdr:row>
      <xdr:rowOff>74606</xdr:rowOff>
    </xdr:to>
    <xdr:cxnSp macro="">
      <xdr:nvCxnSpPr>
        <xdr:cNvPr id="608" name="直線コネクタ 607"/>
        <xdr:cNvCxnSpPr/>
      </xdr:nvCxnSpPr>
      <xdr:spPr>
        <a:xfrm flipV="1">
          <a:off x="15481300" y="12894132"/>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74606</xdr:rowOff>
    </xdr:from>
    <xdr:to>
      <xdr:col>22</xdr:col>
      <xdr:colOff>365125</xdr:colOff>
      <xdr:row>75</xdr:row>
      <xdr:rowOff>108496</xdr:rowOff>
    </xdr:to>
    <xdr:cxnSp macro="">
      <xdr:nvCxnSpPr>
        <xdr:cNvPr id="611" name="直線コネクタ 610"/>
        <xdr:cNvCxnSpPr/>
      </xdr:nvCxnSpPr>
      <xdr:spPr>
        <a:xfrm flipV="1">
          <a:off x="14592300" y="12933356"/>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107238</xdr:rowOff>
    </xdr:from>
    <xdr:to>
      <xdr:col>21</xdr:col>
      <xdr:colOff>161925</xdr:colOff>
      <xdr:row>75</xdr:row>
      <xdr:rowOff>108496</xdr:rowOff>
    </xdr:to>
    <xdr:cxnSp macro="">
      <xdr:nvCxnSpPr>
        <xdr:cNvPr id="614" name="直線コネクタ 613"/>
        <xdr:cNvCxnSpPr/>
      </xdr:nvCxnSpPr>
      <xdr:spPr>
        <a:xfrm>
          <a:off x="13703300" y="1296598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92913</xdr:rowOff>
    </xdr:from>
    <xdr:to>
      <xdr:col>19</xdr:col>
      <xdr:colOff>644525</xdr:colOff>
      <xdr:row>75</xdr:row>
      <xdr:rowOff>107238</xdr:rowOff>
    </xdr:to>
    <xdr:cxnSp macro="">
      <xdr:nvCxnSpPr>
        <xdr:cNvPr id="617" name="直線コネクタ 616"/>
        <xdr:cNvCxnSpPr/>
      </xdr:nvCxnSpPr>
      <xdr:spPr>
        <a:xfrm>
          <a:off x="12814300" y="12951663"/>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156032</xdr:rowOff>
    </xdr:from>
    <xdr:to>
      <xdr:col>23</xdr:col>
      <xdr:colOff>568325</xdr:colOff>
      <xdr:row>75</xdr:row>
      <xdr:rowOff>86182</xdr:rowOff>
    </xdr:to>
    <xdr:sp macro="" textlink="">
      <xdr:nvSpPr>
        <xdr:cNvPr id="627" name="円/楕円 626"/>
        <xdr:cNvSpPr/>
      </xdr:nvSpPr>
      <xdr:spPr>
        <a:xfrm>
          <a:off x="16268700" y="128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7459</xdr:rowOff>
    </xdr:from>
    <xdr:ext cx="534377" cy="259045"/>
    <xdr:sp macro="" textlink="">
      <xdr:nvSpPr>
        <xdr:cNvPr id="628" name="公債費該当値テキスト"/>
        <xdr:cNvSpPr txBox="1"/>
      </xdr:nvSpPr>
      <xdr:spPr>
        <a:xfrm>
          <a:off x="16370300" y="126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23806</xdr:rowOff>
    </xdr:from>
    <xdr:to>
      <xdr:col>22</xdr:col>
      <xdr:colOff>415925</xdr:colOff>
      <xdr:row>75</xdr:row>
      <xdr:rowOff>125406</xdr:rowOff>
    </xdr:to>
    <xdr:sp macro="" textlink="">
      <xdr:nvSpPr>
        <xdr:cNvPr id="629" name="円/楕円 628"/>
        <xdr:cNvSpPr/>
      </xdr:nvSpPr>
      <xdr:spPr>
        <a:xfrm>
          <a:off x="15430500" y="128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141933</xdr:rowOff>
    </xdr:from>
    <xdr:ext cx="534377" cy="259045"/>
    <xdr:sp macro="" textlink="">
      <xdr:nvSpPr>
        <xdr:cNvPr id="630" name="テキスト ボックス 629"/>
        <xdr:cNvSpPr txBox="1"/>
      </xdr:nvSpPr>
      <xdr:spPr>
        <a:xfrm>
          <a:off x="15214111" y="126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57696</xdr:rowOff>
    </xdr:from>
    <xdr:to>
      <xdr:col>21</xdr:col>
      <xdr:colOff>212725</xdr:colOff>
      <xdr:row>75</xdr:row>
      <xdr:rowOff>159296</xdr:rowOff>
    </xdr:to>
    <xdr:sp macro="" textlink="">
      <xdr:nvSpPr>
        <xdr:cNvPr id="631" name="円/楕円 630"/>
        <xdr:cNvSpPr/>
      </xdr:nvSpPr>
      <xdr:spPr>
        <a:xfrm>
          <a:off x="14541500" y="129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150423</xdr:rowOff>
    </xdr:from>
    <xdr:ext cx="534377" cy="259045"/>
    <xdr:sp macro="" textlink="">
      <xdr:nvSpPr>
        <xdr:cNvPr id="632" name="テキスト ボックス 631"/>
        <xdr:cNvSpPr txBox="1"/>
      </xdr:nvSpPr>
      <xdr:spPr>
        <a:xfrm>
          <a:off x="14325111" y="130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56438</xdr:rowOff>
    </xdr:from>
    <xdr:to>
      <xdr:col>20</xdr:col>
      <xdr:colOff>9525</xdr:colOff>
      <xdr:row>75</xdr:row>
      <xdr:rowOff>158038</xdr:rowOff>
    </xdr:to>
    <xdr:sp macro="" textlink="">
      <xdr:nvSpPr>
        <xdr:cNvPr id="633" name="円/楕円 632"/>
        <xdr:cNvSpPr/>
      </xdr:nvSpPr>
      <xdr:spPr>
        <a:xfrm>
          <a:off x="13652500" y="129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149165</xdr:rowOff>
    </xdr:from>
    <xdr:ext cx="534377" cy="259045"/>
    <xdr:sp macro="" textlink="">
      <xdr:nvSpPr>
        <xdr:cNvPr id="634" name="テキスト ボックス 633"/>
        <xdr:cNvSpPr txBox="1"/>
      </xdr:nvSpPr>
      <xdr:spPr>
        <a:xfrm>
          <a:off x="13436111" y="130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42113</xdr:rowOff>
    </xdr:from>
    <xdr:to>
      <xdr:col>18</xdr:col>
      <xdr:colOff>492125</xdr:colOff>
      <xdr:row>75</xdr:row>
      <xdr:rowOff>143713</xdr:rowOff>
    </xdr:to>
    <xdr:sp macro="" textlink="">
      <xdr:nvSpPr>
        <xdr:cNvPr id="635" name="円/楕円 634"/>
        <xdr:cNvSpPr/>
      </xdr:nvSpPr>
      <xdr:spPr>
        <a:xfrm>
          <a:off x="12763500" y="129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134841</xdr:rowOff>
    </xdr:from>
    <xdr:ext cx="534377" cy="259045"/>
    <xdr:sp macro="" textlink="">
      <xdr:nvSpPr>
        <xdr:cNvPr id="636" name="テキスト ボックス 635"/>
        <xdr:cNvSpPr txBox="1"/>
      </xdr:nvSpPr>
      <xdr:spPr>
        <a:xfrm>
          <a:off x="12547111" y="129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43579</xdr:rowOff>
    </xdr:from>
    <xdr:to>
      <xdr:col>23</xdr:col>
      <xdr:colOff>517525</xdr:colOff>
      <xdr:row>99</xdr:row>
      <xdr:rowOff>56642</xdr:rowOff>
    </xdr:to>
    <xdr:cxnSp macro="">
      <xdr:nvCxnSpPr>
        <xdr:cNvPr id="667" name="直線コネクタ 666"/>
        <xdr:cNvCxnSpPr/>
      </xdr:nvCxnSpPr>
      <xdr:spPr>
        <a:xfrm flipV="1">
          <a:off x="15481300" y="170171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27687</xdr:rowOff>
    </xdr:from>
    <xdr:to>
      <xdr:col>22</xdr:col>
      <xdr:colOff>365125</xdr:colOff>
      <xdr:row>99</xdr:row>
      <xdr:rowOff>56642</xdr:rowOff>
    </xdr:to>
    <xdr:cxnSp macro="">
      <xdr:nvCxnSpPr>
        <xdr:cNvPr id="670" name="直線コネクタ 669"/>
        <xdr:cNvCxnSpPr/>
      </xdr:nvCxnSpPr>
      <xdr:spPr>
        <a:xfrm>
          <a:off x="14592300" y="170012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117166</xdr:rowOff>
    </xdr:from>
    <xdr:to>
      <xdr:col>21</xdr:col>
      <xdr:colOff>161925</xdr:colOff>
      <xdr:row>99</xdr:row>
      <xdr:rowOff>27687</xdr:rowOff>
    </xdr:to>
    <xdr:cxnSp macro="">
      <xdr:nvCxnSpPr>
        <xdr:cNvPr id="673" name="直線コネクタ 672"/>
        <xdr:cNvCxnSpPr/>
      </xdr:nvCxnSpPr>
      <xdr:spPr>
        <a:xfrm>
          <a:off x="13703300" y="16919266"/>
          <a:ext cx="889000" cy="8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117166</xdr:rowOff>
    </xdr:from>
    <xdr:to>
      <xdr:col>19</xdr:col>
      <xdr:colOff>644525</xdr:colOff>
      <xdr:row>99</xdr:row>
      <xdr:rowOff>40966</xdr:rowOff>
    </xdr:to>
    <xdr:cxnSp macro="">
      <xdr:nvCxnSpPr>
        <xdr:cNvPr id="676" name="直線コネクタ 675"/>
        <xdr:cNvCxnSpPr/>
      </xdr:nvCxnSpPr>
      <xdr:spPr>
        <a:xfrm flipV="1">
          <a:off x="12814300" y="1691926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164229</xdr:rowOff>
    </xdr:from>
    <xdr:to>
      <xdr:col>23</xdr:col>
      <xdr:colOff>568325</xdr:colOff>
      <xdr:row>99</xdr:row>
      <xdr:rowOff>94379</xdr:rowOff>
    </xdr:to>
    <xdr:sp macro="" textlink="">
      <xdr:nvSpPr>
        <xdr:cNvPr id="686" name="円/楕円 685"/>
        <xdr:cNvSpPr/>
      </xdr:nvSpPr>
      <xdr:spPr>
        <a:xfrm>
          <a:off x="16268700" y="169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79156</xdr:rowOff>
    </xdr:from>
    <xdr:ext cx="378565" cy="259045"/>
    <xdr:sp macro="" textlink="">
      <xdr:nvSpPr>
        <xdr:cNvPr id="687" name="積立金該当値テキスト"/>
        <xdr:cNvSpPr txBox="1"/>
      </xdr:nvSpPr>
      <xdr:spPr>
        <a:xfrm>
          <a:off x="16370300" y="1688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5842</xdr:rowOff>
    </xdr:from>
    <xdr:to>
      <xdr:col>22</xdr:col>
      <xdr:colOff>415925</xdr:colOff>
      <xdr:row>99</xdr:row>
      <xdr:rowOff>107442</xdr:rowOff>
    </xdr:to>
    <xdr:sp macro="" textlink="">
      <xdr:nvSpPr>
        <xdr:cNvPr id="688" name="円/楕円 687"/>
        <xdr:cNvSpPr/>
      </xdr:nvSpPr>
      <xdr:spPr>
        <a:xfrm>
          <a:off x="15430500" y="169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98569</xdr:rowOff>
    </xdr:from>
    <xdr:ext cx="378565" cy="259045"/>
    <xdr:sp macro="" textlink="">
      <xdr:nvSpPr>
        <xdr:cNvPr id="689" name="テキスト ボックス 688"/>
        <xdr:cNvSpPr txBox="1"/>
      </xdr:nvSpPr>
      <xdr:spPr>
        <a:xfrm>
          <a:off x="15292017" y="17072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148337</xdr:rowOff>
    </xdr:from>
    <xdr:to>
      <xdr:col>21</xdr:col>
      <xdr:colOff>212725</xdr:colOff>
      <xdr:row>99</xdr:row>
      <xdr:rowOff>78487</xdr:rowOff>
    </xdr:to>
    <xdr:sp macro="" textlink="">
      <xdr:nvSpPr>
        <xdr:cNvPr id="690" name="円/楕円 689"/>
        <xdr:cNvSpPr/>
      </xdr:nvSpPr>
      <xdr:spPr>
        <a:xfrm>
          <a:off x="14541500" y="169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69614</xdr:rowOff>
    </xdr:from>
    <xdr:ext cx="378565" cy="259045"/>
    <xdr:sp macro="" textlink="">
      <xdr:nvSpPr>
        <xdr:cNvPr id="691" name="テキスト ボックス 690"/>
        <xdr:cNvSpPr txBox="1"/>
      </xdr:nvSpPr>
      <xdr:spPr>
        <a:xfrm>
          <a:off x="14403017" y="17043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66366</xdr:rowOff>
    </xdr:from>
    <xdr:to>
      <xdr:col>20</xdr:col>
      <xdr:colOff>9525</xdr:colOff>
      <xdr:row>98</xdr:row>
      <xdr:rowOff>167966</xdr:rowOff>
    </xdr:to>
    <xdr:sp macro="" textlink="">
      <xdr:nvSpPr>
        <xdr:cNvPr id="692" name="円/楕円 691"/>
        <xdr:cNvSpPr/>
      </xdr:nvSpPr>
      <xdr:spPr>
        <a:xfrm>
          <a:off x="13652500" y="168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159093</xdr:rowOff>
    </xdr:from>
    <xdr:ext cx="469744" cy="259045"/>
    <xdr:sp macro="" textlink="">
      <xdr:nvSpPr>
        <xdr:cNvPr id="693" name="テキスト ボックス 692"/>
        <xdr:cNvSpPr txBox="1"/>
      </xdr:nvSpPr>
      <xdr:spPr>
        <a:xfrm>
          <a:off x="13468427" y="1696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161616</xdr:rowOff>
    </xdr:from>
    <xdr:to>
      <xdr:col>18</xdr:col>
      <xdr:colOff>492125</xdr:colOff>
      <xdr:row>99</xdr:row>
      <xdr:rowOff>91766</xdr:rowOff>
    </xdr:to>
    <xdr:sp macro="" textlink="">
      <xdr:nvSpPr>
        <xdr:cNvPr id="694" name="円/楕円 693"/>
        <xdr:cNvSpPr/>
      </xdr:nvSpPr>
      <xdr:spPr>
        <a:xfrm>
          <a:off x="12763500" y="169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82893</xdr:rowOff>
    </xdr:from>
    <xdr:ext cx="378565" cy="259045"/>
    <xdr:sp macro="" textlink="">
      <xdr:nvSpPr>
        <xdr:cNvPr id="695" name="テキスト ボックス 694"/>
        <xdr:cNvSpPr txBox="1"/>
      </xdr:nvSpPr>
      <xdr:spPr>
        <a:xfrm>
          <a:off x="12625017" y="17056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78141</xdr:rowOff>
    </xdr:from>
    <xdr:to>
      <xdr:col>32</xdr:col>
      <xdr:colOff>187325</xdr:colOff>
      <xdr:row>39</xdr:row>
      <xdr:rowOff>79121</xdr:rowOff>
    </xdr:to>
    <xdr:cxnSp macro="">
      <xdr:nvCxnSpPr>
        <xdr:cNvPr id="726" name="直線コネクタ 725"/>
        <xdr:cNvCxnSpPr/>
      </xdr:nvCxnSpPr>
      <xdr:spPr>
        <a:xfrm flipV="1">
          <a:off x="21323300" y="6764691"/>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79121</xdr:rowOff>
    </xdr:from>
    <xdr:to>
      <xdr:col>31</xdr:col>
      <xdr:colOff>34925</xdr:colOff>
      <xdr:row>39</xdr:row>
      <xdr:rowOff>80264</xdr:rowOff>
    </xdr:to>
    <xdr:cxnSp macro="">
      <xdr:nvCxnSpPr>
        <xdr:cNvPr id="729" name="直線コネクタ 728"/>
        <xdr:cNvCxnSpPr/>
      </xdr:nvCxnSpPr>
      <xdr:spPr>
        <a:xfrm flipV="1">
          <a:off x="20434300" y="67656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80264</xdr:rowOff>
    </xdr:from>
    <xdr:to>
      <xdr:col>29</xdr:col>
      <xdr:colOff>517525</xdr:colOff>
      <xdr:row>39</xdr:row>
      <xdr:rowOff>81244</xdr:rowOff>
    </xdr:to>
    <xdr:cxnSp macro="">
      <xdr:nvCxnSpPr>
        <xdr:cNvPr id="732" name="直線コネクタ 731"/>
        <xdr:cNvCxnSpPr/>
      </xdr:nvCxnSpPr>
      <xdr:spPr>
        <a:xfrm flipV="1">
          <a:off x="19545300" y="676681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81244</xdr:rowOff>
    </xdr:from>
    <xdr:to>
      <xdr:col>28</xdr:col>
      <xdr:colOff>314325</xdr:colOff>
      <xdr:row>39</xdr:row>
      <xdr:rowOff>81570</xdr:rowOff>
    </xdr:to>
    <xdr:cxnSp macro="">
      <xdr:nvCxnSpPr>
        <xdr:cNvPr id="735" name="直線コネクタ 734"/>
        <xdr:cNvCxnSpPr/>
      </xdr:nvCxnSpPr>
      <xdr:spPr>
        <a:xfrm flipV="1">
          <a:off x="18656300" y="676779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27341</xdr:rowOff>
    </xdr:from>
    <xdr:to>
      <xdr:col>32</xdr:col>
      <xdr:colOff>238125</xdr:colOff>
      <xdr:row>39</xdr:row>
      <xdr:rowOff>128941</xdr:rowOff>
    </xdr:to>
    <xdr:sp macro="" textlink="">
      <xdr:nvSpPr>
        <xdr:cNvPr id="745" name="円/楕円 744"/>
        <xdr:cNvSpPr/>
      </xdr:nvSpPr>
      <xdr:spPr>
        <a:xfrm>
          <a:off x="22110700" y="67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113718</xdr:rowOff>
    </xdr:from>
    <xdr:ext cx="378565" cy="259045"/>
    <xdr:sp macro="" textlink="">
      <xdr:nvSpPr>
        <xdr:cNvPr id="746" name="投資及び出資金該当値テキスト"/>
        <xdr:cNvSpPr txBox="1"/>
      </xdr:nvSpPr>
      <xdr:spPr>
        <a:xfrm>
          <a:off x="22212300" y="662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28321</xdr:rowOff>
    </xdr:from>
    <xdr:to>
      <xdr:col>31</xdr:col>
      <xdr:colOff>85725</xdr:colOff>
      <xdr:row>39</xdr:row>
      <xdr:rowOff>129921</xdr:rowOff>
    </xdr:to>
    <xdr:sp macro="" textlink="">
      <xdr:nvSpPr>
        <xdr:cNvPr id="747" name="円/楕円 746"/>
        <xdr:cNvSpPr/>
      </xdr:nvSpPr>
      <xdr:spPr>
        <a:xfrm>
          <a:off x="21272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121048</xdr:rowOff>
    </xdr:from>
    <xdr:ext cx="378565" cy="259045"/>
    <xdr:sp macro="" textlink="">
      <xdr:nvSpPr>
        <xdr:cNvPr id="748" name="テキスト ボックス 747"/>
        <xdr:cNvSpPr txBox="1"/>
      </xdr:nvSpPr>
      <xdr:spPr>
        <a:xfrm>
          <a:off x="21134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29464</xdr:rowOff>
    </xdr:from>
    <xdr:to>
      <xdr:col>29</xdr:col>
      <xdr:colOff>568325</xdr:colOff>
      <xdr:row>39</xdr:row>
      <xdr:rowOff>131064</xdr:rowOff>
    </xdr:to>
    <xdr:sp macro="" textlink="">
      <xdr:nvSpPr>
        <xdr:cNvPr id="749" name="円/楕円 748"/>
        <xdr:cNvSpPr/>
      </xdr:nvSpPr>
      <xdr:spPr>
        <a:xfrm>
          <a:off x="20383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122191</xdr:rowOff>
    </xdr:from>
    <xdr:ext cx="378565" cy="259045"/>
    <xdr:sp macro="" textlink="">
      <xdr:nvSpPr>
        <xdr:cNvPr id="750" name="テキスト ボックス 749"/>
        <xdr:cNvSpPr txBox="1"/>
      </xdr:nvSpPr>
      <xdr:spPr>
        <a:xfrm>
          <a:off x="20245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30444</xdr:rowOff>
    </xdr:from>
    <xdr:to>
      <xdr:col>28</xdr:col>
      <xdr:colOff>365125</xdr:colOff>
      <xdr:row>39</xdr:row>
      <xdr:rowOff>132044</xdr:rowOff>
    </xdr:to>
    <xdr:sp macro="" textlink="">
      <xdr:nvSpPr>
        <xdr:cNvPr id="751" name="円/楕円 750"/>
        <xdr:cNvSpPr/>
      </xdr:nvSpPr>
      <xdr:spPr>
        <a:xfrm>
          <a:off x="194945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123171</xdr:rowOff>
    </xdr:from>
    <xdr:ext cx="378565" cy="259045"/>
    <xdr:sp macro="" textlink="">
      <xdr:nvSpPr>
        <xdr:cNvPr id="752" name="テキスト ボックス 751"/>
        <xdr:cNvSpPr txBox="1"/>
      </xdr:nvSpPr>
      <xdr:spPr>
        <a:xfrm>
          <a:off x="19356017" y="680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30770</xdr:rowOff>
    </xdr:from>
    <xdr:to>
      <xdr:col>27</xdr:col>
      <xdr:colOff>161925</xdr:colOff>
      <xdr:row>39</xdr:row>
      <xdr:rowOff>132370</xdr:rowOff>
    </xdr:to>
    <xdr:sp macro="" textlink="">
      <xdr:nvSpPr>
        <xdr:cNvPr id="753" name="円/楕円 752"/>
        <xdr:cNvSpPr/>
      </xdr:nvSpPr>
      <xdr:spPr>
        <a:xfrm>
          <a:off x="18605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123497</xdr:rowOff>
    </xdr:from>
    <xdr:ext cx="378565" cy="259045"/>
    <xdr:sp macro="" textlink="">
      <xdr:nvSpPr>
        <xdr:cNvPr id="754" name="テキスト ボックス 753"/>
        <xdr:cNvSpPr txBox="1"/>
      </xdr:nvSpPr>
      <xdr:spPr>
        <a:xfrm>
          <a:off x="18467017" y="681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24257</xdr:rowOff>
    </xdr:from>
    <xdr:to>
      <xdr:col>32</xdr:col>
      <xdr:colOff>187325</xdr:colOff>
      <xdr:row>58</xdr:row>
      <xdr:rowOff>45425</xdr:rowOff>
    </xdr:to>
    <xdr:cxnSp macro="">
      <xdr:nvCxnSpPr>
        <xdr:cNvPr id="781" name="直線コネクタ 780"/>
        <xdr:cNvCxnSpPr/>
      </xdr:nvCxnSpPr>
      <xdr:spPr>
        <a:xfrm>
          <a:off x="21323300" y="9968357"/>
          <a:ext cx="8382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8369</xdr:rowOff>
    </xdr:from>
    <xdr:to>
      <xdr:col>31</xdr:col>
      <xdr:colOff>34925</xdr:colOff>
      <xdr:row>58</xdr:row>
      <xdr:rowOff>24257</xdr:rowOff>
    </xdr:to>
    <xdr:cxnSp macro="">
      <xdr:nvCxnSpPr>
        <xdr:cNvPr id="784" name="直線コネクタ 783"/>
        <xdr:cNvCxnSpPr/>
      </xdr:nvCxnSpPr>
      <xdr:spPr>
        <a:xfrm>
          <a:off x="20434300" y="9952469"/>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161554</xdr:rowOff>
    </xdr:from>
    <xdr:to>
      <xdr:col>29</xdr:col>
      <xdr:colOff>517525</xdr:colOff>
      <xdr:row>58</xdr:row>
      <xdr:rowOff>8369</xdr:rowOff>
    </xdr:to>
    <xdr:cxnSp macro="">
      <xdr:nvCxnSpPr>
        <xdr:cNvPr id="787" name="直線コネクタ 786"/>
        <xdr:cNvCxnSpPr/>
      </xdr:nvCxnSpPr>
      <xdr:spPr>
        <a:xfrm>
          <a:off x="19545300" y="9934204"/>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142672</xdr:rowOff>
    </xdr:from>
    <xdr:to>
      <xdr:col>28</xdr:col>
      <xdr:colOff>314325</xdr:colOff>
      <xdr:row>57</xdr:row>
      <xdr:rowOff>161554</xdr:rowOff>
    </xdr:to>
    <xdr:cxnSp macro="">
      <xdr:nvCxnSpPr>
        <xdr:cNvPr id="790" name="直線コネクタ 789"/>
        <xdr:cNvCxnSpPr/>
      </xdr:nvCxnSpPr>
      <xdr:spPr>
        <a:xfrm>
          <a:off x="18656300" y="9915322"/>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166075</xdr:rowOff>
    </xdr:from>
    <xdr:to>
      <xdr:col>32</xdr:col>
      <xdr:colOff>238125</xdr:colOff>
      <xdr:row>58</xdr:row>
      <xdr:rowOff>96225</xdr:rowOff>
    </xdr:to>
    <xdr:sp macro="" textlink="">
      <xdr:nvSpPr>
        <xdr:cNvPr id="800" name="円/楕円 799"/>
        <xdr:cNvSpPr/>
      </xdr:nvSpPr>
      <xdr:spPr>
        <a:xfrm>
          <a:off x="22110700" y="99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81002</xdr:rowOff>
    </xdr:from>
    <xdr:ext cx="469744" cy="259045"/>
    <xdr:sp macro="" textlink="">
      <xdr:nvSpPr>
        <xdr:cNvPr id="801" name="貸付金該当値テキスト"/>
        <xdr:cNvSpPr txBox="1"/>
      </xdr:nvSpPr>
      <xdr:spPr>
        <a:xfrm>
          <a:off x="22212300" y="98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144907</xdr:rowOff>
    </xdr:from>
    <xdr:to>
      <xdr:col>31</xdr:col>
      <xdr:colOff>85725</xdr:colOff>
      <xdr:row>58</xdr:row>
      <xdr:rowOff>75057</xdr:rowOff>
    </xdr:to>
    <xdr:sp macro="" textlink="">
      <xdr:nvSpPr>
        <xdr:cNvPr id="802" name="円/楕円 801"/>
        <xdr:cNvSpPr/>
      </xdr:nvSpPr>
      <xdr:spPr>
        <a:xfrm>
          <a:off x="21272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66184</xdr:rowOff>
    </xdr:from>
    <xdr:ext cx="469744" cy="259045"/>
    <xdr:sp macro="" textlink="">
      <xdr:nvSpPr>
        <xdr:cNvPr id="803" name="テキスト ボックス 802"/>
        <xdr:cNvSpPr txBox="1"/>
      </xdr:nvSpPr>
      <xdr:spPr>
        <a:xfrm>
          <a:off x="2108842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129019</xdr:rowOff>
    </xdr:from>
    <xdr:to>
      <xdr:col>29</xdr:col>
      <xdr:colOff>568325</xdr:colOff>
      <xdr:row>58</xdr:row>
      <xdr:rowOff>59169</xdr:rowOff>
    </xdr:to>
    <xdr:sp macro="" textlink="">
      <xdr:nvSpPr>
        <xdr:cNvPr id="804" name="円/楕円 803"/>
        <xdr:cNvSpPr/>
      </xdr:nvSpPr>
      <xdr:spPr>
        <a:xfrm>
          <a:off x="20383500" y="9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50296</xdr:rowOff>
    </xdr:from>
    <xdr:ext cx="469744" cy="259045"/>
    <xdr:sp macro="" textlink="">
      <xdr:nvSpPr>
        <xdr:cNvPr id="805" name="テキスト ボックス 804"/>
        <xdr:cNvSpPr txBox="1"/>
      </xdr:nvSpPr>
      <xdr:spPr>
        <a:xfrm>
          <a:off x="20199427" y="99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110754</xdr:rowOff>
    </xdr:from>
    <xdr:to>
      <xdr:col>28</xdr:col>
      <xdr:colOff>365125</xdr:colOff>
      <xdr:row>58</xdr:row>
      <xdr:rowOff>40904</xdr:rowOff>
    </xdr:to>
    <xdr:sp macro="" textlink="">
      <xdr:nvSpPr>
        <xdr:cNvPr id="806" name="円/楕円 805"/>
        <xdr:cNvSpPr/>
      </xdr:nvSpPr>
      <xdr:spPr>
        <a:xfrm>
          <a:off x="19494500" y="988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32031</xdr:rowOff>
    </xdr:from>
    <xdr:ext cx="469744" cy="259045"/>
    <xdr:sp macro="" textlink="">
      <xdr:nvSpPr>
        <xdr:cNvPr id="807" name="テキスト ボックス 806"/>
        <xdr:cNvSpPr txBox="1"/>
      </xdr:nvSpPr>
      <xdr:spPr>
        <a:xfrm>
          <a:off x="19310427" y="9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91872</xdr:rowOff>
    </xdr:from>
    <xdr:to>
      <xdr:col>27</xdr:col>
      <xdr:colOff>161925</xdr:colOff>
      <xdr:row>58</xdr:row>
      <xdr:rowOff>22022</xdr:rowOff>
    </xdr:to>
    <xdr:sp macro="" textlink="">
      <xdr:nvSpPr>
        <xdr:cNvPr id="808" name="円/楕円 807"/>
        <xdr:cNvSpPr/>
      </xdr:nvSpPr>
      <xdr:spPr>
        <a:xfrm>
          <a:off x="18605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13149</xdr:rowOff>
    </xdr:from>
    <xdr:ext cx="469744" cy="259045"/>
    <xdr:sp macro="" textlink="">
      <xdr:nvSpPr>
        <xdr:cNvPr id="809" name="テキスト ボックス 808"/>
        <xdr:cNvSpPr txBox="1"/>
      </xdr:nvSpPr>
      <xdr:spPr>
        <a:xfrm>
          <a:off x="18421427" y="995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16827</xdr:rowOff>
    </xdr:from>
    <xdr:to>
      <xdr:col>32</xdr:col>
      <xdr:colOff>187325</xdr:colOff>
      <xdr:row>77</xdr:row>
      <xdr:rowOff>18162</xdr:rowOff>
    </xdr:to>
    <xdr:cxnSp macro="">
      <xdr:nvCxnSpPr>
        <xdr:cNvPr id="839" name="直線コネクタ 838"/>
        <xdr:cNvCxnSpPr/>
      </xdr:nvCxnSpPr>
      <xdr:spPr>
        <a:xfrm flipV="1">
          <a:off x="21323300" y="13218477"/>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18162</xdr:rowOff>
    </xdr:from>
    <xdr:to>
      <xdr:col>31</xdr:col>
      <xdr:colOff>34925</xdr:colOff>
      <xdr:row>77</xdr:row>
      <xdr:rowOff>74777</xdr:rowOff>
    </xdr:to>
    <xdr:cxnSp macro="">
      <xdr:nvCxnSpPr>
        <xdr:cNvPr id="842" name="直線コネクタ 841"/>
        <xdr:cNvCxnSpPr/>
      </xdr:nvCxnSpPr>
      <xdr:spPr>
        <a:xfrm flipV="1">
          <a:off x="20434300" y="13219812"/>
          <a:ext cx="889000" cy="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74777</xdr:rowOff>
    </xdr:from>
    <xdr:to>
      <xdr:col>29</xdr:col>
      <xdr:colOff>517525</xdr:colOff>
      <xdr:row>77</xdr:row>
      <xdr:rowOff>128499</xdr:rowOff>
    </xdr:to>
    <xdr:cxnSp macro="">
      <xdr:nvCxnSpPr>
        <xdr:cNvPr id="845" name="直線コネクタ 844"/>
        <xdr:cNvCxnSpPr/>
      </xdr:nvCxnSpPr>
      <xdr:spPr>
        <a:xfrm flipV="1">
          <a:off x="19545300" y="13276427"/>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128499</xdr:rowOff>
    </xdr:from>
    <xdr:to>
      <xdr:col>28</xdr:col>
      <xdr:colOff>314325</xdr:colOff>
      <xdr:row>77</xdr:row>
      <xdr:rowOff>141033</xdr:rowOff>
    </xdr:to>
    <xdr:cxnSp macro="">
      <xdr:nvCxnSpPr>
        <xdr:cNvPr id="848" name="直線コネクタ 847"/>
        <xdr:cNvCxnSpPr/>
      </xdr:nvCxnSpPr>
      <xdr:spPr>
        <a:xfrm flipV="1">
          <a:off x="18656300" y="13330149"/>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0" name="テキスト ボックス 849"/>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137477</xdr:rowOff>
    </xdr:from>
    <xdr:to>
      <xdr:col>32</xdr:col>
      <xdr:colOff>238125</xdr:colOff>
      <xdr:row>77</xdr:row>
      <xdr:rowOff>67627</xdr:rowOff>
    </xdr:to>
    <xdr:sp macro="" textlink="">
      <xdr:nvSpPr>
        <xdr:cNvPr id="858" name="円/楕円 857"/>
        <xdr:cNvSpPr/>
      </xdr:nvSpPr>
      <xdr:spPr>
        <a:xfrm>
          <a:off x="221107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115904</xdr:rowOff>
    </xdr:from>
    <xdr:ext cx="534377" cy="259045"/>
    <xdr:sp macro="" textlink="">
      <xdr:nvSpPr>
        <xdr:cNvPr id="859" name="繰出金該当値テキスト"/>
        <xdr:cNvSpPr txBox="1"/>
      </xdr:nvSpPr>
      <xdr:spPr>
        <a:xfrm>
          <a:off x="22212300" y="131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138812</xdr:rowOff>
    </xdr:from>
    <xdr:to>
      <xdr:col>31</xdr:col>
      <xdr:colOff>85725</xdr:colOff>
      <xdr:row>77</xdr:row>
      <xdr:rowOff>68962</xdr:rowOff>
    </xdr:to>
    <xdr:sp macro="" textlink="">
      <xdr:nvSpPr>
        <xdr:cNvPr id="860" name="円/楕円 859"/>
        <xdr:cNvSpPr/>
      </xdr:nvSpPr>
      <xdr:spPr>
        <a:xfrm>
          <a:off x="212725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60089</xdr:rowOff>
    </xdr:from>
    <xdr:ext cx="534377" cy="259045"/>
    <xdr:sp macro="" textlink="">
      <xdr:nvSpPr>
        <xdr:cNvPr id="861" name="テキスト ボックス 860"/>
        <xdr:cNvSpPr txBox="1"/>
      </xdr:nvSpPr>
      <xdr:spPr>
        <a:xfrm>
          <a:off x="21056111" y="132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23977</xdr:rowOff>
    </xdr:from>
    <xdr:to>
      <xdr:col>29</xdr:col>
      <xdr:colOff>568325</xdr:colOff>
      <xdr:row>77</xdr:row>
      <xdr:rowOff>125577</xdr:rowOff>
    </xdr:to>
    <xdr:sp macro="" textlink="">
      <xdr:nvSpPr>
        <xdr:cNvPr id="862" name="円/楕円 861"/>
        <xdr:cNvSpPr/>
      </xdr:nvSpPr>
      <xdr:spPr>
        <a:xfrm>
          <a:off x="20383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116704</xdr:rowOff>
    </xdr:from>
    <xdr:ext cx="534377" cy="259045"/>
    <xdr:sp macro="" textlink="">
      <xdr:nvSpPr>
        <xdr:cNvPr id="863" name="テキスト ボックス 862"/>
        <xdr:cNvSpPr txBox="1"/>
      </xdr:nvSpPr>
      <xdr:spPr>
        <a:xfrm>
          <a:off x="20167111" y="133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77699</xdr:rowOff>
    </xdr:from>
    <xdr:to>
      <xdr:col>28</xdr:col>
      <xdr:colOff>365125</xdr:colOff>
      <xdr:row>78</xdr:row>
      <xdr:rowOff>7849</xdr:rowOff>
    </xdr:to>
    <xdr:sp macro="" textlink="">
      <xdr:nvSpPr>
        <xdr:cNvPr id="864" name="円/楕円 863"/>
        <xdr:cNvSpPr/>
      </xdr:nvSpPr>
      <xdr:spPr>
        <a:xfrm>
          <a:off x="19494500" y="13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170426</xdr:rowOff>
    </xdr:from>
    <xdr:ext cx="534377" cy="259045"/>
    <xdr:sp macro="" textlink="">
      <xdr:nvSpPr>
        <xdr:cNvPr id="865" name="テキスト ボックス 864"/>
        <xdr:cNvSpPr txBox="1"/>
      </xdr:nvSpPr>
      <xdr:spPr>
        <a:xfrm>
          <a:off x="19278111" y="133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90233</xdr:rowOff>
    </xdr:from>
    <xdr:to>
      <xdr:col>27</xdr:col>
      <xdr:colOff>161925</xdr:colOff>
      <xdr:row>78</xdr:row>
      <xdr:rowOff>20383</xdr:rowOff>
    </xdr:to>
    <xdr:sp macro="" textlink="">
      <xdr:nvSpPr>
        <xdr:cNvPr id="866" name="円/楕円 865"/>
        <xdr:cNvSpPr/>
      </xdr:nvSpPr>
      <xdr:spPr>
        <a:xfrm>
          <a:off x="18605500" y="132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11510</xdr:rowOff>
    </xdr:from>
    <xdr:ext cx="534377" cy="259045"/>
    <xdr:sp macro="" textlink="">
      <xdr:nvSpPr>
        <xdr:cNvPr id="867" name="テキスト ボックス 866"/>
        <xdr:cNvSpPr txBox="1"/>
      </xdr:nvSpPr>
      <xdr:spPr>
        <a:xfrm>
          <a:off x="18389111" y="133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義務的経費の人件費では、退職者の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による退職</a:t>
          </a:r>
          <a:r>
            <a:rPr kumimoji="1" lang="ja-JP" altLang="en-US" sz="1300">
              <a:solidFill>
                <a:schemeClr val="dk1"/>
              </a:solidFill>
              <a:effectLst/>
              <a:latin typeface="+mn-lt"/>
              <a:ea typeface="+mn-ea"/>
              <a:cs typeface="+mn-cs"/>
            </a:rPr>
            <a:t>手当</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て４２８</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し５８，</a:t>
          </a:r>
          <a:r>
            <a:rPr kumimoji="1" lang="ja-JP" altLang="en-US" sz="1300">
              <a:solidFill>
                <a:schemeClr val="dk1"/>
              </a:solidFill>
              <a:effectLst/>
              <a:latin typeface="+mn-lt"/>
              <a:ea typeface="+mn-ea"/>
              <a:cs typeface="+mn-cs"/>
            </a:rPr>
            <a:t>３４３</a:t>
          </a:r>
          <a:r>
            <a:rPr kumimoji="1" lang="ja-JP" altLang="ja-JP" sz="1300">
              <a:solidFill>
                <a:schemeClr val="dk1"/>
              </a:solidFill>
              <a:effectLst/>
              <a:latin typeface="+mn-lt"/>
              <a:ea typeface="+mn-ea"/>
              <a:cs typeface="+mn-cs"/>
            </a:rPr>
            <a:t>円となった。</a:t>
          </a:r>
          <a:endParaRPr lang="ja-JP" altLang="ja-JP" sz="1300">
            <a:effectLst/>
          </a:endParaRPr>
        </a:p>
        <a:p>
          <a:r>
            <a:rPr kumimoji="1" lang="ja-JP" altLang="ja-JP" sz="1300">
              <a:solidFill>
                <a:schemeClr val="dk1"/>
              </a:solidFill>
              <a:effectLst/>
              <a:latin typeface="+mn-lt"/>
              <a:ea typeface="+mn-ea"/>
              <a:cs typeface="+mn-cs"/>
            </a:rPr>
            <a:t>　扶助費については、</a:t>
          </a:r>
          <a:r>
            <a:rPr kumimoji="1" lang="ja-JP" altLang="en-US" sz="1300">
              <a:solidFill>
                <a:schemeClr val="dk1"/>
              </a:solidFill>
              <a:effectLst/>
              <a:latin typeface="+mn-lt"/>
              <a:ea typeface="+mn-ea"/>
              <a:cs typeface="+mn-cs"/>
            </a:rPr>
            <a:t>臨時福祉給付金給付事業費及び</a:t>
          </a:r>
          <a:r>
            <a:rPr kumimoji="1" lang="ja-JP" altLang="ja-JP" sz="1300">
              <a:solidFill>
                <a:schemeClr val="dk1"/>
              </a:solidFill>
              <a:effectLst/>
              <a:latin typeface="+mn-lt"/>
              <a:ea typeface="+mn-ea"/>
              <a:cs typeface="+mn-cs"/>
            </a:rPr>
            <a:t>教育・保育施設等運営給付費の増</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により、平成２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て６，０６１</a:t>
          </a:r>
          <a:r>
            <a:rPr kumimoji="1" lang="ja-JP" altLang="ja-JP" sz="1300">
              <a:solidFill>
                <a:schemeClr val="dk1"/>
              </a:solidFill>
              <a:effectLst/>
              <a:latin typeface="+mn-lt"/>
              <a:ea typeface="+mn-ea"/>
              <a:cs typeface="+mn-cs"/>
            </a:rPr>
            <a:t>円増加し</a:t>
          </a:r>
          <a:r>
            <a:rPr kumimoji="1" lang="ja-JP" altLang="en-US" sz="1300">
              <a:solidFill>
                <a:schemeClr val="dk1"/>
              </a:solidFill>
              <a:effectLst/>
              <a:latin typeface="+mn-lt"/>
              <a:ea typeface="+mn-ea"/>
              <a:cs typeface="+mn-cs"/>
            </a:rPr>
            <a:t>１０３，４１２</a:t>
          </a:r>
          <a:r>
            <a:rPr kumimoji="1" lang="ja-JP" altLang="ja-JP" sz="1300">
              <a:solidFill>
                <a:schemeClr val="dk1"/>
              </a:solidFill>
              <a:effectLst/>
              <a:latin typeface="+mn-lt"/>
              <a:ea typeface="+mn-ea"/>
              <a:cs typeface="+mn-cs"/>
            </a:rPr>
            <a:t>円となった。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補助費等については、新ごみ処理施設建設に伴う一部事務組合への負担金の減などにより、平成２７年度と比較して２，０３９円減少し６６，３１７円となった。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普通建設事業費については、</a:t>
          </a:r>
          <a:r>
            <a:rPr kumimoji="1" lang="ja-JP" altLang="en-US" sz="1300">
              <a:solidFill>
                <a:schemeClr val="dk1"/>
              </a:solidFill>
              <a:effectLst/>
              <a:latin typeface="+mn-lt"/>
              <a:ea typeface="+mn-ea"/>
              <a:cs typeface="+mn-cs"/>
            </a:rPr>
            <a:t>介護保険対策事業費、コミュニティ施設建設事業費</a:t>
          </a:r>
          <a:r>
            <a:rPr kumimoji="1" lang="ja-JP" altLang="ja-JP" sz="1300">
              <a:solidFill>
                <a:schemeClr val="dk1"/>
              </a:solidFill>
              <a:effectLst/>
              <a:latin typeface="+mn-lt"/>
              <a:ea typeface="+mn-ea"/>
              <a:cs typeface="+mn-cs"/>
            </a:rPr>
            <a:t>などは増となったものの、</a:t>
          </a:r>
          <a:r>
            <a:rPr kumimoji="1" lang="ja-JP" altLang="en-US" sz="1300">
              <a:solidFill>
                <a:schemeClr val="dk1"/>
              </a:solidFill>
              <a:effectLst/>
              <a:latin typeface="+mn-lt"/>
              <a:ea typeface="+mn-ea"/>
              <a:cs typeface="+mn-cs"/>
            </a:rPr>
            <a:t>都市基本計画推進事業費</a:t>
          </a:r>
          <a:r>
            <a:rPr kumimoji="1" lang="ja-JP" altLang="ja-JP" sz="130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公営住宅</a:t>
          </a:r>
          <a:r>
            <a:rPr kumimoji="1" lang="ja-JP" altLang="ja-JP" sz="1300" b="0" i="0" baseline="0">
              <a:solidFill>
                <a:schemeClr val="dk1"/>
              </a:solidFill>
              <a:effectLst/>
              <a:latin typeface="+mn-lt"/>
              <a:ea typeface="+mn-ea"/>
              <a:cs typeface="+mn-cs"/>
            </a:rPr>
            <a:t>整備事業費</a:t>
          </a:r>
          <a:r>
            <a:rPr kumimoji="1" lang="ja-JP" altLang="ja-JP" sz="1300">
              <a:solidFill>
                <a:schemeClr val="dk1"/>
              </a:solidFill>
              <a:effectLst/>
              <a:latin typeface="+mn-lt"/>
              <a:ea typeface="+mn-ea"/>
              <a:cs typeface="+mn-cs"/>
            </a:rPr>
            <a:t>などの減により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て９，０２８</a:t>
          </a:r>
          <a:r>
            <a:rPr kumimoji="1" lang="ja-JP" altLang="ja-JP" sz="1300">
              <a:solidFill>
                <a:schemeClr val="dk1"/>
              </a:solidFill>
              <a:effectLst/>
              <a:latin typeface="+mn-lt"/>
              <a:ea typeface="+mn-ea"/>
              <a:cs typeface="+mn-cs"/>
            </a:rPr>
            <a:t>円減少し</a:t>
          </a:r>
          <a:r>
            <a:rPr kumimoji="1" lang="ja-JP" altLang="en-US" sz="1300">
              <a:solidFill>
                <a:schemeClr val="dk1"/>
              </a:solidFill>
              <a:effectLst/>
              <a:latin typeface="+mn-lt"/>
              <a:ea typeface="+mn-ea"/>
              <a:cs typeface="+mn-cs"/>
            </a:rPr>
            <a:t>４０，４５２</a:t>
          </a:r>
          <a:r>
            <a:rPr kumimoji="1" lang="ja-JP" altLang="ja-JP" sz="1300">
              <a:solidFill>
                <a:schemeClr val="dk1"/>
              </a:solidFill>
              <a:effectLst/>
              <a:latin typeface="+mn-lt"/>
              <a:ea typeface="+mn-ea"/>
              <a:cs typeface="+mn-cs"/>
            </a:rPr>
            <a:t>円となった。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公債費については、臨時財政対策債及び合併特例債の償還開始に伴う増により、</a:t>
          </a:r>
          <a:r>
            <a:rPr kumimoji="1" lang="ja-JP" altLang="ja-JP" sz="1300">
              <a:solidFill>
                <a:schemeClr val="dk1"/>
              </a:solidFill>
              <a:effectLst/>
              <a:latin typeface="+mn-lt"/>
              <a:ea typeface="+mn-ea"/>
              <a:cs typeface="+mn-cs"/>
            </a:rPr>
            <a:t>平成２７年度と比較して</a:t>
          </a:r>
          <a:r>
            <a:rPr kumimoji="1" lang="ja-JP" altLang="en-US" sz="1300">
              <a:solidFill>
                <a:schemeClr val="dk1"/>
              </a:solidFill>
              <a:effectLst/>
              <a:latin typeface="+mn-lt"/>
              <a:ea typeface="+mn-ea"/>
              <a:cs typeface="+mn-cs"/>
            </a:rPr>
            <a:t>２，０５９円増加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３６，４７６</a:t>
          </a:r>
          <a:r>
            <a:rPr kumimoji="1" lang="ja-JP" altLang="ja-JP" sz="1300">
              <a:solidFill>
                <a:schemeClr val="dk1"/>
              </a:solidFill>
              <a:effectLst/>
              <a:latin typeface="+mn-lt"/>
              <a:ea typeface="+mn-ea"/>
              <a:cs typeface="+mn-cs"/>
            </a:rPr>
            <a:t>円となった。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191,673
186,492
212.47
72,373,452
71,848,840
214,596
41,920,372
75,554,905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77651</xdr:rowOff>
    </xdr:from>
    <xdr:to>
      <xdr:col>6</xdr:col>
      <xdr:colOff>511175</xdr:colOff>
      <xdr:row>31</xdr:row>
      <xdr:rowOff>35742</xdr:rowOff>
    </xdr:to>
    <xdr:cxnSp macro="">
      <xdr:nvCxnSpPr>
        <xdr:cNvPr id="63" name="直線コネクタ 62"/>
        <xdr:cNvCxnSpPr/>
      </xdr:nvCxnSpPr>
      <xdr:spPr>
        <a:xfrm>
          <a:off x="3797300" y="5221151"/>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77651</xdr:rowOff>
    </xdr:from>
    <xdr:to>
      <xdr:col>5</xdr:col>
      <xdr:colOff>358775</xdr:colOff>
      <xdr:row>30</xdr:row>
      <xdr:rowOff>156028</xdr:rowOff>
    </xdr:to>
    <xdr:cxnSp macro="">
      <xdr:nvCxnSpPr>
        <xdr:cNvPr id="66" name="直線コネクタ 65"/>
        <xdr:cNvCxnSpPr/>
      </xdr:nvCxnSpPr>
      <xdr:spPr>
        <a:xfrm flipV="1">
          <a:off x="2908300" y="52211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156028</xdr:rowOff>
    </xdr:from>
    <xdr:to>
      <xdr:col>4</xdr:col>
      <xdr:colOff>155575</xdr:colOff>
      <xdr:row>31</xdr:row>
      <xdr:rowOff>37919</xdr:rowOff>
    </xdr:to>
    <xdr:cxnSp macro="">
      <xdr:nvCxnSpPr>
        <xdr:cNvPr id="69" name="直線コネクタ 68"/>
        <xdr:cNvCxnSpPr/>
      </xdr:nvCxnSpPr>
      <xdr:spPr>
        <a:xfrm flipV="1">
          <a:off x="2019300" y="5299528"/>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97246</xdr:rowOff>
    </xdr:from>
    <xdr:to>
      <xdr:col>2</xdr:col>
      <xdr:colOff>638175</xdr:colOff>
      <xdr:row>31</xdr:row>
      <xdr:rowOff>37919</xdr:rowOff>
    </xdr:to>
    <xdr:cxnSp macro="">
      <xdr:nvCxnSpPr>
        <xdr:cNvPr id="72" name="直線コネクタ 71"/>
        <xdr:cNvCxnSpPr/>
      </xdr:nvCxnSpPr>
      <xdr:spPr>
        <a:xfrm>
          <a:off x="1130300" y="5240746"/>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156392</xdr:rowOff>
    </xdr:from>
    <xdr:to>
      <xdr:col>6</xdr:col>
      <xdr:colOff>561975</xdr:colOff>
      <xdr:row>31</xdr:row>
      <xdr:rowOff>86542</xdr:rowOff>
    </xdr:to>
    <xdr:sp macro="" textlink="">
      <xdr:nvSpPr>
        <xdr:cNvPr id="82" name="円/楕円 81"/>
        <xdr:cNvSpPr/>
      </xdr:nvSpPr>
      <xdr:spPr>
        <a:xfrm>
          <a:off x="4584700" y="52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109419</xdr:rowOff>
    </xdr:from>
    <xdr:ext cx="469744" cy="259045"/>
    <xdr:sp macro="" textlink="">
      <xdr:nvSpPr>
        <xdr:cNvPr id="83" name="議会費該当値テキスト"/>
        <xdr:cNvSpPr txBox="1"/>
      </xdr:nvSpPr>
      <xdr:spPr>
        <a:xfrm>
          <a:off x="4686300" y="525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26851</xdr:rowOff>
    </xdr:from>
    <xdr:to>
      <xdr:col>5</xdr:col>
      <xdr:colOff>409575</xdr:colOff>
      <xdr:row>30</xdr:row>
      <xdr:rowOff>128451</xdr:rowOff>
    </xdr:to>
    <xdr:sp macro="" textlink="">
      <xdr:nvSpPr>
        <xdr:cNvPr id="84" name="円/楕円 83"/>
        <xdr:cNvSpPr/>
      </xdr:nvSpPr>
      <xdr:spPr>
        <a:xfrm>
          <a:off x="3746500" y="51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144978</xdr:rowOff>
    </xdr:from>
    <xdr:ext cx="469744" cy="259045"/>
    <xdr:sp macro="" textlink="">
      <xdr:nvSpPr>
        <xdr:cNvPr id="85" name="テキスト ボックス 84"/>
        <xdr:cNvSpPr txBox="1"/>
      </xdr:nvSpPr>
      <xdr:spPr>
        <a:xfrm>
          <a:off x="3562427" y="49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105228</xdr:rowOff>
    </xdr:from>
    <xdr:to>
      <xdr:col>4</xdr:col>
      <xdr:colOff>206375</xdr:colOff>
      <xdr:row>31</xdr:row>
      <xdr:rowOff>35378</xdr:rowOff>
    </xdr:to>
    <xdr:sp macro="" textlink="">
      <xdr:nvSpPr>
        <xdr:cNvPr id="86" name="円/楕円 85"/>
        <xdr:cNvSpPr/>
      </xdr:nvSpPr>
      <xdr:spPr>
        <a:xfrm>
          <a:off x="2857500" y="52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51905</xdr:rowOff>
    </xdr:from>
    <xdr:ext cx="469744" cy="259045"/>
    <xdr:sp macro="" textlink="">
      <xdr:nvSpPr>
        <xdr:cNvPr id="87" name="テキスト ボックス 86"/>
        <xdr:cNvSpPr txBox="1"/>
      </xdr:nvSpPr>
      <xdr:spPr>
        <a:xfrm>
          <a:off x="2673427" y="502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158569</xdr:rowOff>
    </xdr:from>
    <xdr:to>
      <xdr:col>3</xdr:col>
      <xdr:colOff>3175</xdr:colOff>
      <xdr:row>31</xdr:row>
      <xdr:rowOff>88719</xdr:rowOff>
    </xdr:to>
    <xdr:sp macro="" textlink="">
      <xdr:nvSpPr>
        <xdr:cNvPr id="88" name="円/楕円 87"/>
        <xdr:cNvSpPr/>
      </xdr:nvSpPr>
      <xdr:spPr>
        <a:xfrm>
          <a:off x="1968500" y="53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105246</xdr:rowOff>
    </xdr:from>
    <xdr:ext cx="469744" cy="259045"/>
    <xdr:sp macro="" textlink="">
      <xdr:nvSpPr>
        <xdr:cNvPr id="89" name="テキスト ボックス 88"/>
        <xdr:cNvSpPr txBox="1"/>
      </xdr:nvSpPr>
      <xdr:spPr>
        <a:xfrm>
          <a:off x="1784427" y="50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46446</xdr:rowOff>
    </xdr:from>
    <xdr:to>
      <xdr:col>1</xdr:col>
      <xdr:colOff>485775</xdr:colOff>
      <xdr:row>30</xdr:row>
      <xdr:rowOff>148046</xdr:rowOff>
    </xdr:to>
    <xdr:sp macro="" textlink="">
      <xdr:nvSpPr>
        <xdr:cNvPr id="90" name="円/楕円 89"/>
        <xdr:cNvSpPr/>
      </xdr:nvSpPr>
      <xdr:spPr>
        <a:xfrm>
          <a:off x="1079500" y="51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164573</xdr:rowOff>
    </xdr:from>
    <xdr:ext cx="469744" cy="259045"/>
    <xdr:sp macro="" textlink="">
      <xdr:nvSpPr>
        <xdr:cNvPr id="91" name="テキスト ボックス 90"/>
        <xdr:cNvSpPr txBox="1"/>
      </xdr:nvSpPr>
      <xdr:spPr>
        <a:xfrm>
          <a:off x="895427" y="49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155310</xdr:rowOff>
    </xdr:from>
    <xdr:to>
      <xdr:col>6</xdr:col>
      <xdr:colOff>511175</xdr:colOff>
      <xdr:row>55</xdr:row>
      <xdr:rowOff>169157</xdr:rowOff>
    </xdr:to>
    <xdr:cxnSp macro="">
      <xdr:nvCxnSpPr>
        <xdr:cNvPr id="123" name="直線コネクタ 122"/>
        <xdr:cNvCxnSpPr/>
      </xdr:nvCxnSpPr>
      <xdr:spPr>
        <a:xfrm>
          <a:off x="3797300" y="9585060"/>
          <a:ext cx="8382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155310</xdr:rowOff>
    </xdr:from>
    <xdr:to>
      <xdr:col>5</xdr:col>
      <xdr:colOff>358775</xdr:colOff>
      <xdr:row>56</xdr:row>
      <xdr:rowOff>54432</xdr:rowOff>
    </xdr:to>
    <xdr:cxnSp macro="">
      <xdr:nvCxnSpPr>
        <xdr:cNvPr id="126" name="直線コネクタ 125"/>
        <xdr:cNvCxnSpPr/>
      </xdr:nvCxnSpPr>
      <xdr:spPr>
        <a:xfrm flipV="1">
          <a:off x="2908300" y="9585060"/>
          <a:ext cx="889000" cy="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161940</xdr:rowOff>
    </xdr:from>
    <xdr:to>
      <xdr:col>4</xdr:col>
      <xdr:colOff>155575</xdr:colOff>
      <xdr:row>56</xdr:row>
      <xdr:rowOff>54432</xdr:rowOff>
    </xdr:to>
    <xdr:cxnSp macro="">
      <xdr:nvCxnSpPr>
        <xdr:cNvPr id="129" name="直線コネクタ 128"/>
        <xdr:cNvCxnSpPr/>
      </xdr:nvCxnSpPr>
      <xdr:spPr>
        <a:xfrm>
          <a:off x="2019300" y="9591690"/>
          <a:ext cx="8890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4826</xdr:rowOff>
    </xdr:from>
    <xdr:to>
      <xdr:col>2</xdr:col>
      <xdr:colOff>638175</xdr:colOff>
      <xdr:row>55</xdr:row>
      <xdr:rowOff>161940</xdr:rowOff>
    </xdr:to>
    <xdr:cxnSp macro="">
      <xdr:nvCxnSpPr>
        <xdr:cNvPr id="132" name="直線コネクタ 131"/>
        <xdr:cNvCxnSpPr/>
      </xdr:nvCxnSpPr>
      <xdr:spPr>
        <a:xfrm>
          <a:off x="1130300" y="8577326"/>
          <a:ext cx="889000" cy="10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118357</xdr:rowOff>
    </xdr:from>
    <xdr:to>
      <xdr:col>6</xdr:col>
      <xdr:colOff>561975</xdr:colOff>
      <xdr:row>56</xdr:row>
      <xdr:rowOff>48507</xdr:rowOff>
    </xdr:to>
    <xdr:sp macro="" textlink="">
      <xdr:nvSpPr>
        <xdr:cNvPr id="142" name="円/楕円 141"/>
        <xdr:cNvSpPr/>
      </xdr:nvSpPr>
      <xdr:spPr>
        <a:xfrm>
          <a:off x="4584700" y="95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141234</xdr:rowOff>
    </xdr:from>
    <xdr:ext cx="534377" cy="259045"/>
    <xdr:sp macro="" textlink="">
      <xdr:nvSpPr>
        <xdr:cNvPr id="143" name="総務費該当値テキスト"/>
        <xdr:cNvSpPr txBox="1"/>
      </xdr:nvSpPr>
      <xdr:spPr>
        <a:xfrm>
          <a:off x="4686300" y="93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104510</xdr:rowOff>
    </xdr:from>
    <xdr:to>
      <xdr:col>5</xdr:col>
      <xdr:colOff>409575</xdr:colOff>
      <xdr:row>56</xdr:row>
      <xdr:rowOff>34660</xdr:rowOff>
    </xdr:to>
    <xdr:sp macro="" textlink="">
      <xdr:nvSpPr>
        <xdr:cNvPr id="144" name="円/楕円 143"/>
        <xdr:cNvSpPr/>
      </xdr:nvSpPr>
      <xdr:spPr>
        <a:xfrm>
          <a:off x="3746500" y="95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25787</xdr:rowOff>
    </xdr:from>
    <xdr:ext cx="534377" cy="259045"/>
    <xdr:sp macro="" textlink="">
      <xdr:nvSpPr>
        <xdr:cNvPr id="145" name="テキスト ボックス 144"/>
        <xdr:cNvSpPr txBox="1"/>
      </xdr:nvSpPr>
      <xdr:spPr>
        <a:xfrm>
          <a:off x="3530111" y="96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3632</xdr:rowOff>
    </xdr:from>
    <xdr:to>
      <xdr:col>4</xdr:col>
      <xdr:colOff>206375</xdr:colOff>
      <xdr:row>56</xdr:row>
      <xdr:rowOff>105232</xdr:rowOff>
    </xdr:to>
    <xdr:sp macro="" textlink="">
      <xdr:nvSpPr>
        <xdr:cNvPr id="146" name="円/楕円 145"/>
        <xdr:cNvSpPr/>
      </xdr:nvSpPr>
      <xdr:spPr>
        <a:xfrm>
          <a:off x="2857500" y="96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121759</xdr:rowOff>
    </xdr:from>
    <xdr:ext cx="534377" cy="259045"/>
    <xdr:sp macro="" textlink="">
      <xdr:nvSpPr>
        <xdr:cNvPr id="147" name="テキスト ボックス 146"/>
        <xdr:cNvSpPr txBox="1"/>
      </xdr:nvSpPr>
      <xdr:spPr>
        <a:xfrm>
          <a:off x="2641111" y="93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111140</xdr:rowOff>
    </xdr:from>
    <xdr:to>
      <xdr:col>3</xdr:col>
      <xdr:colOff>3175</xdr:colOff>
      <xdr:row>56</xdr:row>
      <xdr:rowOff>41290</xdr:rowOff>
    </xdr:to>
    <xdr:sp macro="" textlink="">
      <xdr:nvSpPr>
        <xdr:cNvPr id="148" name="円/楕円 147"/>
        <xdr:cNvSpPr/>
      </xdr:nvSpPr>
      <xdr:spPr>
        <a:xfrm>
          <a:off x="1968500" y="95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57817</xdr:rowOff>
    </xdr:from>
    <xdr:ext cx="534377" cy="259045"/>
    <xdr:sp macro="" textlink="">
      <xdr:nvSpPr>
        <xdr:cNvPr id="149" name="テキスト ボックス 148"/>
        <xdr:cNvSpPr txBox="1"/>
      </xdr:nvSpPr>
      <xdr:spPr>
        <a:xfrm>
          <a:off x="1752111" y="93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39,069</a:t>
          </a:r>
          <a:endParaRPr kumimoji="1" lang="ja-JP" altLang="en-US" sz="1000" b="1">
            <a:solidFill>
              <a:srgbClr val="FF0000"/>
            </a:solidFill>
            <a:latin typeface="ＭＳ Ｐゴシック"/>
          </a:endParaRPr>
        </a:p>
      </xdr:txBody>
    </xdr:sp>
    <xdr:clientData/>
  </xdr:oneCellAnchor>
  <xdr:twoCellAnchor>
    <xdr:from>
      <xdr:col>1</xdr:col>
      <xdr:colOff>384175</xdr:colOff>
      <xdr:row>49</xdr:row>
      <xdr:rowOff>125476</xdr:rowOff>
    </xdr:from>
    <xdr:to>
      <xdr:col>1</xdr:col>
      <xdr:colOff>485775</xdr:colOff>
      <xdr:row>50</xdr:row>
      <xdr:rowOff>55626</xdr:rowOff>
    </xdr:to>
    <xdr:sp macro="" textlink="">
      <xdr:nvSpPr>
        <xdr:cNvPr id="150" name="円/楕円 149"/>
        <xdr:cNvSpPr/>
      </xdr:nvSpPr>
      <xdr:spPr>
        <a:xfrm>
          <a:off x="1079500" y="85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72153</xdr:rowOff>
    </xdr:from>
    <xdr:ext cx="534377" cy="259045"/>
    <xdr:sp macro="" textlink="">
      <xdr:nvSpPr>
        <xdr:cNvPr id="151" name="テキスト ボックス 150"/>
        <xdr:cNvSpPr txBox="1"/>
      </xdr:nvSpPr>
      <xdr:spPr>
        <a:xfrm>
          <a:off x="863111" y="83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137681</xdr:rowOff>
    </xdr:from>
    <xdr:to>
      <xdr:col>6</xdr:col>
      <xdr:colOff>511175</xdr:colOff>
      <xdr:row>75</xdr:row>
      <xdr:rowOff>72263</xdr:rowOff>
    </xdr:to>
    <xdr:cxnSp macro="">
      <xdr:nvCxnSpPr>
        <xdr:cNvPr id="181" name="直線コネクタ 180"/>
        <xdr:cNvCxnSpPr/>
      </xdr:nvCxnSpPr>
      <xdr:spPr>
        <a:xfrm flipV="1">
          <a:off x="3797300" y="12824981"/>
          <a:ext cx="8382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72263</xdr:rowOff>
    </xdr:from>
    <xdr:to>
      <xdr:col>5</xdr:col>
      <xdr:colOff>358775</xdr:colOff>
      <xdr:row>75</xdr:row>
      <xdr:rowOff>110668</xdr:rowOff>
    </xdr:to>
    <xdr:cxnSp macro="">
      <xdr:nvCxnSpPr>
        <xdr:cNvPr id="184" name="直線コネクタ 183"/>
        <xdr:cNvCxnSpPr/>
      </xdr:nvCxnSpPr>
      <xdr:spPr>
        <a:xfrm flipV="1">
          <a:off x="2908300" y="1293101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110668</xdr:rowOff>
    </xdr:from>
    <xdr:to>
      <xdr:col>4</xdr:col>
      <xdr:colOff>155575</xdr:colOff>
      <xdr:row>76</xdr:row>
      <xdr:rowOff>131260</xdr:rowOff>
    </xdr:to>
    <xdr:cxnSp macro="">
      <xdr:nvCxnSpPr>
        <xdr:cNvPr id="187" name="直線コネクタ 186"/>
        <xdr:cNvCxnSpPr/>
      </xdr:nvCxnSpPr>
      <xdr:spPr>
        <a:xfrm flipV="1">
          <a:off x="2019300" y="12969418"/>
          <a:ext cx="889000" cy="19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131260</xdr:rowOff>
    </xdr:from>
    <xdr:to>
      <xdr:col>2</xdr:col>
      <xdr:colOff>638175</xdr:colOff>
      <xdr:row>77</xdr:row>
      <xdr:rowOff>8655</xdr:rowOff>
    </xdr:to>
    <xdr:cxnSp macro="">
      <xdr:nvCxnSpPr>
        <xdr:cNvPr id="190" name="直線コネクタ 189"/>
        <xdr:cNvCxnSpPr/>
      </xdr:nvCxnSpPr>
      <xdr:spPr>
        <a:xfrm flipV="1">
          <a:off x="1130300" y="13161460"/>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86881</xdr:rowOff>
    </xdr:from>
    <xdr:to>
      <xdr:col>6</xdr:col>
      <xdr:colOff>561975</xdr:colOff>
      <xdr:row>75</xdr:row>
      <xdr:rowOff>17031</xdr:rowOff>
    </xdr:to>
    <xdr:sp macro="" textlink="">
      <xdr:nvSpPr>
        <xdr:cNvPr id="200" name="円/楕円 199"/>
        <xdr:cNvSpPr/>
      </xdr:nvSpPr>
      <xdr:spPr>
        <a:xfrm>
          <a:off x="4584700" y="127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109758</xdr:rowOff>
    </xdr:from>
    <xdr:ext cx="599010" cy="259045"/>
    <xdr:sp macro="" textlink="">
      <xdr:nvSpPr>
        <xdr:cNvPr id="201" name="民生費該当値テキスト"/>
        <xdr:cNvSpPr txBox="1"/>
      </xdr:nvSpPr>
      <xdr:spPr>
        <a:xfrm>
          <a:off x="4686300" y="1262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160,106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21463</xdr:rowOff>
    </xdr:from>
    <xdr:to>
      <xdr:col>5</xdr:col>
      <xdr:colOff>409575</xdr:colOff>
      <xdr:row>75</xdr:row>
      <xdr:rowOff>123063</xdr:rowOff>
    </xdr:to>
    <xdr:sp macro="" textlink="">
      <xdr:nvSpPr>
        <xdr:cNvPr id="202" name="円/楕円 201"/>
        <xdr:cNvSpPr/>
      </xdr:nvSpPr>
      <xdr:spPr>
        <a:xfrm>
          <a:off x="3746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139590</xdr:rowOff>
    </xdr:from>
    <xdr:ext cx="599010" cy="259045"/>
    <xdr:sp macro="" textlink="">
      <xdr:nvSpPr>
        <xdr:cNvPr id="203" name="テキスト ボックス 202"/>
        <xdr:cNvSpPr txBox="1"/>
      </xdr:nvSpPr>
      <xdr:spPr>
        <a:xfrm>
          <a:off x="3497794" y="126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154,540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59868</xdr:rowOff>
    </xdr:from>
    <xdr:to>
      <xdr:col>4</xdr:col>
      <xdr:colOff>206375</xdr:colOff>
      <xdr:row>75</xdr:row>
      <xdr:rowOff>161468</xdr:rowOff>
    </xdr:to>
    <xdr:sp macro="" textlink="">
      <xdr:nvSpPr>
        <xdr:cNvPr id="204" name="円/楕円 203"/>
        <xdr:cNvSpPr/>
      </xdr:nvSpPr>
      <xdr:spPr>
        <a:xfrm>
          <a:off x="2857500" y="129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6545</xdr:rowOff>
    </xdr:from>
    <xdr:ext cx="599010" cy="259045"/>
    <xdr:sp macro="" textlink="">
      <xdr:nvSpPr>
        <xdr:cNvPr id="205" name="テキスト ボックス 204"/>
        <xdr:cNvSpPr txBox="1"/>
      </xdr:nvSpPr>
      <xdr:spPr>
        <a:xfrm>
          <a:off x="2608794" y="1269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80460</xdr:rowOff>
    </xdr:from>
    <xdr:to>
      <xdr:col>3</xdr:col>
      <xdr:colOff>3175</xdr:colOff>
      <xdr:row>77</xdr:row>
      <xdr:rowOff>10610</xdr:rowOff>
    </xdr:to>
    <xdr:sp macro="" textlink="">
      <xdr:nvSpPr>
        <xdr:cNvPr id="206" name="円/楕円 205"/>
        <xdr:cNvSpPr/>
      </xdr:nvSpPr>
      <xdr:spPr>
        <a:xfrm>
          <a:off x="1968500" y="131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27138</xdr:rowOff>
    </xdr:from>
    <xdr:ext cx="599010" cy="259045"/>
    <xdr:sp macro="" textlink="">
      <xdr:nvSpPr>
        <xdr:cNvPr id="207" name="テキスト ボックス 206"/>
        <xdr:cNvSpPr txBox="1"/>
      </xdr:nvSpPr>
      <xdr:spPr>
        <a:xfrm>
          <a:off x="1719794" y="12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142,443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129305</xdr:rowOff>
    </xdr:from>
    <xdr:to>
      <xdr:col>1</xdr:col>
      <xdr:colOff>485775</xdr:colOff>
      <xdr:row>77</xdr:row>
      <xdr:rowOff>59455</xdr:rowOff>
    </xdr:to>
    <xdr:sp macro="" textlink="">
      <xdr:nvSpPr>
        <xdr:cNvPr id="208" name="円/楕円 207"/>
        <xdr:cNvSpPr/>
      </xdr:nvSpPr>
      <xdr:spPr>
        <a:xfrm>
          <a:off x="1079500" y="131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75982</xdr:rowOff>
    </xdr:from>
    <xdr:ext cx="599010" cy="259045"/>
    <xdr:sp macro="" textlink="">
      <xdr:nvSpPr>
        <xdr:cNvPr id="209" name="テキスト ボックス 208"/>
        <xdr:cNvSpPr txBox="1"/>
      </xdr:nvSpPr>
      <xdr:spPr>
        <a:xfrm>
          <a:off x="830794" y="1293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93866</xdr:rowOff>
    </xdr:from>
    <xdr:to>
      <xdr:col>6</xdr:col>
      <xdr:colOff>511175</xdr:colOff>
      <xdr:row>96</xdr:row>
      <xdr:rowOff>150261</xdr:rowOff>
    </xdr:to>
    <xdr:cxnSp macro="">
      <xdr:nvCxnSpPr>
        <xdr:cNvPr id="237" name="直線コネクタ 236"/>
        <xdr:cNvCxnSpPr/>
      </xdr:nvCxnSpPr>
      <xdr:spPr>
        <a:xfrm>
          <a:off x="3797300" y="16553066"/>
          <a:ext cx="8382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38"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93866</xdr:rowOff>
    </xdr:from>
    <xdr:to>
      <xdr:col>5</xdr:col>
      <xdr:colOff>358775</xdr:colOff>
      <xdr:row>96</xdr:row>
      <xdr:rowOff>101226</xdr:rowOff>
    </xdr:to>
    <xdr:cxnSp macro="">
      <xdr:nvCxnSpPr>
        <xdr:cNvPr id="240" name="直線コネクタ 239"/>
        <xdr:cNvCxnSpPr/>
      </xdr:nvCxnSpPr>
      <xdr:spPr>
        <a:xfrm flipV="1">
          <a:off x="2908300" y="16553066"/>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2" name="テキスト ボックス 241"/>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72011</xdr:rowOff>
    </xdr:from>
    <xdr:to>
      <xdr:col>4</xdr:col>
      <xdr:colOff>155575</xdr:colOff>
      <xdr:row>96</xdr:row>
      <xdr:rowOff>101226</xdr:rowOff>
    </xdr:to>
    <xdr:cxnSp macro="">
      <xdr:nvCxnSpPr>
        <xdr:cNvPr id="243" name="直線コネクタ 242"/>
        <xdr:cNvCxnSpPr/>
      </xdr:nvCxnSpPr>
      <xdr:spPr>
        <a:xfrm>
          <a:off x="2019300" y="16531211"/>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5" name="テキスト ボックス 244"/>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72011</xdr:rowOff>
    </xdr:from>
    <xdr:to>
      <xdr:col>2</xdr:col>
      <xdr:colOff>638175</xdr:colOff>
      <xdr:row>96</xdr:row>
      <xdr:rowOff>116222</xdr:rowOff>
    </xdr:to>
    <xdr:cxnSp macro="">
      <xdr:nvCxnSpPr>
        <xdr:cNvPr id="246" name="直線コネクタ 245"/>
        <xdr:cNvCxnSpPr/>
      </xdr:nvCxnSpPr>
      <xdr:spPr>
        <a:xfrm flipV="1">
          <a:off x="1130300" y="16531211"/>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48" name="テキスト ボックス 247"/>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99461</xdr:rowOff>
    </xdr:from>
    <xdr:to>
      <xdr:col>6</xdr:col>
      <xdr:colOff>561975</xdr:colOff>
      <xdr:row>97</xdr:row>
      <xdr:rowOff>29611</xdr:rowOff>
    </xdr:to>
    <xdr:sp macro="" textlink="">
      <xdr:nvSpPr>
        <xdr:cNvPr id="256" name="円/楕円 255"/>
        <xdr:cNvSpPr/>
      </xdr:nvSpPr>
      <xdr:spPr>
        <a:xfrm>
          <a:off x="4584700" y="1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122338</xdr:rowOff>
    </xdr:from>
    <xdr:ext cx="534377" cy="259045"/>
    <xdr:sp macro="" textlink="">
      <xdr:nvSpPr>
        <xdr:cNvPr id="257" name="衛生費該当値テキスト"/>
        <xdr:cNvSpPr txBox="1"/>
      </xdr:nvSpPr>
      <xdr:spPr>
        <a:xfrm>
          <a:off x="4686300" y="164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43066</xdr:rowOff>
    </xdr:from>
    <xdr:to>
      <xdr:col>5</xdr:col>
      <xdr:colOff>409575</xdr:colOff>
      <xdr:row>96</xdr:row>
      <xdr:rowOff>144666</xdr:rowOff>
    </xdr:to>
    <xdr:sp macro="" textlink="">
      <xdr:nvSpPr>
        <xdr:cNvPr id="258" name="円/楕円 257"/>
        <xdr:cNvSpPr/>
      </xdr:nvSpPr>
      <xdr:spPr>
        <a:xfrm>
          <a:off x="3746500" y="165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161193</xdr:rowOff>
    </xdr:from>
    <xdr:ext cx="534377" cy="259045"/>
    <xdr:sp macro="" textlink="">
      <xdr:nvSpPr>
        <xdr:cNvPr id="259" name="テキスト ボックス 258"/>
        <xdr:cNvSpPr txBox="1"/>
      </xdr:nvSpPr>
      <xdr:spPr>
        <a:xfrm>
          <a:off x="3530111" y="162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50426</xdr:rowOff>
    </xdr:from>
    <xdr:to>
      <xdr:col>4</xdr:col>
      <xdr:colOff>206375</xdr:colOff>
      <xdr:row>96</xdr:row>
      <xdr:rowOff>152026</xdr:rowOff>
    </xdr:to>
    <xdr:sp macro="" textlink="">
      <xdr:nvSpPr>
        <xdr:cNvPr id="260" name="円/楕円 259"/>
        <xdr:cNvSpPr/>
      </xdr:nvSpPr>
      <xdr:spPr>
        <a:xfrm>
          <a:off x="2857500" y="165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168553</xdr:rowOff>
    </xdr:from>
    <xdr:ext cx="534377" cy="259045"/>
    <xdr:sp macro="" textlink="">
      <xdr:nvSpPr>
        <xdr:cNvPr id="261" name="テキスト ボックス 260"/>
        <xdr:cNvSpPr txBox="1"/>
      </xdr:nvSpPr>
      <xdr:spPr>
        <a:xfrm>
          <a:off x="2641111" y="1628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21211</xdr:rowOff>
    </xdr:from>
    <xdr:to>
      <xdr:col>3</xdr:col>
      <xdr:colOff>3175</xdr:colOff>
      <xdr:row>96</xdr:row>
      <xdr:rowOff>122811</xdr:rowOff>
    </xdr:to>
    <xdr:sp macro="" textlink="">
      <xdr:nvSpPr>
        <xdr:cNvPr id="262" name="円/楕円 261"/>
        <xdr:cNvSpPr/>
      </xdr:nvSpPr>
      <xdr:spPr>
        <a:xfrm>
          <a:off x="1968500" y="164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139338</xdr:rowOff>
    </xdr:from>
    <xdr:ext cx="534377" cy="259045"/>
    <xdr:sp macro="" textlink="">
      <xdr:nvSpPr>
        <xdr:cNvPr id="263" name="テキスト ボックス 262"/>
        <xdr:cNvSpPr txBox="1"/>
      </xdr:nvSpPr>
      <xdr:spPr>
        <a:xfrm>
          <a:off x="1752111" y="1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65422</xdr:rowOff>
    </xdr:from>
    <xdr:to>
      <xdr:col>1</xdr:col>
      <xdr:colOff>485775</xdr:colOff>
      <xdr:row>96</xdr:row>
      <xdr:rowOff>167022</xdr:rowOff>
    </xdr:to>
    <xdr:sp macro="" textlink="">
      <xdr:nvSpPr>
        <xdr:cNvPr id="264" name="円/楕円 263"/>
        <xdr:cNvSpPr/>
      </xdr:nvSpPr>
      <xdr:spPr>
        <a:xfrm>
          <a:off x="1079500" y="1652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12099</xdr:rowOff>
    </xdr:from>
    <xdr:ext cx="534377" cy="259045"/>
    <xdr:sp macro="" textlink="">
      <xdr:nvSpPr>
        <xdr:cNvPr id="265" name="テキスト ボックス 264"/>
        <xdr:cNvSpPr txBox="1"/>
      </xdr:nvSpPr>
      <xdr:spPr>
        <a:xfrm>
          <a:off x="863111" y="162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32448</xdr:rowOff>
    </xdr:from>
    <xdr:to>
      <xdr:col>15</xdr:col>
      <xdr:colOff>180975</xdr:colOff>
      <xdr:row>36</xdr:row>
      <xdr:rowOff>95314</xdr:rowOff>
    </xdr:to>
    <xdr:cxnSp macro="">
      <xdr:nvCxnSpPr>
        <xdr:cNvPr id="294" name="直線コネクタ 293"/>
        <xdr:cNvCxnSpPr/>
      </xdr:nvCxnSpPr>
      <xdr:spPr>
        <a:xfrm>
          <a:off x="9639300" y="6204648"/>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106380</xdr:rowOff>
    </xdr:from>
    <xdr:ext cx="469744" cy="259045"/>
    <xdr:sp macro="" textlink="">
      <xdr:nvSpPr>
        <xdr:cNvPr id="295" name="労働費平均値テキスト"/>
        <xdr:cNvSpPr txBox="1"/>
      </xdr:nvSpPr>
      <xdr:spPr>
        <a:xfrm>
          <a:off x="10528300" y="645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158750</xdr:rowOff>
    </xdr:from>
    <xdr:to>
      <xdr:col>14</xdr:col>
      <xdr:colOff>28575</xdr:colOff>
      <xdr:row>36</xdr:row>
      <xdr:rowOff>32448</xdr:rowOff>
    </xdr:to>
    <xdr:cxnSp macro="">
      <xdr:nvCxnSpPr>
        <xdr:cNvPr id="297" name="直線コネクタ 296"/>
        <xdr:cNvCxnSpPr/>
      </xdr:nvCxnSpPr>
      <xdr:spPr>
        <a:xfrm>
          <a:off x="8750300" y="6159500"/>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168673</xdr:rowOff>
    </xdr:from>
    <xdr:ext cx="469744" cy="259045"/>
    <xdr:sp macro="" textlink="">
      <xdr:nvSpPr>
        <xdr:cNvPr id="299" name="テキスト ボックス 298"/>
        <xdr:cNvSpPr txBox="1"/>
      </xdr:nvSpPr>
      <xdr:spPr>
        <a:xfrm>
          <a:off x="9404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86741</xdr:rowOff>
    </xdr:from>
    <xdr:to>
      <xdr:col>12</xdr:col>
      <xdr:colOff>511175</xdr:colOff>
      <xdr:row>35</xdr:row>
      <xdr:rowOff>158750</xdr:rowOff>
    </xdr:to>
    <xdr:cxnSp macro="">
      <xdr:nvCxnSpPr>
        <xdr:cNvPr id="300" name="直線コネクタ 299"/>
        <xdr:cNvCxnSpPr/>
      </xdr:nvCxnSpPr>
      <xdr:spPr>
        <a:xfrm>
          <a:off x="7861300" y="6087491"/>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144098</xdr:rowOff>
    </xdr:from>
    <xdr:ext cx="469744" cy="259045"/>
    <xdr:sp macro="" textlink="">
      <xdr:nvSpPr>
        <xdr:cNvPr id="302" name="テキスト ボックス 301"/>
        <xdr:cNvSpPr txBox="1"/>
      </xdr:nvSpPr>
      <xdr:spPr>
        <a:xfrm>
          <a:off x="8515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88265</xdr:rowOff>
    </xdr:from>
    <xdr:to>
      <xdr:col>11</xdr:col>
      <xdr:colOff>307975</xdr:colOff>
      <xdr:row>35</xdr:row>
      <xdr:rowOff>86741</xdr:rowOff>
    </xdr:to>
    <xdr:cxnSp macro="">
      <xdr:nvCxnSpPr>
        <xdr:cNvPr id="303" name="直線コネクタ 302"/>
        <xdr:cNvCxnSpPr/>
      </xdr:nvCxnSpPr>
      <xdr:spPr>
        <a:xfrm>
          <a:off x="6972300" y="5917565"/>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109047</xdr:rowOff>
    </xdr:from>
    <xdr:ext cx="469744" cy="259045"/>
    <xdr:sp macro="" textlink="">
      <xdr:nvSpPr>
        <xdr:cNvPr id="305" name="テキスト ボックス 304"/>
        <xdr:cNvSpPr txBox="1"/>
      </xdr:nvSpPr>
      <xdr:spPr>
        <a:xfrm>
          <a:off x="7626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38752</xdr:rowOff>
    </xdr:from>
    <xdr:ext cx="469744" cy="259045"/>
    <xdr:sp macro="" textlink="">
      <xdr:nvSpPr>
        <xdr:cNvPr id="307" name="テキスト ボックス 306"/>
        <xdr:cNvSpPr txBox="1"/>
      </xdr:nvSpPr>
      <xdr:spPr>
        <a:xfrm>
          <a:off x="6737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44514</xdr:rowOff>
    </xdr:from>
    <xdr:to>
      <xdr:col>15</xdr:col>
      <xdr:colOff>231775</xdr:colOff>
      <xdr:row>36</xdr:row>
      <xdr:rowOff>146114</xdr:rowOff>
    </xdr:to>
    <xdr:sp macro="" textlink="">
      <xdr:nvSpPr>
        <xdr:cNvPr id="313" name="円/楕円 312"/>
        <xdr:cNvSpPr/>
      </xdr:nvSpPr>
      <xdr:spPr>
        <a:xfrm>
          <a:off x="10426700" y="62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67391</xdr:rowOff>
    </xdr:from>
    <xdr:ext cx="469744" cy="259045"/>
    <xdr:sp macro="" textlink="">
      <xdr:nvSpPr>
        <xdr:cNvPr id="314" name="労働費該当値テキスト"/>
        <xdr:cNvSpPr txBox="1"/>
      </xdr:nvSpPr>
      <xdr:spPr>
        <a:xfrm>
          <a:off x="10528300" y="60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153098</xdr:rowOff>
    </xdr:from>
    <xdr:to>
      <xdr:col>14</xdr:col>
      <xdr:colOff>79375</xdr:colOff>
      <xdr:row>36</xdr:row>
      <xdr:rowOff>83248</xdr:rowOff>
    </xdr:to>
    <xdr:sp macro="" textlink="">
      <xdr:nvSpPr>
        <xdr:cNvPr id="315" name="円/楕円 314"/>
        <xdr:cNvSpPr/>
      </xdr:nvSpPr>
      <xdr:spPr>
        <a:xfrm>
          <a:off x="9588500" y="61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99775</xdr:rowOff>
    </xdr:from>
    <xdr:ext cx="469744" cy="259045"/>
    <xdr:sp macro="" textlink="">
      <xdr:nvSpPr>
        <xdr:cNvPr id="316" name="テキスト ボックス 315"/>
        <xdr:cNvSpPr txBox="1"/>
      </xdr:nvSpPr>
      <xdr:spPr>
        <a:xfrm>
          <a:off x="9404427" y="592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107950</xdr:rowOff>
    </xdr:from>
    <xdr:to>
      <xdr:col>12</xdr:col>
      <xdr:colOff>561975</xdr:colOff>
      <xdr:row>36</xdr:row>
      <xdr:rowOff>38100</xdr:rowOff>
    </xdr:to>
    <xdr:sp macro="" textlink="">
      <xdr:nvSpPr>
        <xdr:cNvPr id="317" name="円/楕円 316"/>
        <xdr:cNvSpPr/>
      </xdr:nvSpPr>
      <xdr:spPr>
        <a:xfrm>
          <a:off x="869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54627</xdr:rowOff>
    </xdr:from>
    <xdr:ext cx="469744" cy="259045"/>
    <xdr:sp macro="" textlink="">
      <xdr:nvSpPr>
        <xdr:cNvPr id="318" name="テキスト ボックス 317"/>
        <xdr:cNvSpPr txBox="1"/>
      </xdr:nvSpPr>
      <xdr:spPr>
        <a:xfrm>
          <a:off x="8515427"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35941</xdr:rowOff>
    </xdr:from>
    <xdr:to>
      <xdr:col>11</xdr:col>
      <xdr:colOff>358775</xdr:colOff>
      <xdr:row>35</xdr:row>
      <xdr:rowOff>137541</xdr:rowOff>
    </xdr:to>
    <xdr:sp macro="" textlink="">
      <xdr:nvSpPr>
        <xdr:cNvPr id="319" name="円/楕円 318"/>
        <xdr:cNvSpPr/>
      </xdr:nvSpPr>
      <xdr:spPr>
        <a:xfrm>
          <a:off x="7810500" y="60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154068</xdr:rowOff>
    </xdr:from>
    <xdr:ext cx="469744" cy="259045"/>
    <xdr:sp macro="" textlink="">
      <xdr:nvSpPr>
        <xdr:cNvPr id="320" name="テキスト ボックス 319"/>
        <xdr:cNvSpPr txBox="1"/>
      </xdr:nvSpPr>
      <xdr:spPr>
        <a:xfrm>
          <a:off x="7626427" y="581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37465</xdr:rowOff>
    </xdr:from>
    <xdr:to>
      <xdr:col>10</xdr:col>
      <xdr:colOff>155575</xdr:colOff>
      <xdr:row>34</xdr:row>
      <xdr:rowOff>139065</xdr:rowOff>
    </xdr:to>
    <xdr:sp macro="" textlink="">
      <xdr:nvSpPr>
        <xdr:cNvPr id="321" name="円/楕円 320"/>
        <xdr:cNvSpPr/>
      </xdr:nvSpPr>
      <xdr:spPr>
        <a:xfrm>
          <a:off x="6921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155592</xdr:rowOff>
    </xdr:from>
    <xdr:ext cx="469744" cy="259045"/>
    <xdr:sp macro="" textlink="">
      <xdr:nvSpPr>
        <xdr:cNvPr id="322" name="テキスト ボックス 321"/>
        <xdr:cNvSpPr txBox="1"/>
      </xdr:nvSpPr>
      <xdr:spPr>
        <a:xfrm>
          <a:off x="6737427"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151222</xdr:rowOff>
    </xdr:from>
    <xdr:to>
      <xdr:col>15</xdr:col>
      <xdr:colOff>180975</xdr:colOff>
      <xdr:row>57</xdr:row>
      <xdr:rowOff>162560</xdr:rowOff>
    </xdr:to>
    <xdr:cxnSp macro="">
      <xdr:nvCxnSpPr>
        <xdr:cNvPr id="349" name="直線コネクタ 348"/>
        <xdr:cNvCxnSpPr/>
      </xdr:nvCxnSpPr>
      <xdr:spPr>
        <a:xfrm>
          <a:off x="9639300" y="9923872"/>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47026</xdr:rowOff>
    </xdr:from>
    <xdr:to>
      <xdr:col>14</xdr:col>
      <xdr:colOff>28575</xdr:colOff>
      <xdr:row>57</xdr:row>
      <xdr:rowOff>151222</xdr:rowOff>
    </xdr:to>
    <xdr:cxnSp macro="">
      <xdr:nvCxnSpPr>
        <xdr:cNvPr id="352" name="直線コネクタ 351"/>
        <xdr:cNvCxnSpPr/>
      </xdr:nvCxnSpPr>
      <xdr:spPr>
        <a:xfrm>
          <a:off x="8750300" y="9819676"/>
          <a:ext cx="8890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47026</xdr:rowOff>
    </xdr:from>
    <xdr:to>
      <xdr:col>12</xdr:col>
      <xdr:colOff>511175</xdr:colOff>
      <xdr:row>57</xdr:row>
      <xdr:rowOff>152547</xdr:rowOff>
    </xdr:to>
    <xdr:cxnSp macro="">
      <xdr:nvCxnSpPr>
        <xdr:cNvPr id="355" name="直線コネクタ 354"/>
        <xdr:cNvCxnSpPr/>
      </xdr:nvCxnSpPr>
      <xdr:spPr>
        <a:xfrm flipV="1">
          <a:off x="7861300" y="9819676"/>
          <a:ext cx="889000" cy="10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7" name="テキスト ボックス 356"/>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101798</xdr:rowOff>
    </xdr:from>
    <xdr:to>
      <xdr:col>11</xdr:col>
      <xdr:colOff>307975</xdr:colOff>
      <xdr:row>57</xdr:row>
      <xdr:rowOff>152547</xdr:rowOff>
    </xdr:to>
    <xdr:cxnSp macro="">
      <xdr:nvCxnSpPr>
        <xdr:cNvPr id="358" name="直線コネクタ 357"/>
        <xdr:cNvCxnSpPr/>
      </xdr:nvCxnSpPr>
      <xdr:spPr>
        <a:xfrm>
          <a:off x="6972300" y="987444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111760</xdr:rowOff>
    </xdr:from>
    <xdr:to>
      <xdr:col>15</xdr:col>
      <xdr:colOff>231775</xdr:colOff>
      <xdr:row>58</xdr:row>
      <xdr:rowOff>41910</xdr:rowOff>
    </xdr:to>
    <xdr:sp macro="" textlink="">
      <xdr:nvSpPr>
        <xdr:cNvPr id="368" name="円/楕円 367"/>
        <xdr:cNvSpPr/>
      </xdr:nvSpPr>
      <xdr:spPr>
        <a:xfrm>
          <a:off x="104267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90187</xdr:rowOff>
    </xdr:from>
    <xdr:ext cx="469744" cy="259045"/>
    <xdr:sp macro="" textlink="">
      <xdr:nvSpPr>
        <xdr:cNvPr id="369" name="農林水産業費該当値テキスト"/>
        <xdr:cNvSpPr txBox="1"/>
      </xdr:nvSpPr>
      <xdr:spPr>
        <a:xfrm>
          <a:off x="10528300"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100422</xdr:rowOff>
    </xdr:from>
    <xdr:to>
      <xdr:col>14</xdr:col>
      <xdr:colOff>79375</xdr:colOff>
      <xdr:row>58</xdr:row>
      <xdr:rowOff>30572</xdr:rowOff>
    </xdr:to>
    <xdr:sp macro="" textlink="">
      <xdr:nvSpPr>
        <xdr:cNvPr id="370" name="円/楕円 369"/>
        <xdr:cNvSpPr/>
      </xdr:nvSpPr>
      <xdr:spPr>
        <a:xfrm>
          <a:off x="9588500" y="98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21699</xdr:rowOff>
    </xdr:from>
    <xdr:ext cx="469744" cy="259045"/>
    <xdr:sp macro="" textlink="">
      <xdr:nvSpPr>
        <xdr:cNvPr id="371" name="テキスト ボックス 370"/>
        <xdr:cNvSpPr txBox="1"/>
      </xdr:nvSpPr>
      <xdr:spPr>
        <a:xfrm>
          <a:off x="9404427" y="996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167676</xdr:rowOff>
    </xdr:from>
    <xdr:to>
      <xdr:col>12</xdr:col>
      <xdr:colOff>561975</xdr:colOff>
      <xdr:row>57</xdr:row>
      <xdr:rowOff>97826</xdr:rowOff>
    </xdr:to>
    <xdr:sp macro="" textlink="">
      <xdr:nvSpPr>
        <xdr:cNvPr id="372" name="円/楕円 371"/>
        <xdr:cNvSpPr/>
      </xdr:nvSpPr>
      <xdr:spPr>
        <a:xfrm>
          <a:off x="8699500" y="97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114353</xdr:rowOff>
    </xdr:from>
    <xdr:ext cx="469744" cy="259045"/>
    <xdr:sp macro="" textlink="">
      <xdr:nvSpPr>
        <xdr:cNvPr id="373" name="テキスト ボックス 372"/>
        <xdr:cNvSpPr txBox="1"/>
      </xdr:nvSpPr>
      <xdr:spPr>
        <a:xfrm>
          <a:off x="8515427" y="954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101747</xdr:rowOff>
    </xdr:from>
    <xdr:to>
      <xdr:col>11</xdr:col>
      <xdr:colOff>358775</xdr:colOff>
      <xdr:row>58</xdr:row>
      <xdr:rowOff>31897</xdr:rowOff>
    </xdr:to>
    <xdr:sp macro="" textlink="">
      <xdr:nvSpPr>
        <xdr:cNvPr id="374" name="円/楕円 373"/>
        <xdr:cNvSpPr/>
      </xdr:nvSpPr>
      <xdr:spPr>
        <a:xfrm>
          <a:off x="7810500" y="98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23024</xdr:rowOff>
    </xdr:from>
    <xdr:ext cx="469744" cy="259045"/>
    <xdr:sp macro="" textlink="">
      <xdr:nvSpPr>
        <xdr:cNvPr id="375" name="テキスト ボックス 374"/>
        <xdr:cNvSpPr txBox="1"/>
      </xdr:nvSpPr>
      <xdr:spPr>
        <a:xfrm>
          <a:off x="7626427" y="996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50998</xdr:rowOff>
    </xdr:from>
    <xdr:to>
      <xdr:col>10</xdr:col>
      <xdr:colOff>155575</xdr:colOff>
      <xdr:row>57</xdr:row>
      <xdr:rowOff>152598</xdr:rowOff>
    </xdr:to>
    <xdr:sp macro="" textlink="">
      <xdr:nvSpPr>
        <xdr:cNvPr id="376" name="円/楕円 375"/>
        <xdr:cNvSpPr/>
      </xdr:nvSpPr>
      <xdr:spPr>
        <a:xfrm>
          <a:off x="6921500" y="98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143725</xdr:rowOff>
    </xdr:from>
    <xdr:ext cx="469744" cy="259045"/>
    <xdr:sp macro="" textlink="">
      <xdr:nvSpPr>
        <xdr:cNvPr id="377" name="テキスト ボックス 376"/>
        <xdr:cNvSpPr txBox="1"/>
      </xdr:nvSpPr>
      <xdr:spPr>
        <a:xfrm>
          <a:off x="6737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95219</xdr:rowOff>
    </xdr:from>
    <xdr:to>
      <xdr:col>15</xdr:col>
      <xdr:colOff>180975</xdr:colOff>
      <xdr:row>78</xdr:row>
      <xdr:rowOff>142672</xdr:rowOff>
    </xdr:to>
    <xdr:cxnSp macro="">
      <xdr:nvCxnSpPr>
        <xdr:cNvPr id="406" name="直線コネクタ 405"/>
        <xdr:cNvCxnSpPr/>
      </xdr:nvCxnSpPr>
      <xdr:spPr>
        <a:xfrm>
          <a:off x="9639300" y="13468319"/>
          <a:ext cx="8382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83293</xdr:rowOff>
    </xdr:from>
    <xdr:to>
      <xdr:col>14</xdr:col>
      <xdr:colOff>28575</xdr:colOff>
      <xdr:row>78</xdr:row>
      <xdr:rowOff>95219</xdr:rowOff>
    </xdr:to>
    <xdr:cxnSp macro="">
      <xdr:nvCxnSpPr>
        <xdr:cNvPr id="409" name="直線コネクタ 408"/>
        <xdr:cNvCxnSpPr/>
      </xdr:nvCxnSpPr>
      <xdr:spPr>
        <a:xfrm>
          <a:off x="8750300" y="13456393"/>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83293</xdr:rowOff>
    </xdr:from>
    <xdr:to>
      <xdr:col>12</xdr:col>
      <xdr:colOff>511175</xdr:colOff>
      <xdr:row>78</xdr:row>
      <xdr:rowOff>101391</xdr:rowOff>
    </xdr:to>
    <xdr:cxnSp macro="">
      <xdr:nvCxnSpPr>
        <xdr:cNvPr id="412" name="直線コネクタ 411"/>
        <xdr:cNvCxnSpPr/>
      </xdr:nvCxnSpPr>
      <xdr:spPr>
        <a:xfrm flipV="1">
          <a:off x="7861300" y="1345639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101391</xdr:rowOff>
    </xdr:from>
    <xdr:to>
      <xdr:col>11</xdr:col>
      <xdr:colOff>307975</xdr:colOff>
      <xdr:row>78</xdr:row>
      <xdr:rowOff>130899</xdr:rowOff>
    </xdr:to>
    <xdr:cxnSp macro="">
      <xdr:nvCxnSpPr>
        <xdr:cNvPr id="415" name="直線コネクタ 414"/>
        <xdr:cNvCxnSpPr/>
      </xdr:nvCxnSpPr>
      <xdr:spPr>
        <a:xfrm flipV="1">
          <a:off x="6972300" y="13474491"/>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91872</xdr:rowOff>
    </xdr:from>
    <xdr:to>
      <xdr:col>15</xdr:col>
      <xdr:colOff>231775</xdr:colOff>
      <xdr:row>79</xdr:row>
      <xdr:rowOff>22022</xdr:rowOff>
    </xdr:to>
    <xdr:sp macro="" textlink="">
      <xdr:nvSpPr>
        <xdr:cNvPr id="425" name="円/楕円 424"/>
        <xdr:cNvSpPr/>
      </xdr:nvSpPr>
      <xdr:spPr>
        <a:xfrm>
          <a:off x="10426700" y="134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6799</xdr:rowOff>
    </xdr:from>
    <xdr:ext cx="469744" cy="259045"/>
    <xdr:sp macro="" textlink="">
      <xdr:nvSpPr>
        <xdr:cNvPr id="426" name="商工費該当値テキスト"/>
        <xdr:cNvSpPr txBox="1"/>
      </xdr:nvSpPr>
      <xdr:spPr>
        <a:xfrm>
          <a:off x="10528300" y="133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44419</xdr:rowOff>
    </xdr:from>
    <xdr:to>
      <xdr:col>14</xdr:col>
      <xdr:colOff>79375</xdr:colOff>
      <xdr:row>78</xdr:row>
      <xdr:rowOff>146019</xdr:rowOff>
    </xdr:to>
    <xdr:sp macro="" textlink="">
      <xdr:nvSpPr>
        <xdr:cNvPr id="427" name="円/楕円 426"/>
        <xdr:cNvSpPr/>
      </xdr:nvSpPr>
      <xdr:spPr>
        <a:xfrm>
          <a:off x="9588500" y="134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137146</xdr:rowOff>
    </xdr:from>
    <xdr:ext cx="469744" cy="259045"/>
    <xdr:sp macro="" textlink="">
      <xdr:nvSpPr>
        <xdr:cNvPr id="428" name="テキスト ボックス 427"/>
        <xdr:cNvSpPr txBox="1"/>
      </xdr:nvSpPr>
      <xdr:spPr>
        <a:xfrm>
          <a:off x="9404427" y="1351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32493</xdr:rowOff>
    </xdr:from>
    <xdr:to>
      <xdr:col>12</xdr:col>
      <xdr:colOff>561975</xdr:colOff>
      <xdr:row>78</xdr:row>
      <xdr:rowOff>134093</xdr:rowOff>
    </xdr:to>
    <xdr:sp macro="" textlink="">
      <xdr:nvSpPr>
        <xdr:cNvPr id="429" name="円/楕円 428"/>
        <xdr:cNvSpPr/>
      </xdr:nvSpPr>
      <xdr:spPr>
        <a:xfrm>
          <a:off x="8699500" y="134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125220</xdr:rowOff>
    </xdr:from>
    <xdr:ext cx="469744" cy="259045"/>
    <xdr:sp macro="" textlink="">
      <xdr:nvSpPr>
        <xdr:cNvPr id="430" name="テキスト ボックス 429"/>
        <xdr:cNvSpPr txBox="1"/>
      </xdr:nvSpPr>
      <xdr:spPr>
        <a:xfrm>
          <a:off x="8515427" y="1349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50591</xdr:rowOff>
    </xdr:from>
    <xdr:to>
      <xdr:col>11</xdr:col>
      <xdr:colOff>358775</xdr:colOff>
      <xdr:row>78</xdr:row>
      <xdr:rowOff>152191</xdr:rowOff>
    </xdr:to>
    <xdr:sp macro="" textlink="">
      <xdr:nvSpPr>
        <xdr:cNvPr id="431" name="円/楕円 430"/>
        <xdr:cNvSpPr/>
      </xdr:nvSpPr>
      <xdr:spPr>
        <a:xfrm>
          <a:off x="7810500" y="13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143318</xdr:rowOff>
    </xdr:from>
    <xdr:ext cx="469744" cy="259045"/>
    <xdr:sp macro="" textlink="">
      <xdr:nvSpPr>
        <xdr:cNvPr id="432" name="テキスト ボックス 431"/>
        <xdr:cNvSpPr txBox="1"/>
      </xdr:nvSpPr>
      <xdr:spPr>
        <a:xfrm>
          <a:off x="7626427" y="1351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80099</xdr:rowOff>
    </xdr:from>
    <xdr:to>
      <xdr:col>10</xdr:col>
      <xdr:colOff>155575</xdr:colOff>
      <xdr:row>79</xdr:row>
      <xdr:rowOff>10249</xdr:rowOff>
    </xdr:to>
    <xdr:sp macro="" textlink="">
      <xdr:nvSpPr>
        <xdr:cNvPr id="433" name="円/楕円 432"/>
        <xdr:cNvSpPr/>
      </xdr:nvSpPr>
      <xdr:spPr>
        <a:xfrm>
          <a:off x="6921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1376</xdr:rowOff>
    </xdr:from>
    <xdr:ext cx="469744" cy="259045"/>
    <xdr:sp macro="" textlink="">
      <xdr:nvSpPr>
        <xdr:cNvPr id="434" name="テキスト ボックス 433"/>
        <xdr:cNvSpPr txBox="1"/>
      </xdr:nvSpPr>
      <xdr:spPr>
        <a:xfrm>
          <a:off x="6737427"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168599</xdr:rowOff>
    </xdr:from>
    <xdr:to>
      <xdr:col>15</xdr:col>
      <xdr:colOff>180975</xdr:colOff>
      <xdr:row>96</xdr:row>
      <xdr:rowOff>84892</xdr:rowOff>
    </xdr:to>
    <xdr:cxnSp macro="">
      <xdr:nvCxnSpPr>
        <xdr:cNvPr id="464" name="直線コネクタ 463"/>
        <xdr:cNvCxnSpPr/>
      </xdr:nvCxnSpPr>
      <xdr:spPr>
        <a:xfrm>
          <a:off x="9639300" y="16456349"/>
          <a:ext cx="838200" cy="8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5" name="土木費平均値テキスト"/>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168599</xdr:rowOff>
    </xdr:from>
    <xdr:to>
      <xdr:col>14</xdr:col>
      <xdr:colOff>28575</xdr:colOff>
      <xdr:row>96</xdr:row>
      <xdr:rowOff>34106</xdr:rowOff>
    </xdr:to>
    <xdr:cxnSp macro="">
      <xdr:nvCxnSpPr>
        <xdr:cNvPr id="467" name="直線コネクタ 466"/>
        <xdr:cNvCxnSpPr/>
      </xdr:nvCxnSpPr>
      <xdr:spPr>
        <a:xfrm flipV="1">
          <a:off x="8750300" y="1645634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9" name="テキスト ボックス 468"/>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30181</xdr:rowOff>
    </xdr:from>
    <xdr:to>
      <xdr:col>12</xdr:col>
      <xdr:colOff>511175</xdr:colOff>
      <xdr:row>96</xdr:row>
      <xdr:rowOff>34106</xdr:rowOff>
    </xdr:to>
    <xdr:cxnSp macro="">
      <xdr:nvCxnSpPr>
        <xdr:cNvPr id="470" name="直線コネクタ 469"/>
        <xdr:cNvCxnSpPr/>
      </xdr:nvCxnSpPr>
      <xdr:spPr>
        <a:xfrm>
          <a:off x="7861300" y="1648938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2" name="テキスト ボックス 471"/>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30181</xdr:rowOff>
    </xdr:from>
    <xdr:to>
      <xdr:col>11</xdr:col>
      <xdr:colOff>307975</xdr:colOff>
      <xdr:row>96</xdr:row>
      <xdr:rowOff>53727</xdr:rowOff>
    </xdr:to>
    <xdr:cxnSp macro="">
      <xdr:nvCxnSpPr>
        <xdr:cNvPr id="473" name="直線コネクタ 472"/>
        <xdr:cNvCxnSpPr/>
      </xdr:nvCxnSpPr>
      <xdr:spPr>
        <a:xfrm flipV="1">
          <a:off x="6972300" y="1648938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5" name="テキスト ボックス 474"/>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34092</xdr:rowOff>
    </xdr:from>
    <xdr:to>
      <xdr:col>15</xdr:col>
      <xdr:colOff>231775</xdr:colOff>
      <xdr:row>96</xdr:row>
      <xdr:rowOff>135692</xdr:rowOff>
    </xdr:to>
    <xdr:sp macro="" textlink="">
      <xdr:nvSpPr>
        <xdr:cNvPr id="483" name="円/楕円 482"/>
        <xdr:cNvSpPr/>
      </xdr:nvSpPr>
      <xdr:spPr>
        <a:xfrm>
          <a:off x="104267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56969</xdr:rowOff>
    </xdr:from>
    <xdr:ext cx="534377" cy="259045"/>
    <xdr:sp macro="" textlink="">
      <xdr:nvSpPr>
        <xdr:cNvPr id="484" name="土木費該当値テキスト"/>
        <xdr:cNvSpPr txBox="1"/>
      </xdr:nvSpPr>
      <xdr:spPr>
        <a:xfrm>
          <a:off x="10528300" y="163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44,877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117799</xdr:rowOff>
    </xdr:from>
    <xdr:to>
      <xdr:col>14</xdr:col>
      <xdr:colOff>79375</xdr:colOff>
      <xdr:row>96</xdr:row>
      <xdr:rowOff>47949</xdr:rowOff>
    </xdr:to>
    <xdr:sp macro="" textlink="">
      <xdr:nvSpPr>
        <xdr:cNvPr id="485" name="円/楕円 484"/>
        <xdr:cNvSpPr/>
      </xdr:nvSpPr>
      <xdr:spPr>
        <a:xfrm>
          <a:off x="9588500" y="164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64476</xdr:rowOff>
    </xdr:from>
    <xdr:ext cx="534377" cy="259045"/>
    <xdr:sp macro="" textlink="">
      <xdr:nvSpPr>
        <xdr:cNvPr id="486" name="テキスト ボックス 485"/>
        <xdr:cNvSpPr txBox="1"/>
      </xdr:nvSpPr>
      <xdr:spPr>
        <a:xfrm>
          <a:off x="9372111" y="16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154756</xdr:rowOff>
    </xdr:from>
    <xdr:to>
      <xdr:col>12</xdr:col>
      <xdr:colOff>561975</xdr:colOff>
      <xdr:row>96</xdr:row>
      <xdr:rowOff>84906</xdr:rowOff>
    </xdr:to>
    <xdr:sp macro="" textlink="">
      <xdr:nvSpPr>
        <xdr:cNvPr id="487" name="円/楕円 486"/>
        <xdr:cNvSpPr/>
      </xdr:nvSpPr>
      <xdr:spPr>
        <a:xfrm>
          <a:off x="8699500" y="164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101433</xdr:rowOff>
    </xdr:from>
    <xdr:ext cx="534377" cy="259045"/>
    <xdr:sp macro="" textlink="">
      <xdr:nvSpPr>
        <xdr:cNvPr id="488" name="テキスト ボックス 487"/>
        <xdr:cNvSpPr txBox="1"/>
      </xdr:nvSpPr>
      <xdr:spPr>
        <a:xfrm>
          <a:off x="8483111" y="162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150831</xdr:rowOff>
    </xdr:from>
    <xdr:to>
      <xdr:col>11</xdr:col>
      <xdr:colOff>358775</xdr:colOff>
      <xdr:row>96</xdr:row>
      <xdr:rowOff>80981</xdr:rowOff>
    </xdr:to>
    <xdr:sp macro="" textlink="">
      <xdr:nvSpPr>
        <xdr:cNvPr id="489" name="円/楕円 488"/>
        <xdr:cNvSpPr/>
      </xdr:nvSpPr>
      <xdr:spPr>
        <a:xfrm>
          <a:off x="7810500" y="164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97508</xdr:rowOff>
    </xdr:from>
    <xdr:ext cx="534377" cy="259045"/>
    <xdr:sp macro="" textlink="">
      <xdr:nvSpPr>
        <xdr:cNvPr id="490" name="テキスト ボックス 489"/>
        <xdr:cNvSpPr txBox="1"/>
      </xdr:nvSpPr>
      <xdr:spPr>
        <a:xfrm>
          <a:off x="7594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2927</xdr:rowOff>
    </xdr:from>
    <xdr:to>
      <xdr:col>10</xdr:col>
      <xdr:colOff>155575</xdr:colOff>
      <xdr:row>96</xdr:row>
      <xdr:rowOff>104527</xdr:rowOff>
    </xdr:to>
    <xdr:sp macro="" textlink="">
      <xdr:nvSpPr>
        <xdr:cNvPr id="491" name="円/楕円 490"/>
        <xdr:cNvSpPr/>
      </xdr:nvSpPr>
      <xdr:spPr>
        <a:xfrm>
          <a:off x="6921500" y="164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121054</xdr:rowOff>
    </xdr:from>
    <xdr:ext cx="534377" cy="259045"/>
    <xdr:sp macro="" textlink="">
      <xdr:nvSpPr>
        <xdr:cNvPr id="492" name="テキスト ボックス 491"/>
        <xdr:cNvSpPr txBox="1"/>
      </xdr:nvSpPr>
      <xdr:spPr>
        <a:xfrm>
          <a:off x="6705111" y="162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131445</xdr:rowOff>
    </xdr:from>
    <xdr:to>
      <xdr:col>23</xdr:col>
      <xdr:colOff>517525</xdr:colOff>
      <xdr:row>36</xdr:row>
      <xdr:rowOff>155321</xdr:rowOff>
    </xdr:to>
    <xdr:cxnSp macro="">
      <xdr:nvCxnSpPr>
        <xdr:cNvPr id="522" name="直線コネクタ 521"/>
        <xdr:cNvCxnSpPr/>
      </xdr:nvCxnSpPr>
      <xdr:spPr>
        <a:xfrm flipV="1">
          <a:off x="15481300" y="6303645"/>
          <a:ext cx="8382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3"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109982</xdr:rowOff>
    </xdr:from>
    <xdr:to>
      <xdr:col>22</xdr:col>
      <xdr:colOff>365125</xdr:colOff>
      <xdr:row>36</xdr:row>
      <xdr:rowOff>155321</xdr:rowOff>
    </xdr:to>
    <xdr:cxnSp macro="">
      <xdr:nvCxnSpPr>
        <xdr:cNvPr id="525" name="直線コネクタ 524"/>
        <xdr:cNvCxnSpPr/>
      </xdr:nvCxnSpPr>
      <xdr:spPr>
        <a:xfrm>
          <a:off x="14592300" y="6282182"/>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102108</xdr:rowOff>
    </xdr:from>
    <xdr:to>
      <xdr:col>21</xdr:col>
      <xdr:colOff>161925</xdr:colOff>
      <xdr:row>36</xdr:row>
      <xdr:rowOff>109982</xdr:rowOff>
    </xdr:to>
    <xdr:cxnSp macro="">
      <xdr:nvCxnSpPr>
        <xdr:cNvPr id="528" name="直線コネクタ 527"/>
        <xdr:cNvCxnSpPr/>
      </xdr:nvCxnSpPr>
      <xdr:spPr>
        <a:xfrm>
          <a:off x="13703300" y="6102858"/>
          <a:ext cx="889000" cy="1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141097</xdr:rowOff>
    </xdr:from>
    <xdr:to>
      <xdr:col>19</xdr:col>
      <xdr:colOff>644525</xdr:colOff>
      <xdr:row>35</xdr:row>
      <xdr:rowOff>102108</xdr:rowOff>
    </xdr:to>
    <xdr:cxnSp macro="">
      <xdr:nvCxnSpPr>
        <xdr:cNvPr id="531" name="直線コネクタ 530"/>
        <xdr:cNvCxnSpPr/>
      </xdr:nvCxnSpPr>
      <xdr:spPr>
        <a:xfrm>
          <a:off x="12814300" y="5798947"/>
          <a:ext cx="889000" cy="3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3" name="テキスト ボックス 532"/>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5" name="テキスト ボックス 534"/>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80645</xdr:rowOff>
    </xdr:from>
    <xdr:to>
      <xdr:col>23</xdr:col>
      <xdr:colOff>568325</xdr:colOff>
      <xdr:row>37</xdr:row>
      <xdr:rowOff>10795</xdr:rowOff>
    </xdr:to>
    <xdr:sp macro="" textlink="">
      <xdr:nvSpPr>
        <xdr:cNvPr id="541" name="円/楕円 540"/>
        <xdr:cNvSpPr/>
      </xdr:nvSpPr>
      <xdr:spPr>
        <a:xfrm>
          <a:off x="16268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103522</xdr:rowOff>
    </xdr:from>
    <xdr:ext cx="534377" cy="259045"/>
    <xdr:sp macro="" textlink="">
      <xdr:nvSpPr>
        <xdr:cNvPr id="542" name="消防費該当値テキスト"/>
        <xdr:cNvSpPr txBox="1"/>
      </xdr:nvSpPr>
      <xdr:spPr>
        <a:xfrm>
          <a:off x="16370300" y="61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104521</xdr:rowOff>
    </xdr:from>
    <xdr:to>
      <xdr:col>22</xdr:col>
      <xdr:colOff>415925</xdr:colOff>
      <xdr:row>37</xdr:row>
      <xdr:rowOff>34671</xdr:rowOff>
    </xdr:to>
    <xdr:sp macro="" textlink="">
      <xdr:nvSpPr>
        <xdr:cNvPr id="543" name="円/楕円 542"/>
        <xdr:cNvSpPr/>
      </xdr:nvSpPr>
      <xdr:spPr>
        <a:xfrm>
          <a:off x="15430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25798</xdr:rowOff>
    </xdr:from>
    <xdr:ext cx="534377" cy="259045"/>
    <xdr:sp macro="" textlink="">
      <xdr:nvSpPr>
        <xdr:cNvPr id="544" name="テキスト ボックス 543"/>
        <xdr:cNvSpPr txBox="1"/>
      </xdr:nvSpPr>
      <xdr:spPr>
        <a:xfrm>
          <a:off x="15214111" y="63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59182</xdr:rowOff>
    </xdr:from>
    <xdr:to>
      <xdr:col>21</xdr:col>
      <xdr:colOff>212725</xdr:colOff>
      <xdr:row>36</xdr:row>
      <xdr:rowOff>160782</xdr:rowOff>
    </xdr:to>
    <xdr:sp macro="" textlink="">
      <xdr:nvSpPr>
        <xdr:cNvPr id="545" name="円/楕円 544"/>
        <xdr:cNvSpPr/>
      </xdr:nvSpPr>
      <xdr:spPr>
        <a:xfrm>
          <a:off x="14541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151909</xdr:rowOff>
    </xdr:from>
    <xdr:ext cx="534377" cy="259045"/>
    <xdr:sp macro="" textlink="">
      <xdr:nvSpPr>
        <xdr:cNvPr id="546" name="テキスト ボックス 545"/>
        <xdr:cNvSpPr txBox="1"/>
      </xdr:nvSpPr>
      <xdr:spPr>
        <a:xfrm>
          <a:off x="14325111"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51308</xdr:rowOff>
    </xdr:from>
    <xdr:to>
      <xdr:col>20</xdr:col>
      <xdr:colOff>9525</xdr:colOff>
      <xdr:row>35</xdr:row>
      <xdr:rowOff>152908</xdr:rowOff>
    </xdr:to>
    <xdr:sp macro="" textlink="">
      <xdr:nvSpPr>
        <xdr:cNvPr id="547" name="円/楕円 546"/>
        <xdr:cNvSpPr/>
      </xdr:nvSpPr>
      <xdr:spPr>
        <a:xfrm>
          <a:off x="13652500" y="60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169435</xdr:rowOff>
    </xdr:from>
    <xdr:ext cx="534377" cy="259045"/>
    <xdr:sp macro="" textlink="">
      <xdr:nvSpPr>
        <xdr:cNvPr id="548" name="テキスト ボックス 547"/>
        <xdr:cNvSpPr txBox="1"/>
      </xdr:nvSpPr>
      <xdr:spPr>
        <a:xfrm>
          <a:off x="13436111" y="58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90297</xdr:rowOff>
    </xdr:from>
    <xdr:to>
      <xdr:col>18</xdr:col>
      <xdr:colOff>492125</xdr:colOff>
      <xdr:row>34</xdr:row>
      <xdr:rowOff>20447</xdr:rowOff>
    </xdr:to>
    <xdr:sp macro="" textlink="">
      <xdr:nvSpPr>
        <xdr:cNvPr id="549" name="円/楕円 548"/>
        <xdr:cNvSpPr/>
      </xdr:nvSpPr>
      <xdr:spPr>
        <a:xfrm>
          <a:off x="12763500" y="57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36974</xdr:rowOff>
    </xdr:from>
    <xdr:ext cx="534377" cy="259045"/>
    <xdr:sp macro="" textlink="">
      <xdr:nvSpPr>
        <xdr:cNvPr id="550" name="テキスト ボックス 549"/>
        <xdr:cNvSpPr txBox="1"/>
      </xdr:nvSpPr>
      <xdr:spPr>
        <a:xfrm>
          <a:off x="12547111" y="55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71730</xdr:rowOff>
    </xdr:from>
    <xdr:to>
      <xdr:col>23</xdr:col>
      <xdr:colOff>517525</xdr:colOff>
      <xdr:row>55</xdr:row>
      <xdr:rowOff>148158</xdr:rowOff>
    </xdr:to>
    <xdr:cxnSp macro="">
      <xdr:nvCxnSpPr>
        <xdr:cNvPr id="580" name="直線コネクタ 579"/>
        <xdr:cNvCxnSpPr/>
      </xdr:nvCxnSpPr>
      <xdr:spPr>
        <a:xfrm>
          <a:off x="15481300" y="9501480"/>
          <a:ext cx="8382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1"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71730</xdr:rowOff>
    </xdr:from>
    <xdr:to>
      <xdr:col>22</xdr:col>
      <xdr:colOff>365125</xdr:colOff>
      <xdr:row>56</xdr:row>
      <xdr:rowOff>68453</xdr:rowOff>
    </xdr:to>
    <xdr:cxnSp macro="">
      <xdr:nvCxnSpPr>
        <xdr:cNvPr id="583" name="直線コネクタ 582"/>
        <xdr:cNvCxnSpPr/>
      </xdr:nvCxnSpPr>
      <xdr:spPr>
        <a:xfrm flipV="1">
          <a:off x="14592300" y="9501480"/>
          <a:ext cx="889000" cy="1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5" name="テキスト ボックス 584"/>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68453</xdr:rowOff>
    </xdr:from>
    <xdr:to>
      <xdr:col>21</xdr:col>
      <xdr:colOff>161925</xdr:colOff>
      <xdr:row>56</xdr:row>
      <xdr:rowOff>158750</xdr:rowOff>
    </xdr:to>
    <xdr:cxnSp macro="">
      <xdr:nvCxnSpPr>
        <xdr:cNvPr id="586" name="直線コネクタ 585"/>
        <xdr:cNvCxnSpPr/>
      </xdr:nvCxnSpPr>
      <xdr:spPr>
        <a:xfrm flipV="1">
          <a:off x="13703300" y="966965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88" name="テキスト ボックス 587"/>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88188</xdr:rowOff>
    </xdr:from>
    <xdr:to>
      <xdr:col>19</xdr:col>
      <xdr:colOff>644525</xdr:colOff>
      <xdr:row>56</xdr:row>
      <xdr:rowOff>158750</xdr:rowOff>
    </xdr:to>
    <xdr:cxnSp macro="">
      <xdr:nvCxnSpPr>
        <xdr:cNvPr id="589" name="直線コネクタ 588"/>
        <xdr:cNvCxnSpPr/>
      </xdr:nvCxnSpPr>
      <xdr:spPr>
        <a:xfrm>
          <a:off x="12814300" y="9689388"/>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1" name="テキスト ボックス 590"/>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3" name="テキスト ボックス 592"/>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97358</xdr:rowOff>
    </xdr:from>
    <xdr:to>
      <xdr:col>23</xdr:col>
      <xdr:colOff>568325</xdr:colOff>
      <xdr:row>56</xdr:row>
      <xdr:rowOff>27508</xdr:rowOff>
    </xdr:to>
    <xdr:sp macro="" textlink="">
      <xdr:nvSpPr>
        <xdr:cNvPr id="599" name="円/楕円 598"/>
        <xdr:cNvSpPr/>
      </xdr:nvSpPr>
      <xdr:spPr>
        <a:xfrm>
          <a:off x="16268700" y="95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75785</xdr:rowOff>
    </xdr:from>
    <xdr:ext cx="534377" cy="259045"/>
    <xdr:sp macro="" textlink="">
      <xdr:nvSpPr>
        <xdr:cNvPr id="600" name="教育費該当値テキスト"/>
        <xdr:cNvSpPr txBox="1"/>
      </xdr:nvSpPr>
      <xdr:spPr>
        <a:xfrm>
          <a:off x="16370300" y="95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20930</xdr:rowOff>
    </xdr:from>
    <xdr:to>
      <xdr:col>22</xdr:col>
      <xdr:colOff>415925</xdr:colOff>
      <xdr:row>55</xdr:row>
      <xdr:rowOff>122530</xdr:rowOff>
    </xdr:to>
    <xdr:sp macro="" textlink="">
      <xdr:nvSpPr>
        <xdr:cNvPr id="601" name="円/楕円 600"/>
        <xdr:cNvSpPr/>
      </xdr:nvSpPr>
      <xdr:spPr>
        <a:xfrm>
          <a:off x="15430500" y="94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113657</xdr:rowOff>
    </xdr:from>
    <xdr:ext cx="534377" cy="259045"/>
    <xdr:sp macro="" textlink="">
      <xdr:nvSpPr>
        <xdr:cNvPr id="602" name="テキスト ボックス 601"/>
        <xdr:cNvSpPr txBox="1"/>
      </xdr:nvSpPr>
      <xdr:spPr>
        <a:xfrm>
          <a:off x="15214111" y="95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17653</xdr:rowOff>
    </xdr:from>
    <xdr:to>
      <xdr:col>21</xdr:col>
      <xdr:colOff>212725</xdr:colOff>
      <xdr:row>56</xdr:row>
      <xdr:rowOff>119253</xdr:rowOff>
    </xdr:to>
    <xdr:sp macro="" textlink="">
      <xdr:nvSpPr>
        <xdr:cNvPr id="603" name="円/楕円 602"/>
        <xdr:cNvSpPr/>
      </xdr:nvSpPr>
      <xdr:spPr>
        <a:xfrm>
          <a:off x="14541500" y="96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110380</xdr:rowOff>
    </xdr:from>
    <xdr:ext cx="534377" cy="259045"/>
    <xdr:sp macro="" textlink="">
      <xdr:nvSpPr>
        <xdr:cNvPr id="604" name="テキスト ボックス 603"/>
        <xdr:cNvSpPr txBox="1"/>
      </xdr:nvSpPr>
      <xdr:spPr>
        <a:xfrm>
          <a:off x="14325111" y="97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107950</xdr:rowOff>
    </xdr:from>
    <xdr:to>
      <xdr:col>20</xdr:col>
      <xdr:colOff>9525</xdr:colOff>
      <xdr:row>57</xdr:row>
      <xdr:rowOff>38100</xdr:rowOff>
    </xdr:to>
    <xdr:sp macro="" textlink="">
      <xdr:nvSpPr>
        <xdr:cNvPr id="605" name="円/楕円 604"/>
        <xdr:cNvSpPr/>
      </xdr:nvSpPr>
      <xdr:spPr>
        <a:xfrm>
          <a:off x="136525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29227</xdr:rowOff>
    </xdr:from>
    <xdr:ext cx="534377" cy="259045"/>
    <xdr:sp macro="" textlink="">
      <xdr:nvSpPr>
        <xdr:cNvPr id="606" name="テキスト ボックス 605"/>
        <xdr:cNvSpPr txBox="1"/>
      </xdr:nvSpPr>
      <xdr:spPr>
        <a:xfrm>
          <a:off x="13436111" y="98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37388</xdr:rowOff>
    </xdr:from>
    <xdr:to>
      <xdr:col>18</xdr:col>
      <xdr:colOff>492125</xdr:colOff>
      <xdr:row>56</xdr:row>
      <xdr:rowOff>138988</xdr:rowOff>
    </xdr:to>
    <xdr:sp macro="" textlink="">
      <xdr:nvSpPr>
        <xdr:cNvPr id="607" name="円/楕円 606"/>
        <xdr:cNvSpPr/>
      </xdr:nvSpPr>
      <xdr:spPr>
        <a:xfrm>
          <a:off x="12763500" y="96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130115</xdr:rowOff>
    </xdr:from>
    <xdr:ext cx="534377" cy="259045"/>
    <xdr:sp macro="" textlink="">
      <xdr:nvSpPr>
        <xdr:cNvPr id="608" name="テキスト ボックス 607"/>
        <xdr:cNvSpPr txBox="1"/>
      </xdr:nvSpPr>
      <xdr:spPr>
        <a:xfrm>
          <a:off x="12547111" y="973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66221</xdr:rowOff>
    </xdr:from>
    <xdr:to>
      <xdr:col>23</xdr:col>
      <xdr:colOff>517525</xdr:colOff>
      <xdr:row>79</xdr:row>
      <xdr:rowOff>80918</xdr:rowOff>
    </xdr:to>
    <xdr:cxnSp macro="">
      <xdr:nvCxnSpPr>
        <xdr:cNvPr id="639" name="直線コネクタ 638"/>
        <xdr:cNvCxnSpPr/>
      </xdr:nvCxnSpPr>
      <xdr:spPr>
        <a:xfrm flipV="1">
          <a:off x="15481300" y="1361077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0"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80918</xdr:rowOff>
    </xdr:from>
    <xdr:to>
      <xdr:col>22</xdr:col>
      <xdr:colOff>365125</xdr:colOff>
      <xdr:row>79</xdr:row>
      <xdr:rowOff>98879</xdr:rowOff>
    </xdr:to>
    <xdr:cxnSp macro="">
      <xdr:nvCxnSpPr>
        <xdr:cNvPr id="642" name="直線コネクタ 641"/>
        <xdr:cNvCxnSpPr/>
      </xdr:nvCxnSpPr>
      <xdr:spPr>
        <a:xfrm flipV="1">
          <a:off x="14592300" y="136254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4" name="テキスト ボックス 643"/>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7" name="テキスト ボックス 646"/>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15421</xdr:rowOff>
    </xdr:from>
    <xdr:to>
      <xdr:col>23</xdr:col>
      <xdr:colOff>568325</xdr:colOff>
      <xdr:row>79</xdr:row>
      <xdr:rowOff>117021</xdr:rowOff>
    </xdr:to>
    <xdr:sp macro="" textlink="">
      <xdr:nvSpPr>
        <xdr:cNvPr id="658" name="円/楕円 657"/>
        <xdr:cNvSpPr/>
      </xdr:nvSpPr>
      <xdr:spPr>
        <a:xfrm>
          <a:off x="16268700" y="13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101798</xdr:rowOff>
    </xdr:from>
    <xdr:ext cx="313932" cy="259045"/>
    <xdr:sp macro="" textlink="">
      <xdr:nvSpPr>
        <xdr:cNvPr id="659" name="災害復旧費該当値テキスト"/>
        <xdr:cNvSpPr txBox="1"/>
      </xdr:nvSpPr>
      <xdr:spPr>
        <a:xfrm>
          <a:off x="16370300" y="1347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30118</xdr:rowOff>
    </xdr:from>
    <xdr:to>
      <xdr:col>22</xdr:col>
      <xdr:colOff>415925</xdr:colOff>
      <xdr:row>79</xdr:row>
      <xdr:rowOff>131718</xdr:rowOff>
    </xdr:to>
    <xdr:sp macro="" textlink="">
      <xdr:nvSpPr>
        <xdr:cNvPr id="660" name="円/楕円 659"/>
        <xdr:cNvSpPr/>
      </xdr:nvSpPr>
      <xdr:spPr>
        <a:xfrm>
          <a:off x="15430500" y="135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122845</xdr:rowOff>
    </xdr:from>
    <xdr:ext cx="313932" cy="259045"/>
    <xdr:sp macro="" textlink="">
      <xdr:nvSpPr>
        <xdr:cNvPr id="661" name="テキスト ボックス 660"/>
        <xdr:cNvSpPr txBox="1"/>
      </xdr:nvSpPr>
      <xdr:spPr>
        <a:xfrm>
          <a:off x="15324333" y="13667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2" name="円/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3" name="テキスト ボックス 662"/>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35382</xdr:rowOff>
    </xdr:from>
    <xdr:to>
      <xdr:col>23</xdr:col>
      <xdr:colOff>517525</xdr:colOff>
      <xdr:row>95</xdr:row>
      <xdr:rowOff>74606</xdr:rowOff>
    </xdr:to>
    <xdr:cxnSp macro="">
      <xdr:nvCxnSpPr>
        <xdr:cNvPr id="696" name="直線コネクタ 695"/>
        <xdr:cNvCxnSpPr/>
      </xdr:nvCxnSpPr>
      <xdr:spPr>
        <a:xfrm flipV="1">
          <a:off x="15481300" y="16323132"/>
          <a:ext cx="8382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7"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74606</xdr:rowOff>
    </xdr:from>
    <xdr:to>
      <xdr:col>22</xdr:col>
      <xdr:colOff>365125</xdr:colOff>
      <xdr:row>95</xdr:row>
      <xdr:rowOff>108496</xdr:rowOff>
    </xdr:to>
    <xdr:cxnSp macro="">
      <xdr:nvCxnSpPr>
        <xdr:cNvPr id="699" name="直線コネクタ 698"/>
        <xdr:cNvCxnSpPr/>
      </xdr:nvCxnSpPr>
      <xdr:spPr>
        <a:xfrm flipV="1">
          <a:off x="14592300" y="16362356"/>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1" name="テキスト ボックス 700"/>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107238</xdr:rowOff>
    </xdr:from>
    <xdr:to>
      <xdr:col>21</xdr:col>
      <xdr:colOff>161925</xdr:colOff>
      <xdr:row>95</xdr:row>
      <xdr:rowOff>108496</xdr:rowOff>
    </xdr:to>
    <xdr:cxnSp macro="">
      <xdr:nvCxnSpPr>
        <xdr:cNvPr id="702" name="直線コネクタ 701"/>
        <xdr:cNvCxnSpPr/>
      </xdr:nvCxnSpPr>
      <xdr:spPr>
        <a:xfrm>
          <a:off x="13703300" y="1639498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4" name="テキスト ボックス 703"/>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92914</xdr:rowOff>
    </xdr:from>
    <xdr:to>
      <xdr:col>19</xdr:col>
      <xdr:colOff>644525</xdr:colOff>
      <xdr:row>95</xdr:row>
      <xdr:rowOff>107238</xdr:rowOff>
    </xdr:to>
    <xdr:cxnSp macro="">
      <xdr:nvCxnSpPr>
        <xdr:cNvPr id="705" name="直線コネクタ 704"/>
        <xdr:cNvCxnSpPr/>
      </xdr:nvCxnSpPr>
      <xdr:spPr>
        <a:xfrm>
          <a:off x="12814300" y="16380664"/>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7" name="テキスト ボックス 706"/>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09" name="テキスト ボックス 708"/>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156032</xdr:rowOff>
    </xdr:from>
    <xdr:to>
      <xdr:col>23</xdr:col>
      <xdr:colOff>568325</xdr:colOff>
      <xdr:row>95</xdr:row>
      <xdr:rowOff>86182</xdr:rowOff>
    </xdr:to>
    <xdr:sp macro="" textlink="">
      <xdr:nvSpPr>
        <xdr:cNvPr id="715" name="円/楕円 714"/>
        <xdr:cNvSpPr/>
      </xdr:nvSpPr>
      <xdr:spPr>
        <a:xfrm>
          <a:off x="16268700" y="162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7459</xdr:rowOff>
    </xdr:from>
    <xdr:ext cx="534377" cy="259045"/>
    <xdr:sp macro="" textlink="">
      <xdr:nvSpPr>
        <xdr:cNvPr id="716" name="公債費該当値テキスト"/>
        <xdr:cNvSpPr txBox="1"/>
      </xdr:nvSpPr>
      <xdr:spPr>
        <a:xfrm>
          <a:off x="16370300" y="161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23806</xdr:rowOff>
    </xdr:from>
    <xdr:to>
      <xdr:col>22</xdr:col>
      <xdr:colOff>415925</xdr:colOff>
      <xdr:row>95</xdr:row>
      <xdr:rowOff>125406</xdr:rowOff>
    </xdr:to>
    <xdr:sp macro="" textlink="">
      <xdr:nvSpPr>
        <xdr:cNvPr id="717" name="円/楕円 716"/>
        <xdr:cNvSpPr/>
      </xdr:nvSpPr>
      <xdr:spPr>
        <a:xfrm>
          <a:off x="15430500" y="163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141933</xdr:rowOff>
    </xdr:from>
    <xdr:ext cx="534377" cy="259045"/>
    <xdr:sp macro="" textlink="">
      <xdr:nvSpPr>
        <xdr:cNvPr id="718" name="テキスト ボックス 717"/>
        <xdr:cNvSpPr txBox="1"/>
      </xdr:nvSpPr>
      <xdr:spPr>
        <a:xfrm>
          <a:off x="15214111" y="1608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57696</xdr:rowOff>
    </xdr:from>
    <xdr:to>
      <xdr:col>21</xdr:col>
      <xdr:colOff>212725</xdr:colOff>
      <xdr:row>95</xdr:row>
      <xdr:rowOff>159296</xdr:rowOff>
    </xdr:to>
    <xdr:sp macro="" textlink="">
      <xdr:nvSpPr>
        <xdr:cNvPr id="719" name="円/楕円 718"/>
        <xdr:cNvSpPr/>
      </xdr:nvSpPr>
      <xdr:spPr>
        <a:xfrm>
          <a:off x="14541500" y="163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150423</xdr:rowOff>
    </xdr:from>
    <xdr:ext cx="534377" cy="259045"/>
    <xdr:sp macro="" textlink="">
      <xdr:nvSpPr>
        <xdr:cNvPr id="720" name="テキスト ボックス 719"/>
        <xdr:cNvSpPr txBox="1"/>
      </xdr:nvSpPr>
      <xdr:spPr>
        <a:xfrm>
          <a:off x="14325111" y="164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56438</xdr:rowOff>
    </xdr:from>
    <xdr:to>
      <xdr:col>20</xdr:col>
      <xdr:colOff>9525</xdr:colOff>
      <xdr:row>95</xdr:row>
      <xdr:rowOff>158038</xdr:rowOff>
    </xdr:to>
    <xdr:sp macro="" textlink="">
      <xdr:nvSpPr>
        <xdr:cNvPr id="721" name="円/楕円 720"/>
        <xdr:cNvSpPr/>
      </xdr:nvSpPr>
      <xdr:spPr>
        <a:xfrm>
          <a:off x="13652500" y="16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149165</xdr:rowOff>
    </xdr:from>
    <xdr:ext cx="534377" cy="259045"/>
    <xdr:sp macro="" textlink="">
      <xdr:nvSpPr>
        <xdr:cNvPr id="722" name="テキスト ボックス 721"/>
        <xdr:cNvSpPr txBox="1"/>
      </xdr:nvSpPr>
      <xdr:spPr>
        <a:xfrm>
          <a:off x="13436111"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42114</xdr:rowOff>
    </xdr:from>
    <xdr:to>
      <xdr:col>18</xdr:col>
      <xdr:colOff>492125</xdr:colOff>
      <xdr:row>95</xdr:row>
      <xdr:rowOff>143714</xdr:rowOff>
    </xdr:to>
    <xdr:sp macro="" textlink="">
      <xdr:nvSpPr>
        <xdr:cNvPr id="723" name="円/楕円 722"/>
        <xdr:cNvSpPr/>
      </xdr:nvSpPr>
      <xdr:spPr>
        <a:xfrm>
          <a:off x="12763500" y="163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134841</xdr:rowOff>
    </xdr:from>
    <xdr:ext cx="534377" cy="259045"/>
    <xdr:sp macro="" textlink="">
      <xdr:nvSpPr>
        <xdr:cNvPr id="724" name="テキスト ボックス 723"/>
        <xdr:cNvSpPr txBox="1"/>
      </xdr:nvSpPr>
      <xdr:spPr>
        <a:xfrm>
          <a:off x="12547111" y="164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2"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6" name="テキスト ボックス 755"/>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9" name="テキスト ボックス 758"/>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2" name="テキスト ボックス 761"/>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4" name="テキスト ボックス 763"/>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民生費については、臨時福祉給付金給付事業費などの増により、平成２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て５，５６６</a:t>
          </a:r>
          <a:r>
            <a:rPr kumimoji="1" lang="ja-JP" altLang="ja-JP" sz="1300">
              <a:solidFill>
                <a:schemeClr val="dk1"/>
              </a:solidFill>
              <a:effectLst/>
              <a:latin typeface="+mn-lt"/>
              <a:ea typeface="+mn-ea"/>
              <a:cs typeface="+mn-cs"/>
            </a:rPr>
            <a:t>円増加し</a:t>
          </a:r>
          <a:r>
            <a:rPr kumimoji="1" lang="ja-JP" altLang="en-US" sz="1300">
              <a:solidFill>
                <a:schemeClr val="dk1"/>
              </a:solidFill>
              <a:effectLst/>
              <a:latin typeface="+mn-lt"/>
              <a:ea typeface="+mn-ea"/>
              <a:cs typeface="+mn-cs"/>
            </a:rPr>
            <a:t>１６０，１０６</a:t>
          </a:r>
          <a:r>
            <a:rPr kumimoji="1" lang="ja-JP" altLang="ja-JP" sz="1300">
              <a:solidFill>
                <a:schemeClr val="dk1"/>
              </a:solidFill>
              <a:effectLst/>
              <a:latin typeface="+mn-lt"/>
              <a:ea typeface="+mn-ea"/>
              <a:cs typeface="+mn-cs"/>
            </a:rPr>
            <a:t>円となった。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衛生</a:t>
          </a:r>
          <a:r>
            <a:rPr kumimoji="1" lang="ja-JP" altLang="ja-JP" sz="1300">
              <a:solidFill>
                <a:schemeClr val="dk1"/>
              </a:solidFill>
              <a:effectLst/>
              <a:latin typeface="+mn-lt"/>
              <a:ea typeface="+mn-ea"/>
              <a:cs typeface="+mn-cs"/>
            </a:rPr>
            <a:t>費については、</a:t>
          </a:r>
          <a:r>
            <a:rPr kumimoji="1" lang="ja-JP" altLang="en-US" sz="1300">
              <a:solidFill>
                <a:schemeClr val="dk1"/>
              </a:solidFill>
              <a:effectLst/>
              <a:latin typeface="+mn-lt"/>
              <a:ea typeface="+mn-ea"/>
              <a:cs typeface="+mn-cs"/>
            </a:rPr>
            <a:t>ごみ処理施設建設</a:t>
          </a:r>
          <a:r>
            <a:rPr kumimoji="1" lang="ja-JP" altLang="ja-JP" sz="1300">
              <a:solidFill>
                <a:schemeClr val="dk1"/>
              </a:solidFill>
              <a:effectLst/>
              <a:latin typeface="+mn-lt"/>
              <a:ea typeface="+mn-ea"/>
              <a:cs typeface="+mn-cs"/>
            </a:rPr>
            <a:t>事業費などの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により、平成２７年度と比較して</a:t>
          </a:r>
          <a:r>
            <a:rPr kumimoji="1" lang="ja-JP" altLang="en-US" sz="1300">
              <a:solidFill>
                <a:schemeClr val="dk1"/>
              </a:solidFill>
              <a:effectLst/>
              <a:latin typeface="+mn-lt"/>
              <a:ea typeface="+mn-ea"/>
              <a:cs typeface="+mn-cs"/>
            </a:rPr>
            <a:t>２，４６７</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３４，５３８</a:t>
          </a:r>
          <a:r>
            <a:rPr kumimoji="1" lang="ja-JP" altLang="ja-JP" sz="1300">
              <a:solidFill>
                <a:schemeClr val="dk1"/>
              </a:solidFill>
              <a:effectLst/>
              <a:latin typeface="+mn-lt"/>
              <a:ea typeface="+mn-ea"/>
              <a:cs typeface="+mn-cs"/>
            </a:rPr>
            <a:t>円となった。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商工</a:t>
          </a:r>
          <a:r>
            <a:rPr kumimoji="1" lang="ja-JP" altLang="ja-JP" sz="1300">
              <a:solidFill>
                <a:schemeClr val="dk1"/>
              </a:solidFill>
              <a:effectLst/>
              <a:latin typeface="+mn-lt"/>
              <a:ea typeface="+mn-ea"/>
              <a:cs typeface="+mn-cs"/>
            </a:rPr>
            <a:t>費については、</a:t>
          </a:r>
          <a:r>
            <a:rPr kumimoji="1" lang="ja-JP" altLang="en-US" sz="1300">
              <a:solidFill>
                <a:schemeClr val="dk1"/>
              </a:solidFill>
              <a:effectLst/>
              <a:latin typeface="+mn-lt"/>
              <a:ea typeface="+mn-ea"/>
              <a:cs typeface="+mn-cs"/>
            </a:rPr>
            <a:t>商業推進事業</a:t>
          </a:r>
          <a:r>
            <a:rPr kumimoji="1" lang="ja-JP" altLang="ja-JP" sz="1300">
              <a:solidFill>
                <a:schemeClr val="dk1"/>
              </a:solidFill>
              <a:effectLst/>
              <a:latin typeface="+mn-lt"/>
              <a:ea typeface="+mn-ea"/>
              <a:cs typeface="+mn-cs"/>
            </a:rPr>
            <a:t>費などの減により、平成２７年度と比較して</a:t>
          </a:r>
          <a:r>
            <a:rPr kumimoji="1" lang="ja-JP" altLang="en-US" sz="1300">
              <a:solidFill>
                <a:schemeClr val="dk1"/>
              </a:solidFill>
              <a:effectLst/>
              <a:latin typeface="+mn-lt"/>
              <a:ea typeface="+mn-ea"/>
              <a:cs typeface="+mn-cs"/>
            </a:rPr>
            <a:t>２，４９１</a:t>
          </a:r>
          <a:r>
            <a:rPr kumimoji="1" lang="ja-JP" altLang="ja-JP" sz="1300">
              <a:solidFill>
                <a:schemeClr val="dk1"/>
              </a:solidFill>
              <a:effectLst/>
              <a:latin typeface="+mn-lt"/>
              <a:ea typeface="+mn-ea"/>
              <a:cs typeface="+mn-cs"/>
            </a:rPr>
            <a:t>円減少し</a:t>
          </a:r>
          <a:r>
            <a:rPr kumimoji="1" lang="ja-JP" altLang="en-US" sz="1300">
              <a:solidFill>
                <a:schemeClr val="dk1"/>
              </a:solidFill>
              <a:effectLst/>
              <a:latin typeface="+mn-lt"/>
              <a:ea typeface="+mn-ea"/>
              <a:cs typeface="+mn-cs"/>
            </a:rPr>
            <a:t>３，８４４</a:t>
          </a:r>
          <a:r>
            <a:rPr kumimoji="1" lang="ja-JP" altLang="ja-JP" sz="1300">
              <a:solidFill>
                <a:schemeClr val="dk1"/>
              </a:solidFill>
              <a:effectLst/>
              <a:latin typeface="+mn-lt"/>
              <a:ea typeface="+mn-ea"/>
              <a:cs typeface="+mn-cs"/>
            </a:rPr>
            <a:t>円となった。</a:t>
          </a:r>
          <a:endParaRPr kumimoji="0" lang="en-US" altLang="ja-JP" sz="1300">
            <a:solidFill>
              <a:schemeClr val="dk1"/>
            </a:solidFill>
            <a:effectLst/>
            <a:latin typeface="+mn-lt"/>
            <a:ea typeface="+mn-ea"/>
            <a:cs typeface="+mn-cs"/>
          </a:endParaRPr>
        </a:p>
        <a:p>
          <a:pPr eaLnBrk="1" fontAlgn="auto" latinLnBrk="0" hangingPunct="1"/>
          <a:r>
            <a:rPr kumimoji="0"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土木費については、都市基本計画推進事業費や公営住宅整備事業費などの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て４，６０６</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４４，８７７</a:t>
          </a:r>
          <a:r>
            <a:rPr kumimoji="1" lang="ja-JP" altLang="ja-JP" sz="1300">
              <a:solidFill>
                <a:schemeClr val="dk1"/>
              </a:solidFill>
              <a:effectLst/>
              <a:latin typeface="+mn-lt"/>
              <a:ea typeface="+mn-ea"/>
              <a:cs typeface="+mn-cs"/>
            </a:rPr>
            <a:t>円となった。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教育費については、</a:t>
          </a:r>
          <a:r>
            <a:rPr kumimoji="1" lang="ja-JP" altLang="en-US" sz="1300">
              <a:solidFill>
                <a:schemeClr val="dk1"/>
              </a:solidFill>
              <a:effectLst/>
              <a:latin typeface="+mn-lt"/>
              <a:ea typeface="+mn-ea"/>
              <a:cs typeface="+mn-cs"/>
            </a:rPr>
            <a:t>小学校給食室整備</a:t>
          </a:r>
          <a:r>
            <a:rPr kumimoji="1" lang="ja-JP" altLang="ja-JP" sz="1300">
              <a:solidFill>
                <a:schemeClr val="dk1"/>
              </a:solidFill>
              <a:effectLst/>
              <a:latin typeface="+mn-lt"/>
              <a:ea typeface="+mn-ea"/>
              <a:cs typeface="+mn-cs"/>
            </a:rPr>
            <a:t>事業費</a:t>
          </a:r>
          <a:r>
            <a:rPr kumimoji="1" lang="ja-JP" altLang="en-US" sz="1300">
              <a:solidFill>
                <a:schemeClr val="dk1"/>
              </a:solidFill>
              <a:effectLst/>
              <a:latin typeface="+mn-lt"/>
              <a:ea typeface="+mn-ea"/>
              <a:cs typeface="+mn-cs"/>
            </a:rPr>
            <a:t>や中学校校舎整備拡充事業費</a:t>
          </a:r>
          <a:r>
            <a:rPr kumimoji="1" lang="ja-JP" altLang="ja-JP" sz="1300">
              <a:solidFill>
                <a:schemeClr val="dk1"/>
              </a:solidFill>
              <a:effectLst/>
              <a:latin typeface="+mn-lt"/>
              <a:ea typeface="+mn-ea"/>
              <a:cs typeface="+mn-cs"/>
            </a:rPr>
            <a:t>などの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a:t>
          </a:r>
          <a:r>
            <a:rPr kumimoji="1" lang="ja-JP" altLang="ja-JP" sz="1300" b="0" i="0" baseline="0">
              <a:solidFill>
                <a:schemeClr val="dk1"/>
              </a:solidFill>
              <a:effectLst/>
              <a:latin typeface="+mn-lt"/>
              <a:ea typeface="+mn-ea"/>
              <a:cs typeface="+mn-cs"/>
            </a:rPr>
            <a:t>平成２</a:t>
          </a:r>
          <a:r>
            <a:rPr kumimoji="1" lang="ja-JP" altLang="en-US" sz="1300" b="0" i="0" baseline="0">
              <a:solidFill>
                <a:schemeClr val="dk1"/>
              </a:solidFill>
              <a:effectLst/>
              <a:latin typeface="+mn-lt"/>
              <a:ea typeface="+mn-ea"/>
              <a:cs typeface="+mn-cs"/>
            </a:rPr>
            <a:t>７</a:t>
          </a:r>
          <a:r>
            <a:rPr kumimoji="1" lang="ja-JP" altLang="ja-JP" sz="1300" b="0" i="0" baseline="0">
              <a:solidFill>
                <a:schemeClr val="dk1"/>
              </a:solidFill>
              <a:effectLst/>
              <a:latin typeface="+mn-lt"/>
              <a:ea typeface="+mn-ea"/>
              <a:cs typeface="+mn-cs"/>
            </a:rPr>
            <a:t>年度と比較し</a:t>
          </a:r>
          <a:r>
            <a:rPr kumimoji="1" lang="ja-JP" altLang="en-US" sz="1300" b="0" i="0" baseline="0">
              <a:solidFill>
                <a:schemeClr val="dk1"/>
              </a:solidFill>
              <a:effectLst/>
              <a:latin typeface="+mn-lt"/>
              <a:ea typeface="+mn-ea"/>
              <a:cs typeface="+mn-cs"/>
            </a:rPr>
            <a:t>て２，００６</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減少</a:t>
          </a:r>
          <a:r>
            <a:rPr kumimoji="1" lang="ja-JP" altLang="ja-JP" sz="1300" b="0" i="0" baseline="0">
              <a:solidFill>
                <a:schemeClr val="dk1"/>
              </a:solidFill>
              <a:effectLst/>
              <a:latin typeface="+mn-lt"/>
              <a:ea typeface="+mn-ea"/>
              <a:cs typeface="+mn-cs"/>
            </a:rPr>
            <a:t>し</a:t>
          </a:r>
          <a:r>
            <a:rPr kumimoji="1" lang="ja-JP" altLang="en-US" sz="1300" b="0" i="0" baseline="0">
              <a:solidFill>
                <a:schemeClr val="dk1"/>
              </a:solidFill>
              <a:effectLst/>
              <a:latin typeface="+mn-lt"/>
              <a:ea typeface="+mn-ea"/>
              <a:cs typeface="+mn-cs"/>
            </a:rPr>
            <a:t>３５，２７８</a:t>
          </a:r>
          <a:r>
            <a:rPr kumimoji="1" lang="ja-JP" altLang="ja-JP" sz="1300" b="0" i="0" baseline="0">
              <a:solidFill>
                <a:schemeClr val="dk1"/>
              </a:solidFill>
              <a:effectLst/>
              <a:latin typeface="+mn-lt"/>
              <a:ea typeface="+mn-ea"/>
              <a:cs typeface="+mn-cs"/>
            </a:rPr>
            <a:t>円となった。</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財政調整基金は、</a:t>
          </a:r>
          <a:r>
            <a:rPr lang="ja-JP" altLang="en-US" sz="1300">
              <a:solidFill>
                <a:schemeClr val="dk1"/>
              </a:solidFill>
              <a:effectLst/>
              <a:latin typeface="+mn-lt"/>
              <a:ea typeface="+mn-ea"/>
              <a:cs typeface="+mn-cs"/>
            </a:rPr>
            <a:t>地方消費税交付金等の大幅な減額に伴う財源補てんとして、</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年度に</a:t>
          </a:r>
          <a:r>
            <a:rPr lang="ja-JP" altLang="en-US" sz="1300">
              <a:solidFill>
                <a:schemeClr val="dk1"/>
              </a:solidFill>
              <a:effectLst/>
              <a:latin typeface="+mn-lt"/>
              <a:ea typeface="+mn-ea"/>
              <a:cs typeface="+mn-cs"/>
            </a:rPr>
            <a:t>９００百万円を取り崩した</a:t>
          </a:r>
          <a:r>
            <a:rPr lang="ja-JP" altLang="ja-JP" sz="1300">
              <a:solidFill>
                <a:schemeClr val="dk1"/>
              </a:solidFill>
              <a:effectLst/>
              <a:latin typeface="+mn-lt"/>
              <a:ea typeface="+mn-ea"/>
              <a:cs typeface="+mn-cs"/>
            </a:rPr>
            <a:t>したことから、</a:t>
          </a:r>
          <a:r>
            <a:rPr lang="ja-JP" altLang="en-US" sz="1300">
              <a:solidFill>
                <a:schemeClr val="dk1"/>
              </a:solidFill>
              <a:effectLst/>
              <a:latin typeface="+mn-lt"/>
              <a:ea typeface="+mn-ea"/>
              <a:cs typeface="+mn-cs"/>
            </a:rPr>
            <a:t>基金</a:t>
          </a:r>
          <a:r>
            <a:rPr lang="ja-JP" altLang="ja-JP" sz="1300">
              <a:solidFill>
                <a:schemeClr val="dk1"/>
              </a:solidFill>
              <a:effectLst/>
              <a:latin typeface="+mn-lt"/>
              <a:ea typeface="+mn-ea"/>
              <a:cs typeface="+mn-cs"/>
            </a:rPr>
            <a:t>の現在高</a:t>
          </a:r>
          <a:r>
            <a:rPr lang="ja-JP" altLang="en-US" sz="1300">
              <a:solidFill>
                <a:schemeClr val="dk1"/>
              </a:solidFill>
              <a:effectLst/>
              <a:latin typeface="+mn-lt"/>
              <a:ea typeface="+mn-ea"/>
              <a:cs typeface="+mn-cs"/>
            </a:rPr>
            <a:t>は減少</a:t>
          </a:r>
          <a:r>
            <a:rPr lang="ja-JP" altLang="ja-JP" sz="1300">
              <a:solidFill>
                <a:schemeClr val="dk1"/>
              </a:solidFill>
              <a:effectLst/>
              <a:latin typeface="+mn-lt"/>
              <a:ea typeface="+mn-ea"/>
              <a:cs typeface="+mn-cs"/>
            </a:rPr>
            <a:t>し、標準財政規模比は１．</a:t>
          </a:r>
          <a:r>
            <a:rPr lang="ja-JP" altLang="en-US" sz="1300">
              <a:solidFill>
                <a:schemeClr val="dk1"/>
              </a:solidFill>
              <a:effectLst/>
              <a:latin typeface="+mn-lt"/>
              <a:ea typeface="+mn-ea"/>
              <a:cs typeface="+mn-cs"/>
            </a:rPr>
            <a:t>０９</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悪化</a:t>
          </a:r>
          <a:r>
            <a:rPr lang="ja-JP" altLang="ja-JP" sz="1300">
              <a:solidFill>
                <a:schemeClr val="dk1"/>
              </a:solidFill>
              <a:effectLst/>
              <a:latin typeface="+mn-lt"/>
              <a:ea typeface="+mn-ea"/>
              <a:cs typeface="+mn-cs"/>
            </a:rPr>
            <a:t>して</a:t>
          </a:r>
          <a:r>
            <a:rPr lang="ja-JP" altLang="en-US" sz="1300">
              <a:solidFill>
                <a:schemeClr val="dk1"/>
              </a:solidFill>
              <a:effectLst/>
              <a:latin typeface="+mn-lt"/>
              <a:ea typeface="+mn-ea"/>
              <a:cs typeface="+mn-cs"/>
            </a:rPr>
            <a:t>７．２０</a:t>
          </a:r>
          <a:r>
            <a:rPr lang="ja-JP" altLang="ja-JP" sz="1300">
              <a:solidFill>
                <a:schemeClr val="dk1"/>
              </a:solidFill>
              <a:effectLst/>
              <a:latin typeface="+mn-lt"/>
              <a:ea typeface="+mn-ea"/>
              <a:cs typeface="+mn-cs"/>
            </a:rPr>
            <a:t>％となった。</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実質収支は普通会計で</a:t>
          </a:r>
          <a:r>
            <a:rPr lang="ja-JP" altLang="en-US" sz="1300">
              <a:solidFill>
                <a:schemeClr val="dk1"/>
              </a:solidFill>
              <a:effectLst/>
              <a:latin typeface="+mn-lt"/>
              <a:ea typeface="+mn-ea"/>
              <a:cs typeface="+mn-cs"/>
            </a:rPr>
            <a:t>２１５</a:t>
          </a:r>
          <a:r>
            <a:rPr lang="ja-JP" altLang="ja-JP" sz="1300">
              <a:solidFill>
                <a:schemeClr val="dk1"/>
              </a:solidFill>
              <a:effectLst/>
              <a:latin typeface="+mn-lt"/>
              <a:ea typeface="+mn-ea"/>
              <a:cs typeface="+mn-cs"/>
            </a:rPr>
            <a:t>百万円となり、実質収支比率は</a:t>
          </a:r>
          <a:r>
            <a:rPr lang="ja-JP" altLang="en-US" sz="1300">
              <a:solidFill>
                <a:schemeClr val="dk1"/>
              </a:solidFill>
              <a:effectLst/>
              <a:latin typeface="+mn-lt"/>
              <a:ea typeface="+mn-ea"/>
              <a:cs typeface="+mn-cs"/>
            </a:rPr>
            <a:t>１．５９</a:t>
          </a:r>
          <a:r>
            <a:rPr lang="ja-JP" altLang="ja-JP" sz="1300">
              <a:solidFill>
                <a:schemeClr val="dk1"/>
              </a:solidFill>
              <a:effectLst/>
              <a:latin typeface="+mn-lt"/>
              <a:ea typeface="+mn-ea"/>
              <a:cs typeface="+mn-cs"/>
            </a:rPr>
            <a:t>ポイント下降し、</a:t>
          </a:r>
          <a:r>
            <a:rPr lang="ja-JP" altLang="en-US" sz="1300">
              <a:solidFill>
                <a:schemeClr val="dk1"/>
              </a:solidFill>
              <a:effectLst/>
              <a:latin typeface="+mn-lt"/>
              <a:ea typeface="+mn-ea"/>
              <a:cs typeface="+mn-cs"/>
            </a:rPr>
            <a:t>０．５１</a:t>
          </a:r>
          <a:r>
            <a:rPr lang="ja-JP" altLang="ja-JP" sz="1300">
              <a:solidFill>
                <a:schemeClr val="dk1"/>
              </a:solidFill>
              <a:effectLst/>
              <a:latin typeface="+mn-lt"/>
              <a:ea typeface="+mn-ea"/>
              <a:cs typeface="+mn-cs"/>
            </a:rPr>
            <a:t>％となっている。</a:t>
          </a:r>
          <a:endParaRPr lang="en-US" altLang="ja-JP" sz="130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実質単年度収支については、前年度から</a:t>
          </a:r>
          <a:r>
            <a:rPr lang="ja-JP" altLang="en-US" sz="1300">
              <a:solidFill>
                <a:schemeClr val="dk1"/>
              </a:solidFill>
              <a:effectLst/>
              <a:latin typeface="+mn-lt"/>
              <a:ea typeface="+mn-ea"/>
              <a:cs typeface="+mn-cs"/>
            </a:rPr>
            <a:t>３．５５</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悪化</a:t>
          </a:r>
          <a:r>
            <a:rPr lang="ja-JP" altLang="ja-JP" sz="1300">
              <a:solidFill>
                <a:schemeClr val="dk1"/>
              </a:solidFill>
              <a:effectLst/>
              <a:latin typeface="+mn-lt"/>
              <a:ea typeface="+mn-ea"/>
              <a:cs typeface="+mn-cs"/>
            </a:rPr>
            <a:t>して</a:t>
          </a:r>
          <a:r>
            <a:rPr lang="ja-JP" altLang="en-US"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pPr rtl="0" eaLnBrk="1" fontAlgn="auto" latinLnBrk="0" hangingPunct="1"/>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３．６５</a:t>
          </a:r>
          <a:r>
            <a:rPr lang="ja-JP" altLang="ja-JP" sz="1300">
              <a:solidFill>
                <a:schemeClr val="dk1"/>
              </a:solidFill>
              <a:effectLst/>
              <a:latin typeface="+mn-lt"/>
              <a:ea typeface="+mn-ea"/>
              <a:cs typeface="+mn-cs"/>
            </a:rPr>
            <a:t>％となった。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国民健康保険事業特別会計において、医療給付費の</a:t>
          </a:r>
          <a:r>
            <a:rPr lang="ja-JP" altLang="en-US" sz="1300">
              <a:solidFill>
                <a:schemeClr val="dk1"/>
              </a:solidFill>
              <a:effectLst/>
              <a:latin typeface="+mn-lt"/>
              <a:ea typeface="+mn-ea"/>
              <a:cs typeface="+mn-cs"/>
            </a:rPr>
            <a:t>減少や保険料の収納率向上などにより単年度収支は黒字となったものの、</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年度実質収支は</a:t>
          </a:r>
          <a:r>
            <a:rPr lang="ja-JP" altLang="en-US" sz="1300">
              <a:solidFill>
                <a:schemeClr val="dk1"/>
              </a:solidFill>
              <a:effectLst/>
              <a:latin typeface="+mn-lt"/>
              <a:ea typeface="+mn-ea"/>
              <a:cs typeface="+mn-cs"/>
            </a:rPr>
            <a:t>３９７</a:t>
          </a:r>
          <a:r>
            <a:rPr lang="ja-JP" altLang="ja-JP" sz="1300">
              <a:solidFill>
                <a:schemeClr val="dk1"/>
              </a:solidFill>
              <a:effectLst/>
              <a:latin typeface="+mn-lt"/>
              <a:ea typeface="+mn-ea"/>
              <a:cs typeface="+mn-cs"/>
            </a:rPr>
            <a:t>百万円の赤字となっており、繰上充用金で補填していることから、今後も</a:t>
          </a:r>
          <a:r>
            <a:rPr lang="ja-JP" altLang="en-US" sz="1300">
              <a:solidFill>
                <a:schemeClr val="dk1"/>
              </a:solidFill>
              <a:effectLst/>
              <a:latin typeface="+mn-lt"/>
              <a:ea typeface="+mn-ea"/>
              <a:cs typeface="+mn-cs"/>
            </a:rPr>
            <a:t>財政収支の改善</a:t>
          </a:r>
          <a:r>
            <a:rPr lang="ja-JP" altLang="ja-JP" sz="1300">
              <a:solidFill>
                <a:schemeClr val="dk1"/>
              </a:solidFill>
              <a:effectLst/>
              <a:latin typeface="+mn-lt"/>
              <a:ea typeface="+mn-ea"/>
              <a:cs typeface="+mn-cs"/>
            </a:rPr>
            <a:t>に向けた取</a:t>
          </a:r>
          <a:r>
            <a:rPr lang="ja-JP" altLang="en-US" sz="1300">
              <a:solidFill>
                <a:schemeClr val="dk1"/>
              </a:solidFill>
              <a:effectLst/>
              <a:latin typeface="+mn-lt"/>
              <a:ea typeface="+mn-ea"/>
              <a:cs typeface="+mn-cs"/>
            </a:rPr>
            <a:t>組</a:t>
          </a:r>
          <a:r>
            <a:rPr lang="ja-JP" altLang="ja-JP" sz="1300">
              <a:solidFill>
                <a:schemeClr val="dk1"/>
              </a:solidFill>
              <a:effectLst/>
              <a:latin typeface="+mn-lt"/>
              <a:ea typeface="+mn-ea"/>
              <a:cs typeface="+mn-cs"/>
            </a:rPr>
            <a:t>を総合的に</a:t>
          </a:r>
          <a:r>
            <a:rPr lang="ja-JP" altLang="en-US" sz="1300">
              <a:solidFill>
                <a:schemeClr val="dk1"/>
              </a:solidFill>
              <a:effectLst/>
              <a:latin typeface="+mn-lt"/>
              <a:ea typeface="+mn-ea"/>
              <a:cs typeface="+mn-cs"/>
            </a:rPr>
            <a:t>行</a:t>
          </a:r>
          <a:r>
            <a:rPr lang="ja-JP" altLang="ja-JP" sz="1300">
              <a:solidFill>
                <a:schemeClr val="dk1"/>
              </a:solidFill>
              <a:effectLst/>
              <a:latin typeface="+mn-lt"/>
              <a:ea typeface="+mn-ea"/>
              <a:cs typeface="+mn-cs"/>
            </a:rPr>
            <a:t>っていく。</a:t>
          </a:r>
          <a:endParaRPr lang="ja-JP" altLang="ja-JP" sz="1300">
            <a:effectLst/>
          </a:endParaRPr>
        </a:p>
        <a:p>
          <a:pPr rtl="0" eaLnBrk="1" fontAlgn="auto" latinLnBrk="0" hangingPunct="1"/>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72373452</v>
      </c>
      <c r="BO4" s="381"/>
      <c r="BP4" s="381"/>
      <c r="BQ4" s="381"/>
      <c r="BR4" s="381"/>
      <c r="BS4" s="381"/>
      <c r="BT4" s="381"/>
      <c r="BU4" s="382"/>
      <c r="BV4" s="380">
        <v>74128043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0.5</v>
      </c>
      <c r="CU4" s="387"/>
      <c r="CV4" s="387"/>
      <c r="CW4" s="387"/>
      <c r="CX4" s="387"/>
      <c r="CY4" s="387"/>
      <c r="CZ4" s="387"/>
      <c r="DA4" s="388"/>
      <c r="DB4" s="386">
        <v>2.1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71848840</v>
      </c>
      <c r="BO5" s="418"/>
      <c r="BP5" s="418"/>
      <c r="BQ5" s="418"/>
      <c r="BR5" s="418"/>
      <c r="BS5" s="418"/>
      <c r="BT5" s="418"/>
      <c r="BU5" s="419"/>
      <c r="BV5" s="417">
        <v>73119002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95.8</v>
      </c>
      <c r="CU5" s="415"/>
      <c r="CV5" s="415"/>
      <c r="CW5" s="415"/>
      <c r="CX5" s="415"/>
      <c r="CY5" s="415"/>
      <c r="CZ5" s="415"/>
      <c r="DA5" s="416"/>
      <c r="DB5" s="414">
        <v>91.4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524612</v>
      </c>
      <c r="BO6" s="418"/>
      <c r="BP6" s="418"/>
      <c r="BQ6" s="418"/>
      <c r="BR6" s="418"/>
      <c r="BS6" s="418"/>
      <c r="BT6" s="418"/>
      <c r="BU6" s="419"/>
      <c r="BV6" s="417">
        <v>1009041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103.6</v>
      </c>
      <c r="CU6" s="455"/>
      <c r="CV6" s="455"/>
      <c r="CW6" s="455"/>
      <c r="CX6" s="455"/>
      <c r="CY6" s="455"/>
      <c r="CZ6" s="455"/>
      <c r="DA6" s="456"/>
      <c r="DB6" s="454">
        <v>99.8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310016</v>
      </c>
      <c r="BO7" s="418"/>
      <c r="BP7" s="418"/>
      <c r="BQ7" s="418"/>
      <c r="BR7" s="418"/>
      <c r="BS7" s="418"/>
      <c r="BT7" s="418"/>
      <c r="BU7" s="419"/>
      <c r="BV7" s="417">
        <v>132120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41920372</v>
      </c>
      <c r="CU7" s="418"/>
      <c r="CV7" s="418"/>
      <c r="CW7" s="418"/>
      <c r="CX7" s="418"/>
      <c r="CY7" s="418"/>
      <c r="CZ7" s="418"/>
      <c r="DA7" s="419"/>
      <c r="DB7" s="417">
        <v>41799378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214596</v>
      </c>
      <c r="BO8" s="418"/>
      <c r="BP8" s="418"/>
      <c r="BQ8" s="418"/>
      <c r="BR8" s="418"/>
      <c r="BS8" s="418"/>
      <c r="BT8" s="418"/>
      <c r="BU8" s="419"/>
      <c r="BV8" s="417">
        <v>876921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0.77</v>
      </c>
      <c r="CU8" s="458"/>
      <c r="CV8" s="458"/>
      <c r="CW8" s="458"/>
      <c r="CX8" s="458"/>
      <c r="CY8" s="458"/>
      <c r="CZ8" s="458"/>
      <c r="DA8" s="459"/>
      <c r="DB8" s="457">
        <v>0.76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193125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-662325</v>
      </c>
      <c r="BO9" s="418"/>
      <c r="BP9" s="418"/>
      <c r="BQ9" s="418"/>
      <c r="BR9" s="418"/>
      <c r="BS9" s="418"/>
      <c r="BT9" s="418"/>
      <c r="BU9" s="419"/>
      <c r="BV9" s="417">
        <v>-43306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14.5</v>
      </c>
      <c r="CU9" s="415"/>
      <c r="CV9" s="415"/>
      <c r="CW9" s="415"/>
      <c r="CX9" s="415"/>
      <c r="CY9" s="415"/>
      <c r="CZ9" s="415"/>
      <c r="DA9" s="416"/>
      <c r="DB9" s="414">
        <v>13.5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198992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874</v>
      </c>
      <c r="BO10" s="418"/>
      <c r="BP10" s="418"/>
      <c r="BQ10" s="418"/>
      <c r="BR10" s="418"/>
      <c r="BS10" s="418"/>
      <c r="BT10" s="418"/>
      <c r="BU10" s="419"/>
      <c r="BV10" s="417">
        <v>951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31108</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191673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900000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186492</v>
      </c>
      <c r="S13" s="499"/>
      <c r="T13" s="499"/>
      <c r="U13" s="499"/>
      <c r="V13" s="500"/>
      <c r="W13" s="433" t="s">
        <v>123</v>
      </c>
      <c r="X13" s="434"/>
      <c r="Y13" s="434"/>
      <c r="Z13" s="434"/>
      <c r="AA13" s="434"/>
      <c r="AB13" s="424"/>
      <c r="AC13" s="468">
        <v>2254</v>
      </c>
      <c r="AD13" s="469"/>
      <c r="AE13" s="469"/>
      <c r="AF13" s="469"/>
      <c r="AG13" s="508"/>
      <c r="AH13" s="468">
        <v>2331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-1530343</v>
      </c>
      <c r="BO13" s="418"/>
      <c r="BP13" s="418"/>
      <c r="BQ13" s="418"/>
      <c r="BR13" s="418"/>
      <c r="BS13" s="418"/>
      <c r="BT13" s="418"/>
      <c r="BU13" s="419"/>
      <c r="BV13" s="417">
        <v>-42355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7.2</v>
      </c>
      <c r="CU13" s="415"/>
      <c r="CV13" s="415"/>
      <c r="CW13" s="415"/>
      <c r="CX13" s="415"/>
      <c r="CY13" s="415"/>
      <c r="CZ13" s="415"/>
      <c r="DA13" s="416"/>
      <c r="DB13" s="414">
        <v>7.8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192559</v>
      </c>
      <c r="S14" s="499"/>
      <c r="T14" s="499"/>
      <c r="U14" s="499"/>
      <c r="V14" s="500"/>
      <c r="W14" s="407"/>
      <c r="X14" s="408"/>
      <c r="Y14" s="408"/>
      <c r="Z14" s="408"/>
      <c r="AA14" s="408"/>
      <c r="AB14" s="397"/>
      <c r="AC14" s="501">
        <v>2.7</v>
      </c>
      <c r="AD14" s="502"/>
      <c r="AE14" s="502"/>
      <c r="AF14" s="502"/>
      <c r="AG14" s="503"/>
      <c r="AH14" s="501">
        <v>2.7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70.8</v>
      </c>
      <c r="CU14" s="513"/>
      <c r="CV14" s="513"/>
      <c r="CW14" s="513"/>
      <c r="CX14" s="513"/>
      <c r="CY14" s="513"/>
      <c r="CZ14" s="513"/>
      <c r="DA14" s="514"/>
      <c r="DB14" s="512">
        <v>68.3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187575</v>
      </c>
      <c r="S15" s="499"/>
      <c r="T15" s="499"/>
      <c r="U15" s="499"/>
      <c r="V15" s="500"/>
      <c r="W15" s="433" t="s">
        <v>130</v>
      </c>
      <c r="X15" s="434"/>
      <c r="Y15" s="434"/>
      <c r="Z15" s="434"/>
      <c r="AA15" s="434"/>
      <c r="AB15" s="424"/>
      <c r="AC15" s="468">
        <v>19758</v>
      </c>
      <c r="AD15" s="469"/>
      <c r="AE15" s="469"/>
      <c r="AF15" s="469"/>
      <c r="AG15" s="508"/>
      <c r="AH15" s="468">
        <v>20602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24350196</v>
      </c>
      <c r="BO15" s="381"/>
      <c r="BP15" s="381"/>
      <c r="BQ15" s="381"/>
      <c r="BR15" s="381"/>
      <c r="BS15" s="381"/>
      <c r="BT15" s="381"/>
      <c r="BU15" s="382"/>
      <c r="BV15" s="380">
        <v>23721401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23.3</v>
      </c>
      <c r="AD16" s="502"/>
      <c r="AE16" s="502"/>
      <c r="AF16" s="502"/>
      <c r="AG16" s="503"/>
      <c r="AH16" s="501">
        <v>23.6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31340929</v>
      </c>
      <c r="BO16" s="418"/>
      <c r="BP16" s="418"/>
      <c r="BQ16" s="418"/>
      <c r="BR16" s="418"/>
      <c r="BS16" s="418"/>
      <c r="BT16" s="418"/>
      <c r="BU16" s="419"/>
      <c r="BV16" s="417">
        <v>30872953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62657</v>
      </c>
      <c r="AD17" s="469"/>
      <c r="AE17" s="469"/>
      <c r="AF17" s="469"/>
      <c r="AG17" s="508"/>
      <c r="AH17" s="468">
        <v>64211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31344226</v>
      </c>
      <c r="BO17" s="418"/>
      <c r="BP17" s="418"/>
      <c r="BQ17" s="418"/>
      <c r="BR17" s="418"/>
      <c r="BS17" s="418"/>
      <c r="BT17" s="418"/>
      <c r="BU17" s="419"/>
      <c r="BV17" s="417">
        <v>30456479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212.47</v>
      </c>
      <c r="M18" s="530"/>
      <c r="N18" s="530"/>
      <c r="O18" s="530"/>
      <c r="P18" s="530"/>
      <c r="Q18" s="530"/>
      <c r="R18" s="531"/>
      <c r="S18" s="531"/>
      <c r="T18" s="531"/>
      <c r="U18" s="531"/>
      <c r="V18" s="532"/>
      <c r="W18" s="435"/>
      <c r="X18" s="436"/>
      <c r="Y18" s="436"/>
      <c r="Z18" s="436"/>
      <c r="AA18" s="436"/>
      <c r="AB18" s="427"/>
      <c r="AC18" s="533">
        <v>74</v>
      </c>
      <c r="AD18" s="534"/>
      <c r="AE18" s="534"/>
      <c r="AF18" s="534"/>
      <c r="AG18" s="535"/>
      <c r="AH18" s="533">
        <v>73.7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40119108</v>
      </c>
      <c r="BO18" s="418"/>
      <c r="BP18" s="418"/>
      <c r="BQ18" s="418"/>
      <c r="BR18" s="418"/>
      <c r="BS18" s="418"/>
      <c r="BT18" s="418"/>
      <c r="BU18" s="419"/>
      <c r="BV18" s="417">
        <v>39674323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909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46599394</v>
      </c>
      <c r="BO19" s="418"/>
      <c r="BP19" s="418"/>
      <c r="BQ19" s="418"/>
      <c r="BR19" s="418"/>
      <c r="BS19" s="418"/>
      <c r="BT19" s="418"/>
      <c r="BU19" s="419"/>
      <c r="BV19" s="417">
        <v>47328124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85057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75554905</v>
      </c>
      <c r="BO23" s="418"/>
      <c r="BP23" s="418"/>
      <c r="BQ23" s="418"/>
      <c r="BR23" s="418"/>
      <c r="BS23" s="418"/>
      <c r="BT23" s="418"/>
      <c r="BU23" s="419"/>
      <c r="BV23" s="417">
        <v>75340827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9720</v>
      </c>
      <c r="R24" s="469"/>
      <c r="S24" s="469"/>
      <c r="T24" s="469"/>
      <c r="U24" s="469"/>
      <c r="V24" s="508"/>
      <c r="W24" s="563"/>
      <c r="X24" s="551"/>
      <c r="Y24" s="552"/>
      <c r="Z24" s="467" t="s">
        <v>154</v>
      </c>
      <c r="AA24" s="447"/>
      <c r="AB24" s="447"/>
      <c r="AC24" s="447"/>
      <c r="AD24" s="447"/>
      <c r="AE24" s="447"/>
      <c r="AF24" s="447"/>
      <c r="AG24" s="448"/>
      <c r="AH24" s="468">
        <v>938</v>
      </c>
      <c r="AI24" s="469"/>
      <c r="AJ24" s="469"/>
      <c r="AK24" s="469"/>
      <c r="AL24" s="508"/>
      <c r="AM24" s="468">
        <v>3063508</v>
      </c>
      <c r="AN24" s="469"/>
      <c r="AO24" s="469"/>
      <c r="AP24" s="469"/>
      <c r="AQ24" s="469"/>
      <c r="AR24" s="508"/>
      <c r="AS24" s="468">
        <v>3266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42901709</v>
      </c>
      <c r="BO24" s="418"/>
      <c r="BP24" s="418"/>
      <c r="BQ24" s="418"/>
      <c r="BR24" s="418"/>
      <c r="BS24" s="418"/>
      <c r="BT24" s="418"/>
      <c r="BU24" s="419"/>
      <c r="BV24" s="417">
        <v>42425211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7920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2004</v>
      </c>
      <c r="BO25" s="381"/>
      <c r="BP25" s="381"/>
      <c r="BQ25" s="381"/>
      <c r="BR25" s="381"/>
      <c r="BS25" s="381"/>
      <c r="BT25" s="381"/>
      <c r="BU25" s="382"/>
      <c r="BV25" s="380">
        <v>194175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6795</v>
      </c>
      <c r="R26" s="469"/>
      <c r="S26" s="469"/>
      <c r="T26" s="469"/>
      <c r="U26" s="469"/>
      <c r="V26" s="508"/>
      <c r="W26" s="563"/>
      <c r="X26" s="551"/>
      <c r="Y26" s="552"/>
      <c r="Z26" s="467" t="s">
        <v>160</v>
      </c>
      <c r="AA26" s="573"/>
      <c r="AB26" s="573"/>
      <c r="AC26" s="573"/>
      <c r="AD26" s="573"/>
      <c r="AE26" s="573"/>
      <c r="AF26" s="573"/>
      <c r="AG26" s="574"/>
      <c r="AH26" s="468">
        <v>130</v>
      </c>
      <c r="AI26" s="469"/>
      <c r="AJ26" s="469"/>
      <c r="AK26" s="469"/>
      <c r="AL26" s="508"/>
      <c r="AM26" s="468">
        <v>445250</v>
      </c>
      <c r="AN26" s="469"/>
      <c r="AO26" s="469"/>
      <c r="AP26" s="469"/>
      <c r="AQ26" s="469"/>
      <c r="AR26" s="508"/>
      <c r="AS26" s="468">
        <v>3425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6600</v>
      </c>
      <c r="R27" s="469"/>
      <c r="S27" s="469"/>
      <c r="T27" s="469"/>
      <c r="U27" s="469"/>
      <c r="V27" s="508"/>
      <c r="W27" s="563"/>
      <c r="X27" s="551"/>
      <c r="Y27" s="552"/>
      <c r="Z27" s="467" t="s">
        <v>163</v>
      </c>
      <c r="AA27" s="447"/>
      <c r="AB27" s="447"/>
      <c r="AC27" s="447"/>
      <c r="AD27" s="447"/>
      <c r="AE27" s="447"/>
      <c r="AF27" s="447"/>
      <c r="AG27" s="448"/>
      <c r="AH27" s="468">
        <v>64</v>
      </c>
      <c r="AI27" s="469"/>
      <c r="AJ27" s="469"/>
      <c r="AK27" s="469"/>
      <c r="AL27" s="508"/>
      <c r="AM27" s="468">
        <v>259396</v>
      </c>
      <c r="AN27" s="469"/>
      <c r="AO27" s="469"/>
      <c r="AP27" s="469"/>
      <c r="AQ27" s="469"/>
      <c r="AR27" s="508"/>
      <c r="AS27" s="468">
        <v>4053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2888746</v>
      </c>
      <c r="BO27" s="587"/>
      <c r="BP27" s="587"/>
      <c r="BQ27" s="587"/>
      <c r="BR27" s="587"/>
      <c r="BS27" s="587"/>
      <c r="BT27" s="587"/>
      <c r="BU27" s="588"/>
      <c r="BV27" s="586">
        <v>2882893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6100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3016389</v>
      </c>
      <c r="BO28" s="381"/>
      <c r="BP28" s="381"/>
      <c r="BQ28" s="381"/>
      <c r="BR28" s="381"/>
      <c r="BS28" s="381"/>
      <c r="BT28" s="381"/>
      <c r="BU28" s="382"/>
      <c r="BV28" s="380">
        <v>3465515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30</v>
      </c>
      <c r="M29" s="469"/>
      <c r="N29" s="469"/>
      <c r="O29" s="469"/>
      <c r="P29" s="508"/>
      <c r="Q29" s="468">
        <v>5900</v>
      </c>
      <c r="R29" s="469"/>
      <c r="S29" s="469"/>
      <c r="T29" s="469"/>
      <c r="U29" s="469"/>
      <c r="V29" s="508"/>
      <c r="W29" s="564"/>
      <c r="X29" s="565"/>
      <c r="Y29" s="566"/>
      <c r="Z29" s="467" t="s">
        <v>170</v>
      </c>
      <c r="AA29" s="447"/>
      <c r="AB29" s="447"/>
      <c r="AC29" s="447"/>
      <c r="AD29" s="447"/>
      <c r="AE29" s="447"/>
      <c r="AF29" s="447"/>
      <c r="AG29" s="448"/>
      <c r="AH29" s="468">
        <v>1002</v>
      </c>
      <c r="AI29" s="469"/>
      <c r="AJ29" s="469"/>
      <c r="AK29" s="469"/>
      <c r="AL29" s="508"/>
      <c r="AM29" s="468">
        <v>3322904</v>
      </c>
      <c r="AN29" s="469"/>
      <c r="AO29" s="469"/>
      <c r="AP29" s="469"/>
      <c r="AQ29" s="469"/>
      <c r="AR29" s="508"/>
      <c r="AS29" s="468">
        <v>3316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34424</v>
      </c>
      <c r="BO29" s="418"/>
      <c r="BP29" s="418"/>
      <c r="BQ29" s="418"/>
      <c r="BR29" s="418"/>
      <c r="BS29" s="418"/>
      <c r="BT29" s="418"/>
      <c r="BU29" s="419"/>
      <c r="BV29" s="417">
        <v>34391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5338505</v>
      </c>
      <c r="BO30" s="587"/>
      <c r="BP30" s="587"/>
      <c r="BQ30" s="587"/>
      <c r="BR30" s="587"/>
      <c r="BS30" s="587"/>
      <c r="BT30" s="587"/>
      <c r="BU30" s="588"/>
      <c r="BV30" s="586">
        <v>5474339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IF('各会計、関係団体の財政状況及び健全化判断比率'!B36="","",'各会計、関係団体の財政状況及び健全化判断比率'!B36)</f>
        <v>古関・梯町簡易水道事業特別会計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甲府地区広域行政事務組合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26</v>
      </c>
      <c r="CP34" s="598"/>
      <c r="CQ34" s="599" t="str">
        <f>IF('各会計、関係団体の財政状況及び健全化判断比率'!BS7="","",'各会計、関係団体の財政状況及び健全化判断比率'!BS7)</f>
        <v>甲府市学校給食会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交通災害共済事業特別会計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病院事業会計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IF('各会計、関係団体の財政状況及び健全化判断比率'!B37="","",'各会計、関係団体の財政状況及び健全化判断比率'!B37)</f>
        <v>簡易水道等事業特別会計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甲府地区広域行政事務組合
（ふるさと市町村圏事業特別会計）</v>
      </c>
      <c r="BZ35" s="599"/>
      <c r="CA35" s="599"/>
      <c r="CB35" s="599"/>
      <c r="CC35" s="599"/>
      <c r="CD35" s="599"/>
      <c r="CE35" s="599"/>
      <c r="CF35" s="599"/>
      <c r="CG35" s="599"/>
      <c r="CH35" s="599"/>
      <c r="CI35" s="599"/>
      <c r="CJ35" s="599"/>
      <c r="CK35" s="599"/>
      <c r="CL35" s="599"/>
      <c r="CM35" s="599"/>
      <c r="CN35" s="167"/>
      <c r="CO35" s="598">
        <f t="shared" ref="CO35:CO43" si="3">IF(CQ35="","",CO34+1)</f>
        <v>27</v>
      </c>
      <c r="CP35" s="598"/>
      <c r="CQ35" s="599" t="str">
        <f>IF('各会計、関係団体の財政状況及び健全化判断比率'!BS8="","",'各会計、関係団体の財政状況及び健全化判断比率'!BS8)</f>
        <v>甲府市体育協会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土地区画整理事業用地先行取得事業特別会計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地方卸売市場事業会計</v>
      </c>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IF('各会計、関係団体の財政状況及び健全化判断比率'!B38="","",'各会計、関係団体の財政状況及び健全化判断比率'!B38)</f>
        <v>農業集落排水事業特別会計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甲府地区広域行政事務組合
（消防事業特別会計）</v>
      </c>
      <c r="BZ36" s="599"/>
      <c r="CA36" s="599"/>
      <c r="CB36" s="599"/>
      <c r="CC36" s="599"/>
      <c r="CD36" s="599"/>
      <c r="CE36" s="599"/>
      <c r="CF36" s="599"/>
      <c r="CG36" s="599"/>
      <c r="CH36" s="599"/>
      <c r="CI36" s="599"/>
      <c r="CJ36" s="599"/>
      <c r="CK36" s="599"/>
      <c r="CL36" s="599"/>
      <c r="CM36" s="599"/>
      <c r="CN36" s="167"/>
      <c r="CO36" s="598">
        <f t="shared" si="3"/>
        <v>28</v>
      </c>
      <c r="CP36" s="598"/>
      <c r="CQ36" s="599" t="str">
        <f>IF('各会計、関係団体の財政状況及び健全化判断比率'!BS9="","",'各会計、関係団体の財政状況及び健全化判断比率'!BS9)</f>
        <v>甲府市勤労者福祉サービスセンター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f t="shared" si="0"/>
        <v>11</v>
      </c>
      <c r="AN37" s="598"/>
      <c r="AO37" s="599" t="str">
        <f>IF('各会計、関係団体の財政状況及び健全化判断比率'!B35="","",'各会計、関係団体の財政状況及び健全化判断比率'!B35)</f>
        <v>下水道事業会計</v>
      </c>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IF('各会計、関係団体の財政状況及び健全化判断比率'!B39="","",'各会計、関係団体の財政状況及び健全化判断比率'!B39)</f>
        <v>浄化槽事業特別会計</v>
      </c>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甲府地区広域行政事務組合
（視聴覚ライブラリー事業特別会計）</v>
      </c>
      <c r="BZ37" s="599"/>
      <c r="CA37" s="599"/>
      <c r="CB37" s="599"/>
      <c r="CC37" s="599"/>
      <c r="CD37" s="599"/>
      <c r="CE37" s="599"/>
      <c r="CF37" s="599"/>
      <c r="CG37" s="599"/>
      <c r="CH37" s="599"/>
      <c r="CI37" s="599"/>
      <c r="CJ37" s="599"/>
      <c r="CK37" s="599"/>
      <c r="CL37" s="599"/>
      <c r="CM37" s="599"/>
      <c r="CN37" s="167"/>
      <c r="CO37" s="598">
        <f t="shared" si="3"/>
        <v>29</v>
      </c>
      <c r="CP37" s="598"/>
      <c r="CQ37" s="599" t="str">
        <f>IF('各会計、関係団体の財政状況及び健全化判断比率'!BS10="","",'各会計、関係団体の財政状況及び健全化判断比率'!BS10)</f>
        <v>甲府市中央まちづくり</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甲府地区広域行政事務組合
（国母公園管理事業特別会計）</v>
      </c>
      <c r="BZ38" s="599"/>
      <c r="CA38" s="599"/>
      <c r="CB38" s="599"/>
      <c r="CC38" s="599"/>
      <c r="CD38" s="599"/>
      <c r="CE38" s="599"/>
      <c r="CF38" s="599"/>
      <c r="CG38" s="599"/>
      <c r="CH38" s="599"/>
      <c r="CI38" s="599"/>
      <c r="CJ38" s="599"/>
      <c r="CK38" s="599"/>
      <c r="CL38" s="599"/>
      <c r="CM38" s="599"/>
      <c r="CN38" s="167"/>
      <c r="CO38" s="598">
        <f t="shared" si="3"/>
        <v>30</v>
      </c>
      <c r="CP38" s="598"/>
      <c r="CQ38" s="599" t="str">
        <f>IF('各会計、関係団体の財政状況及び健全化判断比率'!BS11="","",'各会計、関係団体の財政状況及び健全化判断比率'!BS11)</f>
        <v>甲府市土地開発公社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中巨摩地区広域行政事務組合
（一般会計）</v>
      </c>
      <c r="BZ39" s="599"/>
      <c r="CA39" s="599"/>
      <c r="CB39" s="599"/>
      <c r="CC39" s="599"/>
      <c r="CD39" s="599"/>
      <c r="CE39" s="599"/>
      <c r="CF39" s="599"/>
      <c r="CG39" s="599"/>
      <c r="CH39" s="599"/>
      <c r="CI39" s="599"/>
      <c r="CJ39" s="599"/>
      <c r="CK39" s="599"/>
      <c r="CL39" s="599"/>
      <c r="CM39" s="599"/>
      <c r="CN39" s="167"/>
      <c r="CO39" s="598">
        <f t="shared" si="3"/>
        <v>31</v>
      </c>
      <c r="CP39" s="598"/>
      <c r="CQ39" s="599" t="str">
        <f>IF('各会計、関係団体の財政状況及び健全化判断比率'!BS12="","",'各会計、関係団体の財政状況及び健全化判断比率'!BS12)</f>
        <v>山梨県地場産業センター</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中巨摩地区広域行政事務組合
（ごみ処理事業特別会計）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中巨摩地区広域行政事務組合
（地区公園事業特別会計）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24</v>
      </c>
      <c r="BX42" s="598"/>
      <c r="BY42" s="599" t="str">
        <f>IF('各会計、関係団体の財政状況及び健全化判断比率'!B76="","",'各会計、関係団体の財政状況及び健全化判断比率'!B76)</f>
        <v>中巨摩地区広域行政事務組合
（老人福祉事業特別会計）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25</v>
      </c>
      <c r="BX43" s="598"/>
      <c r="BY43" s="599" t="str">
        <f>IF('各会計、関係団体の財政状況及び健全化判断比率'!B77="","",'各会計、関係団体の財政状況及び健全化判断比率'!B77)</f>
        <v>中巨摩地区広域行政事務組合
（勤労青年センター事業特別会計）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0" t="s">
        <v>534</v>
      </c>
      <c r="D34" s="1180"/>
      <c r="E34" s="1181"/>
      <c r="F34" s="32" t="s">
        <v>535</v>
      </c>
      <c r="G34" s="33" t="s">
        <v>536</v>
      </c>
      <c r="H34" s="33" t="s">
        <v>537</v>
      </c>
      <c r="I34" s="33" t="s">
        <v>538</v>
      </c>
      <c r="J34" s="34" t="s">
        <v>539</v>
      </c>
      <c r="K34" s="22"/>
      <c r="L34" s="22"/>
      <c r="M34" s="22"/>
      <c r="N34" s="22"/>
      <c r="O34" s="22"/>
      <c r="P34" s="22"/>
    </row>
    <row r="35" spans="1:16" ht="39" customHeight="1">
      <c r="A35" s="22"/>
      <c r="B35" s="35"/>
      <c r="C35" s="1174" t="s">
        <v>540</v>
      </c>
      <c r="D35" s="1175"/>
      <c r="E35" s="1176"/>
      <c r="F35" s="36">
        <v>11.85</v>
      </c>
      <c r="G35" s="37">
        <v>12.6</v>
      </c>
      <c r="H35" s="37">
        <v>12.93</v>
      </c>
      <c r="I35" s="37">
        <v>12.89</v>
      </c>
      <c r="J35" s="38">
        <v>12.65</v>
      </c>
      <c r="K35" s="22"/>
      <c r="L35" s="22"/>
      <c r="M35" s="22"/>
      <c r="N35" s="22"/>
      <c r="O35" s="22"/>
      <c r="P35" s="22"/>
    </row>
    <row r="36" spans="1:16" ht="39" customHeight="1">
      <c r="A36" s="22"/>
      <c r="B36" s="35"/>
      <c r="C36" s="1174" t="s">
        <v>541</v>
      </c>
      <c r="D36" s="1175"/>
      <c r="E36" s="1176"/>
      <c r="F36" s="36">
        <v>2.04</v>
      </c>
      <c r="G36" s="37">
        <v>2.2599999999999998</v>
      </c>
      <c r="H36" s="37">
        <v>2.5099999999999998</v>
      </c>
      <c r="I36" s="37">
        <v>2.61</v>
      </c>
      <c r="J36" s="38">
        <v>3.42</v>
      </c>
      <c r="K36" s="22"/>
      <c r="L36" s="22"/>
      <c r="M36" s="22"/>
      <c r="N36" s="22"/>
      <c r="O36" s="22"/>
      <c r="P36" s="22"/>
    </row>
    <row r="37" spans="1:16" ht="39" customHeight="1">
      <c r="A37" s="22"/>
      <c r="B37" s="35"/>
      <c r="C37" s="1174" t="s">
        <v>542</v>
      </c>
      <c r="D37" s="1175"/>
      <c r="E37" s="1176"/>
      <c r="F37" s="36">
        <v>1.44</v>
      </c>
      <c r="G37" s="37">
        <v>1.45</v>
      </c>
      <c r="H37" s="37">
        <v>1.4</v>
      </c>
      <c r="I37" s="37">
        <v>1.34</v>
      </c>
      <c r="J37" s="38">
        <v>1.1100000000000001</v>
      </c>
      <c r="K37" s="22"/>
      <c r="L37" s="22"/>
      <c r="M37" s="22"/>
      <c r="N37" s="22"/>
      <c r="O37" s="22"/>
      <c r="P37" s="22"/>
    </row>
    <row r="38" spans="1:16" ht="39" customHeight="1">
      <c r="A38" s="22"/>
      <c r="B38" s="35"/>
      <c r="C38" s="1174" t="s">
        <v>543</v>
      </c>
      <c r="D38" s="1175"/>
      <c r="E38" s="1176"/>
      <c r="F38" s="36">
        <v>0.68</v>
      </c>
      <c r="G38" s="37">
        <v>0.63</v>
      </c>
      <c r="H38" s="37">
        <v>0.8</v>
      </c>
      <c r="I38" s="37">
        <v>0.46</v>
      </c>
      <c r="J38" s="38">
        <v>0.59</v>
      </c>
      <c r="K38" s="22"/>
      <c r="L38" s="22"/>
      <c r="M38" s="22"/>
      <c r="N38" s="22"/>
      <c r="O38" s="22"/>
      <c r="P38" s="22"/>
    </row>
    <row r="39" spans="1:16" ht="39" customHeight="1">
      <c r="A39" s="22"/>
      <c r="B39" s="35"/>
      <c r="C39" s="1174" t="s">
        <v>544</v>
      </c>
      <c r="D39" s="1175"/>
      <c r="E39" s="1176"/>
      <c r="F39" s="36">
        <v>0.43</v>
      </c>
      <c r="G39" s="37">
        <v>2.3199999999999998</v>
      </c>
      <c r="H39" s="37">
        <v>2.2200000000000002</v>
      </c>
      <c r="I39" s="37">
        <v>2.09</v>
      </c>
      <c r="J39" s="38">
        <v>0.51</v>
      </c>
      <c r="K39" s="22"/>
      <c r="L39" s="22"/>
      <c r="M39" s="22"/>
      <c r="N39" s="22"/>
      <c r="O39" s="22"/>
      <c r="P39" s="22"/>
    </row>
    <row r="40" spans="1:16" ht="39" customHeight="1">
      <c r="A40" s="22"/>
      <c r="B40" s="35"/>
      <c r="C40" s="1174" t="s">
        <v>545</v>
      </c>
      <c r="D40" s="1175"/>
      <c r="E40" s="1176"/>
      <c r="F40" s="36">
        <v>1.35</v>
      </c>
      <c r="G40" s="37">
        <v>1.03</v>
      </c>
      <c r="H40" s="37">
        <v>0.64</v>
      </c>
      <c r="I40" s="37">
        <v>0.28999999999999998</v>
      </c>
      <c r="J40" s="38">
        <v>7.0000000000000007E-2</v>
      </c>
      <c r="K40" s="22"/>
      <c r="L40" s="22"/>
      <c r="M40" s="22"/>
      <c r="N40" s="22"/>
      <c r="O40" s="22"/>
      <c r="P40" s="22"/>
    </row>
    <row r="41" spans="1:16" ht="39" customHeight="1">
      <c r="A41" s="22"/>
      <c r="B41" s="35"/>
      <c r="C41" s="1174" t="s">
        <v>546</v>
      </c>
      <c r="D41" s="1175"/>
      <c r="E41" s="1176"/>
      <c r="F41" s="36">
        <v>0</v>
      </c>
      <c r="G41" s="37">
        <v>0</v>
      </c>
      <c r="H41" s="37">
        <v>0</v>
      </c>
      <c r="I41" s="37">
        <v>0</v>
      </c>
      <c r="J41" s="38">
        <v>0</v>
      </c>
      <c r="K41" s="22"/>
      <c r="L41" s="22"/>
      <c r="M41" s="22"/>
      <c r="N41" s="22"/>
      <c r="O41" s="22"/>
      <c r="P41" s="22"/>
    </row>
    <row r="42" spans="1:16" ht="39" customHeight="1">
      <c r="A42" s="22"/>
      <c r="B42" s="39"/>
      <c r="C42" s="1174" t="s">
        <v>547</v>
      </c>
      <c r="D42" s="1175"/>
      <c r="E42" s="1176"/>
      <c r="F42" s="36" t="s">
        <v>486</v>
      </c>
      <c r="G42" s="37" t="s">
        <v>486</v>
      </c>
      <c r="H42" s="37" t="s">
        <v>486</v>
      </c>
      <c r="I42" s="37" t="s">
        <v>486</v>
      </c>
      <c r="J42" s="38" t="s">
        <v>486</v>
      </c>
      <c r="K42" s="22"/>
      <c r="L42" s="22"/>
      <c r="M42" s="22"/>
      <c r="N42" s="22"/>
      <c r="O42" s="22"/>
      <c r="P42" s="22"/>
    </row>
    <row r="43" spans="1:16" ht="39" customHeight="1" thickBot="1">
      <c r="A43" s="22"/>
      <c r="B43" s="40"/>
      <c r="C43" s="1177" t="s">
        <v>548</v>
      </c>
      <c r="D43" s="1178"/>
      <c r="E43" s="1179"/>
      <c r="F43" s="41">
        <v>0.02</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0" t="s">
        <v>11</v>
      </c>
      <c r="C45" s="1191"/>
      <c r="D45" s="58"/>
      <c r="E45" s="1196" t="s">
        <v>12</v>
      </c>
      <c r="F45" s="1196"/>
      <c r="G45" s="1196"/>
      <c r="H45" s="1196"/>
      <c r="I45" s="1196"/>
      <c r="J45" s="1197"/>
      <c r="K45" s="59">
        <v>6523</v>
      </c>
      <c r="L45" s="60">
        <v>6369</v>
      </c>
      <c r="M45" s="60">
        <v>6317</v>
      </c>
      <c r="N45" s="60">
        <v>6626</v>
      </c>
      <c r="O45" s="61">
        <v>6959</v>
      </c>
      <c r="P45" s="48"/>
      <c r="Q45" s="48"/>
      <c r="R45" s="48"/>
      <c r="S45" s="48"/>
      <c r="T45" s="48"/>
      <c r="U45" s="48"/>
    </row>
    <row r="46" spans="1:21" ht="30.75" customHeight="1">
      <c r="A46" s="48"/>
      <c r="B46" s="1192"/>
      <c r="C46" s="1193"/>
      <c r="D46" s="62"/>
      <c r="E46" s="1184" t="s">
        <v>13</v>
      </c>
      <c r="F46" s="1184"/>
      <c r="G46" s="1184"/>
      <c r="H46" s="1184"/>
      <c r="I46" s="1184"/>
      <c r="J46" s="1185"/>
      <c r="K46" s="63" t="s">
        <v>486</v>
      </c>
      <c r="L46" s="64" t="s">
        <v>486</v>
      </c>
      <c r="M46" s="64" t="s">
        <v>486</v>
      </c>
      <c r="N46" s="64" t="s">
        <v>486</v>
      </c>
      <c r="O46" s="65" t="s">
        <v>486</v>
      </c>
      <c r="P46" s="48"/>
      <c r="Q46" s="48"/>
      <c r="R46" s="48"/>
      <c r="S46" s="48"/>
      <c r="T46" s="48"/>
      <c r="U46" s="48"/>
    </row>
    <row r="47" spans="1:21" ht="30.75" customHeight="1">
      <c r="A47" s="48"/>
      <c r="B47" s="1192"/>
      <c r="C47" s="1193"/>
      <c r="D47" s="62"/>
      <c r="E47" s="1184" t="s">
        <v>14</v>
      </c>
      <c r="F47" s="1184"/>
      <c r="G47" s="1184"/>
      <c r="H47" s="1184"/>
      <c r="I47" s="1184"/>
      <c r="J47" s="1185"/>
      <c r="K47" s="63" t="s">
        <v>486</v>
      </c>
      <c r="L47" s="64" t="s">
        <v>486</v>
      </c>
      <c r="M47" s="64" t="s">
        <v>486</v>
      </c>
      <c r="N47" s="64" t="s">
        <v>486</v>
      </c>
      <c r="O47" s="65" t="s">
        <v>486</v>
      </c>
      <c r="P47" s="48"/>
      <c r="Q47" s="48"/>
      <c r="R47" s="48"/>
      <c r="S47" s="48"/>
      <c r="T47" s="48"/>
      <c r="U47" s="48"/>
    </row>
    <row r="48" spans="1:21" ht="30.75" customHeight="1">
      <c r="A48" s="48"/>
      <c r="B48" s="1192"/>
      <c r="C48" s="1193"/>
      <c r="D48" s="62"/>
      <c r="E48" s="1184" t="s">
        <v>15</v>
      </c>
      <c r="F48" s="1184"/>
      <c r="G48" s="1184"/>
      <c r="H48" s="1184"/>
      <c r="I48" s="1184"/>
      <c r="J48" s="1185"/>
      <c r="K48" s="63">
        <v>3891</v>
      </c>
      <c r="L48" s="64">
        <v>3968</v>
      </c>
      <c r="M48" s="64">
        <v>3935</v>
      </c>
      <c r="N48" s="64">
        <v>3939</v>
      </c>
      <c r="O48" s="65">
        <v>3916</v>
      </c>
      <c r="P48" s="48"/>
      <c r="Q48" s="48"/>
      <c r="R48" s="48"/>
      <c r="S48" s="48"/>
      <c r="T48" s="48"/>
      <c r="U48" s="48"/>
    </row>
    <row r="49" spans="1:21" ht="30.75" customHeight="1">
      <c r="A49" s="48"/>
      <c r="B49" s="1192"/>
      <c r="C49" s="1193"/>
      <c r="D49" s="62"/>
      <c r="E49" s="1184" t="s">
        <v>16</v>
      </c>
      <c r="F49" s="1184"/>
      <c r="G49" s="1184"/>
      <c r="H49" s="1184"/>
      <c r="I49" s="1184"/>
      <c r="J49" s="1185"/>
      <c r="K49" s="63">
        <v>66</v>
      </c>
      <c r="L49" s="64">
        <v>67</v>
      </c>
      <c r="M49" s="64">
        <v>79</v>
      </c>
      <c r="N49" s="64">
        <v>85</v>
      </c>
      <c r="O49" s="65">
        <v>137</v>
      </c>
      <c r="P49" s="48"/>
      <c r="Q49" s="48"/>
      <c r="R49" s="48"/>
      <c r="S49" s="48"/>
      <c r="T49" s="48"/>
      <c r="U49" s="48"/>
    </row>
    <row r="50" spans="1:21" ht="30.75" customHeight="1">
      <c r="A50" s="48"/>
      <c r="B50" s="1192"/>
      <c r="C50" s="1193"/>
      <c r="D50" s="62"/>
      <c r="E50" s="1184" t="s">
        <v>17</v>
      </c>
      <c r="F50" s="1184"/>
      <c r="G50" s="1184"/>
      <c r="H50" s="1184"/>
      <c r="I50" s="1184"/>
      <c r="J50" s="1185"/>
      <c r="K50" s="63">
        <v>1412</v>
      </c>
      <c r="L50" s="64">
        <v>963</v>
      </c>
      <c r="M50" s="64">
        <v>493</v>
      </c>
      <c r="N50" s="64">
        <v>411</v>
      </c>
      <c r="O50" s="65">
        <v>194</v>
      </c>
      <c r="P50" s="48"/>
      <c r="Q50" s="48"/>
      <c r="R50" s="48"/>
      <c r="S50" s="48"/>
      <c r="T50" s="48"/>
      <c r="U50" s="48"/>
    </row>
    <row r="51" spans="1:21" ht="30.75" customHeight="1">
      <c r="A51" s="48"/>
      <c r="B51" s="1194"/>
      <c r="C51" s="1195"/>
      <c r="D51" s="66"/>
      <c r="E51" s="1184" t="s">
        <v>18</v>
      </c>
      <c r="F51" s="1184"/>
      <c r="G51" s="1184"/>
      <c r="H51" s="1184"/>
      <c r="I51" s="1184"/>
      <c r="J51" s="1185"/>
      <c r="K51" s="63">
        <v>1</v>
      </c>
      <c r="L51" s="64">
        <v>0</v>
      </c>
      <c r="M51" s="64" t="s">
        <v>486</v>
      </c>
      <c r="N51" s="64" t="s">
        <v>486</v>
      </c>
      <c r="O51" s="65" t="s">
        <v>486</v>
      </c>
      <c r="P51" s="48"/>
      <c r="Q51" s="48"/>
      <c r="R51" s="48"/>
      <c r="S51" s="48"/>
      <c r="T51" s="48"/>
      <c r="U51" s="48"/>
    </row>
    <row r="52" spans="1:21" ht="30.75" customHeight="1">
      <c r="A52" s="48"/>
      <c r="B52" s="1182" t="s">
        <v>19</v>
      </c>
      <c r="C52" s="1183"/>
      <c r="D52" s="66"/>
      <c r="E52" s="1184" t="s">
        <v>20</v>
      </c>
      <c r="F52" s="1184"/>
      <c r="G52" s="1184"/>
      <c r="H52" s="1184"/>
      <c r="I52" s="1184"/>
      <c r="J52" s="1185"/>
      <c r="K52" s="63">
        <v>8409</v>
      </c>
      <c r="L52" s="64">
        <v>8183</v>
      </c>
      <c r="M52" s="64">
        <v>8397</v>
      </c>
      <c r="N52" s="64">
        <v>8339</v>
      </c>
      <c r="O52" s="65">
        <v>8690</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3484</v>
      </c>
      <c r="L53" s="69">
        <v>3184</v>
      </c>
      <c r="M53" s="69">
        <v>2427</v>
      </c>
      <c r="N53" s="69">
        <v>2722</v>
      </c>
      <c r="O53" s="70">
        <v>2516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98" t="s">
        <v>24</v>
      </c>
      <c r="C41" s="1199"/>
      <c r="D41" s="81"/>
      <c r="E41" s="1204" t="s">
        <v>25</v>
      </c>
      <c r="F41" s="1204"/>
      <c r="G41" s="1204"/>
      <c r="H41" s="1205"/>
      <c r="I41" s="82">
        <v>70723</v>
      </c>
      <c r="J41" s="83">
        <v>72248</v>
      </c>
      <c r="K41" s="83">
        <v>73795</v>
      </c>
      <c r="L41" s="83">
        <v>75341</v>
      </c>
      <c r="M41" s="84">
        <v>75555</v>
      </c>
    </row>
    <row r="42" spans="2:13" ht="27.75" customHeight="1">
      <c r="B42" s="1200"/>
      <c r="C42" s="1201"/>
      <c r="D42" s="85"/>
      <c r="E42" s="1206" t="s">
        <v>26</v>
      </c>
      <c r="F42" s="1206"/>
      <c r="G42" s="1206"/>
      <c r="H42" s="1207"/>
      <c r="I42" s="86">
        <v>2067</v>
      </c>
      <c r="J42" s="87">
        <v>1132</v>
      </c>
      <c r="K42" s="87">
        <v>611</v>
      </c>
      <c r="L42" s="87">
        <v>194</v>
      </c>
      <c r="M42" s="88">
        <v>2</v>
      </c>
    </row>
    <row r="43" spans="2:13" ht="27.75" customHeight="1">
      <c r="B43" s="1200"/>
      <c r="C43" s="1201"/>
      <c r="D43" s="85"/>
      <c r="E43" s="1206" t="s">
        <v>27</v>
      </c>
      <c r="F43" s="1206"/>
      <c r="G43" s="1206"/>
      <c r="H43" s="1207"/>
      <c r="I43" s="86">
        <v>47022</v>
      </c>
      <c r="J43" s="87">
        <v>45166</v>
      </c>
      <c r="K43" s="87">
        <v>44274</v>
      </c>
      <c r="L43" s="87">
        <v>42675</v>
      </c>
      <c r="M43" s="88">
        <v>40863</v>
      </c>
    </row>
    <row r="44" spans="2:13" ht="27.75" customHeight="1">
      <c r="B44" s="1200"/>
      <c r="C44" s="1201"/>
      <c r="D44" s="85"/>
      <c r="E44" s="1206" t="s">
        <v>28</v>
      </c>
      <c r="F44" s="1206"/>
      <c r="G44" s="1206"/>
      <c r="H44" s="1207"/>
      <c r="I44" s="86">
        <v>762</v>
      </c>
      <c r="J44" s="87">
        <v>1450</v>
      </c>
      <c r="K44" s="87">
        <v>2023</v>
      </c>
      <c r="L44" s="87">
        <v>4930</v>
      </c>
      <c r="M44" s="88">
        <v>8168</v>
      </c>
    </row>
    <row r="45" spans="2:13" ht="27.75" customHeight="1">
      <c r="B45" s="1200"/>
      <c r="C45" s="1201"/>
      <c r="D45" s="85"/>
      <c r="E45" s="1206" t="s">
        <v>29</v>
      </c>
      <c r="F45" s="1206"/>
      <c r="G45" s="1206"/>
      <c r="H45" s="1207"/>
      <c r="I45" s="86">
        <v>13407</v>
      </c>
      <c r="J45" s="87">
        <v>13349</v>
      </c>
      <c r="K45" s="87">
        <v>12709</v>
      </c>
      <c r="L45" s="87">
        <v>12564</v>
      </c>
      <c r="M45" s="88">
        <v>12716</v>
      </c>
    </row>
    <row r="46" spans="2:13" ht="27.75" customHeight="1">
      <c r="B46" s="1200"/>
      <c r="C46" s="1201"/>
      <c r="D46" s="89"/>
      <c r="E46" s="1206" t="s">
        <v>30</v>
      </c>
      <c r="F46" s="1206"/>
      <c r="G46" s="1206"/>
      <c r="H46" s="1207"/>
      <c r="I46" s="86">
        <v>24</v>
      </c>
      <c r="J46" s="87">
        <v>21</v>
      </c>
      <c r="K46" s="87">
        <v>20</v>
      </c>
      <c r="L46" s="87">
        <v>17</v>
      </c>
      <c r="M46" s="88">
        <v>15</v>
      </c>
    </row>
    <row r="47" spans="2:13" ht="27.75" customHeight="1">
      <c r="B47" s="1200"/>
      <c r="C47" s="1201"/>
      <c r="D47" s="90"/>
      <c r="E47" s="1208" t="s">
        <v>31</v>
      </c>
      <c r="F47" s="1209"/>
      <c r="G47" s="1209"/>
      <c r="H47" s="1210"/>
      <c r="I47" s="86" t="s">
        <v>486</v>
      </c>
      <c r="J47" s="87" t="s">
        <v>486</v>
      </c>
      <c r="K47" s="87" t="s">
        <v>486</v>
      </c>
      <c r="L47" s="87" t="s">
        <v>486</v>
      </c>
      <c r="M47" s="88" t="s">
        <v>486</v>
      </c>
    </row>
    <row r="48" spans="2:13" ht="27.75" customHeight="1">
      <c r="B48" s="1200"/>
      <c r="C48" s="1201"/>
      <c r="D48" s="85"/>
      <c r="E48" s="1206" t="s">
        <v>32</v>
      </c>
      <c r="F48" s="1206"/>
      <c r="G48" s="1206"/>
      <c r="H48" s="1207"/>
      <c r="I48" s="86" t="s">
        <v>486</v>
      </c>
      <c r="J48" s="87" t="s">
        <v>486</v>
      </c>
      <c r="K48" s="87" t="s">
        <v>486</v>
      </c>
      <c r="L48" s="87" t="s">
        <v>486</v>
      </c>
      <c r="M48" s="88" t="s">
        <v>486</v>
      </c>
    </row>
    <row r="49" spans="2:13" ht="27.75" customHeight="1">
      <c r="B49" s="1202"/>
      <c r="C49" s="1203"/>
      <c r="D49" s="85"/>
      <c r="E49" s="1206" t="s">
        <v>33</v>
      </c>
      <c r="F49" s="1206"/>
      <c r="G49" s="1206"/>
      <c r="H49" s="1207"/>
      <c r="I49" s="86" t="s">
        <v>486</v>
      </c>
      <c r="J49" s="87" t="s">
        <v>486</v>
      </c>
      <c r="K49" s="87" t="s">
        <v>486</v>
      </c>
      <c r="L49" s="87" t="s">
        <v>486</v>
      </c>
      <c r="M49" s="88" t="s">
        <v>486</v>
      </c>
    </row>
    <row r="50" spans="2:13" ht="27.75" customHeight="1">
      <c r="B50" s="1211" t="s">
        <v>34</v>
      </c>
      <c r="C50" s="1212"/>
      <c r="D50" s="91"/>
      <c r="E50" s="1206" t="s">
        <v>35</v>
      </c>
      <c r="F50" s="1206"/>
      <c r="G50" s="1206"/>
      <c r="H50" s="1207"/>
      <c r="I50" s="86">
        <v>5951</v>
      </c>
      <c r="J50" s="87">
        <v>6201</v>
      </c>
      <c r="K50" s="87">
        <v>6825</v>
      </c>
      <c r="L50" s="87">
        <v>7776</v>
      </c>
      <c r="M50" s="88">
        <v>8013</v>
      </c>
    </row>
    <row r="51" spans="2:13" ht="27.75" customHeight="1">
      <c r="B51" s="1200"/>
      <c r="C51" s="1201"/>
      <c r="D51" s="85"/>
      <c r="E51" s="1206" t="s">
        <v>36</v>
      </c>
      <c r="F51" s="1206"/>
      <c r="G51" s="1206"/>
      <c r="H51" s="1207"/>
      <c r="I51" s="86">
        <v>17222</v>
      </c>
      <c r="J51" s="87">
        <v>17546</v>
      </c>
      <c r="K51" s="87">
        <v>16427</v>
      </c>
      <c r="L51" s="87">
        <v>15810</v>
      </c>
      <c r="M51" s="88">
        <v>15832</v>
      </c>
    </row>
    <row r="52" spans="2:13" ht="27.75" customHeight="1">
      <c r="B52" s="1202"/>
      <c r="C52" s="1203"/>
      <c r="D52" s="85"/>
      <c r="E52" s="1206" t="s">
        <v>37</v>
      </c>
      <c r="F52" s="1206"/>
      <c r="G52" s="1206"/>
      <c r="H52" s="1207"/>
      <c r="I52" s="86">
        <v>85375</v>
      </c>
      <c r="J52" s="87">
        <v>86532</v>
      </c>
      <c r="K52" s="87">
        <v>87075</v>
      </c>
      <c r="L52" s="87">
        <v>87995</v>
      </c>
      <c r="M52" s="88">
        <v>88603</v>
      </c>
    </row>
    <row r="53" spans="2:13" ht="27.75" customHeight="1" thickBot="1">
      <c r="B53" s="1213" t="s">
        <v>21</v>
      </c>
      <c r="C53" s="1214"/>
      <c r="D53" s="92"/>
      <c r="E53" s="1215" t="s">
        <v>38</v>
      </c>
      <c r="F53" s="1215"/>
      <c r="G53" s="1215"/>
      <c r="H53" s="1216"/>
      <c r="I53" s="93">
        <v>25456</v>
      </c>
      <c r="J53" s="94">
        <v>23086</v>
      </c>
      <c r="K53" s="94">
        <v>23104</v>
      </c>
      <c r="L53" s="94">
        <v>24139</v>
      </c>
      <c r="M53" s="95">
        <v>24871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580</v>
      </c>
      <c r="C41" s="248"/>
      <c r="D41" s="248"/>
      <c r="E41" s="248"/>
      <c r="F41" s="248"/>
      <c r="G41" s="248"/>
      <c r="H41" s="248"/>
      <c r="I41" s="248"/>
      <c r="J41" s="248"/>
      <c r="K41" s="248"/>
      <c r="L41" s="248"/>
      <c r="M41" s="248"/>
      <c r="N41" s="248"/>
      <c r="O41" s="248"/>
      <c r="P41" s="249"/>
    </row>
    <row r="42" spans="2:17">
      <c r="B42" s="250"/>
      <c r="C42" s="246"/>
      <c r="D42" s="246"/>
      <c r="E42" s="246"/>
      <c r="F42" s="246"/>
      <c r="G42" s="353" t="s">
        <v>581</v>
      </c>
      <c r="I42" s="354"/>
      <c r="J42" s="354"/>
      <c r="K42" s="354"/>
      <c r="L42" s="246"/>
      <c r="M42" s="246"/>
      <c r="N42" s="246"/>
      <c r="O42" s="246"/>
    </row>
    <row r="43" spans="2:17">
      <c r="B43" s="250"/>
      <c r="C43" s="246"/>
      <c r="D43" s="246"/>
      <c r="E43" s="246"/>
      <c r="F43" s="246"/>
      <c r="G43" s="1217" t="s">
        <v>582</v>
      </c>
      <c r="H43" s="1218"/>
      <c r="I43" s="1218"/>
      <c r="J43" s="1218"/>
      <c r="K43" s="1218"/>
      <c r="L43" s="1218"/>
      <c r="M43" s="1218"/>
      <c r="N43" s="1218"/>
      <c r="O43" s="1219"/>
    </row>
    <row r="44" spans="2:17">
      <c r="B44" s="250"/>
      <c r="C44" s="246"/>
      <c r="D44" s="246"/>
      <c r="E44" s="246"/>
      <c r="F44" s="246"/>
      <c r="G44" s="1220"/>
      <c r="H44" s="1221"/>
      <c r="I44" s="1221"/>
      <c r="J44" s="1221"/>
      <c r="K44" s="1221"/>
      <c r="L44" s="1221"/>
      <c r="M44" s="1221"/>
      <c r="N44" s="1221"/>
      <c r="O44" s="1222"/>
    </row>
    <row r="45" spans="2:17">
      <c r="B45" s="250"/>
      <c r="C45" s="246"/>
      <c r="D45" s="246"/>
      <c r="E45" s="246"/>
      <c r="F45" s="246"/>
      <c r="G45" s="1220"/>
      <c r="H45" s="1221"/>
      <c r="I45" s="1221"/>
      <c r="J45" s="1221"/>
      <c r="K45" s="1221"/>
      <c r="L45" s="1221"/>
      <c r="M45" s="1221"/>
      <c r="N45" s="1221"/>
      <c r="O45" s="1222"/>
    </row>
    <row r="46" spans="2:17">
      <c r="B46" s="250"/>
      <c r="C46" s="246"/>
      <c r="D46" s="246"/>
      <c r="E46" s="246"/>
      <c r="F46" s="246"/>
      <c r="G46" s="1220"/>
      <c r="H46" s="1221"/>
      <c r="I46" s="1221"/>
      <c r="J46" s="1221"/>
      <c r="K46" s="1221"/>
      <c r="L46" s="1221"/>
      <c r="M46" s="1221"/>
      <c r="N46" s="1221"/>
      <c r="O46" s="1222"/>
    </row>
    <row r="47" spans="2:17">
      <c r="B47" s="250"/>
      <c r="C47" s="246"/>
      <c r="D47" s="246"/>
      <c r="E47" s="246"/>
      <c r="F47" s="246"/>
      <c r="G47" s="1223"/>
      <c r="H47" s="1224"/>
      <c r="I47" s="1224"/>
      <c r="J47" s="1224"/>
      <c r="K47" s="1224"/>
      <c r="L47" s="1224"/>
      <c r="M47" s="1224"/>
      <c r="N47" s="1224"/>
      <c r="O47" s="1225"/>
    </row>
    <row r="48" spans="2:17">
      <c r="B48" s="250"/>
      <c r="C48" s="246"/>
      <c r="D48" s="246"/>
      <c r="E48" s="246"/>
      <c r="F48" s="246"/>
      <c r="G48" s="246"/>
      <c r="H48" s="355"/>
      <c r="I48" s="355"/>
      <c r="J48" s="355"/>
    </row>
    <row r="49" spans="1:17">
      <c r="B49" s="250"/>
      <c r="C49" s="246"/>
      <c r="D49" s="246"/>
      <c r="E49" s="246"/>
      <c r="F49" s="246"/>
      <c r="G49" s="245" t="s">
        <v>583</v>
      </c>
    </row>
    <row r="50" spans="1:17">
      <c r="B50" s="250"/>
      <c r="C50" s="246"/>
      <c r="D50" s="246"/>
      <c r="E50" s="246"/>
      <c r="F50" s="246"/>
      <c r="G50" s="1226"/>
      <c r="H50" s="1227"/>
      <c r="I50" s="1227"/>
      <c r="J50" s="1228"/>
      <c r="K50" s="356" t="s">
        <v>525</v>
      </c>
      <c r="L50" s="356" t="s">
        <v>526</v>
      </c>
      <c r="M50" s="356" t="s">
        <v>527</v>
      </c>
      <c r="N50" s="356" t="s">
        <v>528</v>
      </c>
      <c r="O50" s="356" t="s">
        <v>529</v>
      </c>
    </row>
    <row r="51" spans="1:17">
      <c r="B51" s="250"/>
      <c r="C51" s="246"/>
      <c r="D51" s="246"/>
      <c r="E51" s="246"/>
      <c r="F51" s="246"/>
      <c r="G51" s="1229" t="s">
        <v>584</v>
      </c>
      <c r="H51" s="1230"/>
      <c r="I51" s="1235" t="s">
        <v>585</v>
      </c>
      <c r="J51" s="1235"/>
      <c r="K51" s="1237"/>
      <c r="L51" s="1237"/>
      <c r="M51" s="1237"/>
      <c r="N51" s="1238">
        <v>68.3</v>
      </c>
      <c r="O51" s="1237"/>
    </row>
    <row r="52" spans="1:17">
      <c r="B52" s="250"/>
      <c r="C52" s="246"/>
      <c r="D52" s="246"/>
      <c r="E52" s="246"/>
      <c r="F52" s="246"/>
      <c r="G52" s="1231"/>
      <c r="H52" s="1232"/>
      <c r="I52" s="1236"/>
      <c r="J52" s="1236"/>
      <c r="K52" s="1238"/>
      <c r="L52" s="1238"/>
      <c r="M52" s="1238"/>
      <c r="N52" s="1238"/>
      <c r="O52" s="1238"/>
    </row>
    <row r="53" spans="1:17">
      <c r="A53" s="357"/>
      <c r="B53" s="250"/>
      <c r="C53" s="246"/>
      <c r="D53" s="246"/>
      <c r="E53" s="246"/>
      <c r="F53" s="246"/>
      <c r="G53" s="1231"/>
      <c r="H53" s="1232"/>
      <c r="I53" s="1239" t="s">
        <v>586</v>
      </c>
      <c r="J53" s="1239"/>
      <c r="K53" s="1240"/>
      <c r="L53" s="1240"/>
      <c r="M53" s="1240"/>
      <c r="N53" s="1242">
        <v>57.3</v>
      </c>
      <c r="O53" s="1240"/>
    </row>
    <row r="54" spans="1:17">
      <c r="A54" s="357"/>
      <c r="B54" s="250"/>
      <c r="C54" s="246"/>
      <c r="D54" s="246"/>
      <c r="E54" s="246"/>
      <c r="F54" s="246"/>
      <c r="G54" s="1233"/>
      <c r="H54" s="1234"/>
      <c r="I54" s="1239"/>
      <c r="J54" s="1239"/>
      <c r="K54" s="1241"/>
      <c r="L54" s="1241"/>
      <c r="M54" s="1241"/>
      <c r="N54" s="1241"/>
      <c r="O54" s="1241"/>
    </row>
    <row r="55" spans="1:17">
      <c r="A55" s="357"/>
      <c r="B55" s="250"/>
      <c r="C55" s="246"/>
      <c r="D55" s="246"/>
      <c r="E55" s="246"/>
      <c r="F55" s="246"/>
      <c r="G55" s="1243" t="s">
        <v>587</v>
      </c>
      <c r="H55" s="1244"/>
      <c r="I55" s="1239" t="s">
        <v>585</v>
      </c>
      <c r="J55" s="1239"/>
      <c r="K55" s="1237"/>
      <c r="L55" s="1237"/>
      <c r="M55" s="1237"/>
      <c r="N55" s="1238">
        <v>37.4</v>
      </c>
      <c r="O55" s="1237"/>
    </row>
    <row r="56" spans="1:17">
      <c r="A56" s="357"/>
      <c r="B56" s="250"/>
      <c r="C56" s="246"/>
      <c r="D56" s="246"/>
      <c r="E56" s="246"/>
      <c r="F56" s="246"/>
      <c r="G56" s="1245"/>
      <c r="H56" s="1246"/>
      <c r="I56" s="1239"/>
      <c r="J56" s="1239"/>
      <c r="K56" s="1238"/>
      <c r="L56" s="1238"/>
      <c r="M56" s="1238"/>
      <c r="N56" s="1238"/>
      <c r="O56" s="1238"/>
    </row>
    <row r="57" spans="1:17" s="357" customFormat="1">
      <c r="B57" s="358"/>
      <c r="C57" s="354"/>
      <c r="D57" s="354"/>
      <c r="E57" s="354"/>
      <c r="F57" s="354"/>
      <c r="G57" s="1245"/>
      <c r="H57" s="1246"/>
      <c r="I57" s="1249" t="s">
        <v>586</v>
      </c>
      <c r="J57" s="1249"/>
      <c r="K57" s="1240"/>
      <c r="L57" s="1240"/>
      <c r="M57" s="1240"/>
      <c r="N57" s="1242">
        <v>54.4</v>
      </c>
      <c r="O57" s="1240"/>
      <c r="P57" s="359"/>
      <c r="Q57" s="358"/>
    </row>
    <row r="58" spans="1:17" s="357" customFormat="1">
      <c r="A58" s="245"/>
      <c r="B58" s="358"/>
      <c r="C58" s="354"/>
      <c r="D58" s="354"/>
      <c r="E58" s="354"/>
      <c r="F58" s="354"/>
      <c r="G58" s="1247"/>
      <c r="H58" s="1248"/>
      <c r="I58" s="1249"/>
      <c r="J58" s="1249"/>
      <c r="K58" s="1241"/>
      <c r="L58" s="1241"/>
      <c r="M58" s="1241"/>
      <c r="N58" s="1241"/>
      <c r="O58" s="124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588</v>
      </c>
      <c r="C63" s="246"/>
      <c r="D63" s="246"/>
      <c r="E63" s="246"/>
      <c r="F63" s="246"/>
      <c r="G63" s="246"/>
      <c r="H63" s="246"/>
      <c r="I63" s="246"/>
      <c r="J63" s="246"/>
      <c r="K63" s="246"/>
      <c r="L63" s="246"/>
      <c r="M63" s="246"/>
      <c r="N63" s="246"/>
      <c r="O63" s="246"/>
    </row>
    <row r="64" spans="1:17">
      <c r="B64" s="250"/>
      <c r="C64" s="246"/>
      <c r="D64" s="246"/>
      <c r="E64" s="246"/>
      <c r="F64" s="246"/>
      <c r="G64" s="353" t="s">
        <v>581</v>
      </c>
      <c r="I64" s="354"/>
      <c r="J64" s="354"/>
      <c r="K64" s="354"/>
      <c r="L64" s="246"/>
      <c r="M64" s="246"/>
      <c r="N64" s="246"/>
      <c r="O64" s="246"/>
    </row>
    <row r="65" spans="2:30">
      <c r="B65" s="250"/>
      <c r="C65" s="246"/>
      <c r="D65" s="246"/>
      <c r="E65" s="246"/>
      <c r="F65" s="246"/>
      <c r="G65" s="1217" t="s">
        <v>589</v>
      </c>
      <c r="H65" s="1218"/>
      <c r="I65" s="1218"/>
      <c r="J65" s="1218"/>
      <c r="K65" s="1218"/>
      <c r="L65" s="1218"/>
      <c r="M65" s="1218"/>
      <c r="N65" s="1218"/>
      <c r="O65" s="1219"/>
    </row>
    <row r="66" spans="2:30">
      <c r="B66" s="250"/>
      <c r="C66" s="246"/>
      <c r="D66" s="246"/>
      <c r="E66" s="246"/>
      <c r="F66" s="246"/>
      <c r="G66" s="1220"/>
      <c r="H66" s="1221"/>
      <c r="I66" s="1221"/>
      <c r="J66" s="1221"/>
      <c r="K66" s="1221"/>
      <c r="L66" s="1221"/>
      <c r="M66" s="1221"/>
      <c r="N66" s="1221"/>
      <c r="O66" s="1222"/>
    </row>
    <row r="67" spans="2:30">
      <c r="B67" s="250"/>
      <c r="C67" s="246"/>
      <c r="D67" s="246"/>
      <c r="E67" s="246"/>
      <c r="F67" s="246"/>
      <c r="G67" s="1220"/>
      <c r="H67" s="1221"/>
      <c r="I67" s="1221"/>
      <c r="J67" s="1221"/>
      <c r="K67" s="1221"/>
      <c r="L67" s="1221"/>
      <c r="M67" s="1221"/>
      <c r="N67" s="1221"/>
      <c r="O67" s="1222"/>
    </row>
    <row r="68" spans="2:30">
      <c r="B68" s="250"/>
      <c r="C68" s="246"/>
      <c r="D68" s="246"/>
      <c r="E68" s="246"/>
      <c r="F68" s="246"/>
      <c r="G68" s="1220"/>
      <c r="H68" s="1221"/>
      <c r="I68" s="1221"/>
      <c r="J68" s="1221"/>
      <c r="K68" s="1221"/>
      <c r="L68" s="1221"/>
      <c r="M68" s="1221"/>
      <c r="N68" s="1221"/>
      <c r="O68" s="1222"/>
    </row>
    <row r="69" spans="2:30">
      <c r="B69" s="250"/>
      <c r="C69" s="246"/>
      <c r="D69" s="246"/>
      <c r="E69" s="246"/>
      <c r="F69" s="246"/>
      <c r="G69" s="1223"/>
      <c r="H69" s="1224"/>
      <c r="I69" s="1224"/>
      <c r="J69" s="1224"/>
      <c r="K69" s="1224"/>
      <c r="L69" s="1224"/>
      <c r="M69" s="1224"/>
      <c r="N69" s="1224"/>
      <c r="O69" s="1225"/>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590</v>
      </c>
      <c r="I71" s="370"/>
      <c r="J71" s="366"/>
      <c r="K71" s="366"/>
      <c r="L71" s="367"/>
      <c r="M71" s="366"/>
      <c r="N71" s="367"/>
      <c r="O71" s="368"/>
    </row>
    <row r="72" spans="2:30">
      <c r="B72" s="250"/>
      <c r="C72" s="246"/>
      <c r="D72" s="246"/>
      <c r="E72" s="246"/>
      <c r="F72" s="246"/>
      <c r="G72" s="1226"/>
      <c r="H72" s="1227"/>
      <c r="I72" s="1227"/>
      <c r="J72" s="1228"/>
      <c r="K72" s="356" t="s">
        <v>525</v>
      </c>
      <c r="L72" s="356" t="s">
        <v>526</v>
      </c>
      <c r="M72" s="356" t="s">
        <v>527</v>
      </c>
      <c r="N72" s="356" t="s">
        <v>528</v>
      </c>
      <c r="O72" s="356" t="s">
        <v>529</v>
      </c>
    </row>
    <row r="73" spans="2:30">
      <c r="B73" s="250"/>
      <c r="C73" s="246"/>
      <c r="D73" s="246"/>
      <c r="E73" s="246"/>
      <c r="F73" s="246"/>
      <c r="G73" s="1229" t="s">
        <v>584</v>
      </c>
      <c r="H73" s="1230"/>
      <c r="I73" s="1235" t="s">
        <v>585</v>
      </c>
      <c r="J73" s="1235"/>
      <c r="K73" s="1250">
        <v>73.2</v>
      </c>
      <c r="L73" s="1250">
        <v>65</v>
      </c>
      <c r="M73" s="1238">
        <v>66.2</v>
      </c>
      <c r="N73" s="1238">
        <v>68.3</v>
      </c>
      <c r="O73" s="1238">
        <v>70.8</v>
      </c>
      <c r="S73" s="245">
        <v>9.9</v>
      </c>
    </row>
    <row r="74" spans="2:30">
      <c r="B74" s="250"/>
      <c r="C74" s="246"/>
      <c r="D74" s="246"/>
      <c r="E74" s="246"/>
      <c r="F74" s="246"/>
      <c r="G74" s="1231"/>
      <c r="H74" s="1232"/>
      <c r="I74" s="1236"/>
      <c r="J74" s="1236"/>
      <c r="K74" s="1250"/>
      <c r="L74" s="1250"/>
      <c r="M74" s="1238"/>
      <c r="N74" s="1238"/>
      <c r="O74" s="1238"/>
    </row>
    <row r="75" spans="2:30">
      <c r="B75" s="250"/>
      <c r="C75" s="246"/>
      <c r="D75" s="246"/>
      <c r="E75" s="246"/>
      <c r="F75" s="246"/>
      <c r="G75" s="1231"/>
      <c r="H75" s="1232"/>
      <c r="I75" s="1239" t="s">
        <v>591</v>
      </c>
      <c r="J75" s="1239"/>
      <c r="K75" s="1242">
        <v>10.9</v>
      </c>
      <c r="L75" s="1242">
        <v>9.8000000000000007</v>
      </c>
      <c r="M75" s="1242">
        <v>8.6</v>
      </c>
      <c r="N75" s="1242">
        <v>7.8</v>
      </c>
      <c r="O75" s="1242">
        <v>7.2</v>
      </c>
      <c r="U75" s="245">
        <v>81.2</v>
      </c>
      <c r="W75" s="245">
        <v>87.2</v>
      </c>
      <c r="Y75" s="245">
        <v>99.8</v>
      </c>
      <c r="AA75" s="245">
        <v>109.5</v>
      </c>
      <c r="AC75" s="245">
        <v>115.2</v>
      </c>
    </row>
    <row r="76" spans="2:30">
      <c r="B76" s="250"/>
      <c r="C76" s="246"/>
      <c r="D76" s="246"/>
      <c r="E76" s="246"/>
      <c r="F76" s="246"/>
      <c r="G76" s="1233"/>
      <c r="H76" s="1234"/>
      <c r="I76" s="1239"/>
      <c r="J76" s="1239"/>
      <c r="K76" s="1241"/>
      <c r="L76" s="1241"/>
      <c r="M76" s="1241"/>
      <c r="N76" s="1241"/>
      <c r="O76" s="1241"/>
    </row>
    <row r="77" spans="2:30">
      <c r="B77" s="250"/>
      <c r="C77" s="246"/>
      <c r="D77" s="246"/>
      <c r="E77" s="246"/>
      <c r="F77" s="246"/>
      <c r="G77" s="1243" t="s">
        <v>587</v>
      </c>
      <c r="H77" s="1244"/>
      <c r="I77" s="1239" t="s">
        <v>585</v>
      </c>
      <c r="J77" s="1239"/>
      <c r="K77" s="1250">
        <v>57.8</v>
      </c>
      <c r="L77" s="1250">
        <v>49.8</v>
      </c>
      <c r="M77" s="1238">
        <v>45.1</v>
      </c>
      <c r="N77" s="1238">
        <v>37.4</v>
      </c>
      <c r="O77" s="1238">
        <v>31</v>
      </c>
      <c r="R77" s="245">
        <v>12.3</v>
      </c>
      <c r="T77" s="245">
        <v>11.1</v>
      </c>
    </row>
    <row r="78" spans="2:30">
      <c r="B78" s="250"/>
      <c r="C78" s="246"/>
      <c r="D78" s="246"/>
      <c r="E78" s="246"/>
      <c r="F78" s="246"/>
      <c r="G78" s="1245"/>
      <c r="H78" s="1246"/>
      <c r="I78" s="1239"/>
      <c r="J78" s="1239"/>
      <c r="K78" s="1250"/>
      <c r="L78" s="1250"/>
      <c r="M78" s="1238"/>
      <c r="N78" s="1238"/>
      <c r="O78" s="1238"/>
    </row>
    <row r="79" spans="2:30">
      <c r="B79" s="250"/>
      <c r="C79" s="246"/>
      <c r="D79" s="246"/>
      <c r="E79" s="246"/>
      <c r="F79" s="246"/>
      <c r="G79" s="1245"/>
      <c r="H79" s="1246"/>
      <c r="I79" s="1251" t="s">
        <v>591</v>
      </c>
      <c r="J79" s="1249"/>
      <c r="K79" s="1252">
        <v>8.3000000000000007</v>
      </c>
      <c r="L79" s="1252">
        <v>7.7</v>
      </c>
      <c r="M79" s="1252">
        <v>7.1</v>
      </c>
      <c r="N79" s="1252">
        <v>6.3</v>
      </c>
      <c r="O79" s="1252">
        <v>5.2</v>
      </c>
      <c r="V79" s="245">
        <v>53.5</v>
      </c>
      <c r="X79" s="245">
        <v>48.2</v>
      </c>
      <c r="Z79" s="245">
        <v>34.200000000000003</v>
      </c>
      <c r="AB79" s="245">
        <v>30.3</v>
      </c>
      <c r="AD79" s="245">
        <v>28.9</v>
      </c>
    </row>
    <row r="80" spans="2:30">
      <c r="B80" s="250"/>
      <c r="C80" s="246"/>
      <c r="D80" s="246"/>
      <c r="E80" s="246"/>
      <c r="F80" s="246"/>
      <c r="G80" s="1247"/>
      <c r="H80" s="1248"/>
      <c r="I80" s="1249"/>
      <c r="J80" s="1249"/>
      <c r="K80" s="1252"/>
      <c r="L80" s="1252"/>
      <c r="M80" s="1252"/>
      <c r="N80" s="1252"/>
      <c r="O80" s="1252"/>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81739</v>
      </c>
      <c r="E3" s="118"/>
      <c r="F3" s="119">
        <v>39052</v>
      </c>
      <c r="G3" s="120"/>
      <c r="H3" s="121"/>
    </row>
    <row r="4" spans="1:8">
      <c r="A4" s="122"/>
      <c r="B4" s="123"/>
      <c r="C4" s="124"/>
      <c r="D4" s="125">
        <v>27177</v>
      </c>
      <c r="E4" s="126"/>
      <c r="F4" s="127">
        <v>21186</v>
      </c>
      <c r="G4" s="128"/>
      <c r="H4" s="129"/>
    </row>
    <row r="5" spans="1:8">
      <c r="A5" s="110" t="s">
        <v>519</v>
      </c>
      <c r="B5" s="115"/>
      <c r="C5" s="116"/>
      <c r="D5" s="117">
        <v>51372</v>
      </c>
      <c r="E5" s="118"/>
      <c r="F5" s="119">
        <v>41235</v>
      </c>
      <c r="G5" s="120"/>
      <c r="H5" s="121"/>
    </row>
    <row r="6" spans="1:8">
      <c r="A6" s="122"/>
      <c r="B6" s="123"/>
      <c r="C6" s="124"/>
      <c r="D6" s="125">
        <v>24886</v>
      </c>
      <c r="E6" s="126"/>
      <c r="F6" s="127">
        <v>22086</v>
      </c>
      <c r="G6" s="128"/>
      <c r="H6" s="129"/>
    </row>
    <row r="7" spans="1:8">
      <c r="A7" s="110" t="s">
        <v>520</v>
      </c>
      <c r="B7" s="115"/>
      <c r="C7" s="116"/>
      <c r="D7" s="117">
        <v>51748</v>
      </c>
      <c r="E7" s="118"/>
      <c r="F7" s="119">
        <v>41862</v>
      </c>
      <c r="G7" s="120"/>
      <c r="H7" s="121"/>
    </row>
    <row r="8" spans="1:8">
      <c r="A8" s="122"/>
      <c r="B8" s="123"/>
      <c r="C8" s="124"/>
      <c r="D8" s="125">
        <v>26060</v>
      </c>
      <c r="E8" s="126"/>
      <c r="F8" s="127">
        <v>23710</v>
      </c>
      <c r="G8" s="128"/>
      <c r="H8" s="129"/>
    </row>
    <row r="9" spans="1:8">
      <c r="A9" s="110" t="s">
        <v>521</v>
      </c>
      <c r="B9" s="115"/>
      <c r="C9" s="116"/>
      <c r="D9" s="117">
        <v>49480</v>
      </c>
      <c r="E9" s="118"/>
      <c r="F9" s="119">
        <v>43554</v>
      </c>
      <c r="G9" s="120"/>
      <c r="H9" s="121"/>
    </row>
    <row r="10" spans="1:8">
      <c r="A10" s="122"/>
      <c r="B10" s="123"/>
      <c r="C10" s="124"/>
      <c r="D10" s="125">
        <v>24570</v>
      </c>
      <c r="E10" s="126"/>
      <c r="F10" s="127">
        <v>24811</v>
      </c>
      <c r="G10" s="128"/>
      <c r="H10" s="129"/>
    </row>
    <row r="11" spans="1:8">
      <c r="A11" s="110" t="s">
        <v>522</v>
      </c>
      <c r="B11" s="115"/>
      <c r="C11" s="116"/>
      <c r="D11" s="117">
        <v>40452</v>
      </c>
      <c r="E11" s="118"/>
      <c r="F11" s="119">
        <v>42581</v>
      </c>
      <c r="G11" s="120"/>
      <c r="H11" s="121"/>
    </row>
    <row r="12" spans="1:8">
      <c r="A12" s="122"/>
      <c r="B12" s="123"/>
      <c r="C12" s="130"/>
      <c r="D12" s="125">
        <v>25075</v>
      </c>
      <c r="E12" s="126"/>
      <c r="F12" s="127">
        <v>24354</v>
      </c>
      <c r="G12" s="128"/>
      <c r="H12" s="129"/>
    </row>
    <row r="13" spans="1:8">
      <c r="A13" s="110"/>
      <c r="B13" s="115"/>
      <c r="C13" s="131"/>
      <c r="D13" s="132">
        <v>54958</v>
      </c>
      <c r="E13" s="133"/>
      <c r="F13" s="134">
        <v>41657</v>
      </c>
      <c r="G13" s="135"/>
      <c r="H13" s="121"/>
    </row>
    <row r="14" spans="1:8">
      <c r="A14" s="122"/>
      <c r="B14" s="123"/>
      <c r="C14" s="124"/>
      <c r="D14" s="125">
        <v>25554</v>
      </c>
      <c r="E14" s="126"/>
      <c r="F14" s="127">
        <v>23229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0.44</v>
      </c>
      <c r="C19" s="136">
        <f>ROUND(VALUE(SUBSTITUTE(実質収支比率等に係る経年分析!G$48,"▲","-")),2)</f>
        <v>2.33</v>
      </c>
      <c r="D19" s="136">
        <f>ROUND(VALUE(SUBSTITUTE(実質収支比率等に係る経年分析!H$48,"▲","-")),2)</f>
        <v>2.2200000000000002</v>
      </c>
      <c r="E19" s="136">
        <f>ROUND(VALUE(SUBSTITUTE(実質収支比率等に係る経年分析!I$48,"▲","-")),2)</f>
        <v>2.1</v>
      </c>
      <c r="F19" s="136">
        <f>ROUND(VALUE(SUBSTITUTE(実質収支比率等に係る経年分析!J$48,"▲","-")),2)</f>
        <v>0.51</v>
      </c>
    </row>
    <row r="20" spans="1:11">
      <c r="A20" s="136" t="s">
        <v>43</v>
      </c>
      <c r="B20" s="136">
        <f>ROUND(VALUE(SUBSTITUTE(実質収支比率等に係る経年分析!F$47,"▲","-")),2)</f>
        <v>6.25</v>
      </c>
      <c r="C20" s="136">
        <f>ROUND(VALUE(SUBSTITUTE(実質収支比率等に係る経年分析!G$47,"▲","-")),2)</f>
        <v>6.38</v>
      </c>
      <c r="D20" s="136">
        <f>ROUND(VALUE(SUBSTITUTE(実質収支比率等に係る経年分析!H$47,"▲","-")),2)</f>
        <v>7.17</v>
      </c>
      <c r="E20" s="136">
        <f>ROUND(VALUE(SUBSTITUTE(実質収支比率等に係る経年分析!I$47,"▲","-")),2)</f>
        <v>8.2899999999999991</v>
      </c>
      <c r="F20" s="136">
        <f>ROUND(VALUE(SUBSTITUTE(実質収支比率等に係る経年分析!J$47,"▲","-")),2)</f>
        <v>7.2</v>
      </c>
    </row>
    <row r="21" spans="1:11">
      <c r="A21" s="136" t="s">
        <v>44</v>
      </c>
      <c r="B21" s="136">
        <f>IF(ISNUMBER(VALUE(SUBSTITUTE(実質収支比率等に係る経年分析!F$49,"▲","-"))),ROUND(VALUE(SUBSTITUTE(実質収支比率等に係る経年分析!F$49,"▲","-")),2),NA())</f>
        <v>-2.68</v>
      </c>
      <c r="C21" s="136">
        <f>IF(ISNUMBER(VALUE(SUBSTITUTE(実質収支比率等に係る経年分析!G$49,"▲","-"))),ROUND(VALUE(SUBSTITUTE(実質収支比率等に係る経年分析!G$49,"▲","-")),2),NA())</f>
        <v>1.9</v>
      </c>
      <c r="D21" s="136">
        <f>IF(ISNUMBER(VALUE(SUBSTITUTE(実質収支比率等に係る経年分析!H$49,"▲","-"))),ROUND(VALUE(SUBSTITUTE(実質収支比率等に係る経年分析!H$49,"▲","-")),2),NA())</f>
        <v>-0.61</v>
      </c>
      <c r="E21" s="136">
        <f>IF(ISNUMBER(VALUE(SUBSTITUTE(実質収支比率等に係る経年分析!I$49,"▲","-"))),ROUND(VALUE(SUBSTITUTE(実質収支比率等に係る経年分析!I$49,"▲","-")),2),NA())</f>
        <v>-0.1</v>
      </c>
      <c r="F21" s="136">
        <f>IF(ISNUMBER(VALUE(SUBSTITUTE(実質収支比率等に係る経年分析!J$49,"▲","-"))),ROUND(VALUE(SUBSTITUTE(実質収支比率等に係る経年分析!J$49,"▲","-")),2),NA())</f>
        <v>-3.65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1.35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1.03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0.64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0.28999999999999998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2.3199999999999998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2.2200000000000002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0.51</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c r="A33" s="137" t="str">
        <f>IF(連結実質赤字比率に係る赤字・黒字の構成分析!C$37="",NA(),連結実質赤字比率に係る赤字・黒字の構成分析!C$37)</f>
        <v>地方卸売市場事業会計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1.1100000000000001</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2.2599999999999998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2.5099999999999998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12.89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12.65</v>
      </c>
    </row>
    <row r="36" spans="1:16">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0.48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0.76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2.08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2.52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0.94</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8409</v>
      </c>
      <c r="E42" s="138"/>
      <c r="F42" s="138"/>
      <c r="G42" s="138">
        <f>'実質公債費比率（分子）の構造'!L$52</f>
        <v>8183</v>
      </c>
      <c r="H42" s="138"/>
      <c r="I42" s="138"/>
      <c r="J42" s="138">
        <f>'実質公債費比率（分子）の構造'!M$52</f>
        <v>8397</v>
      </c>
      <c r="K42" s="138"/>
      <c r="L42" s="138"/>
      <c r="M42" s="138">
        <f>'実質公債費比率（分子）の構造'!N$52</f>
        <v>8339</v>
      </c>
      <c r="N42" s="138"/>
      <c r="O42" s="138"/>
      <c r="P42" s="138">
        <f>'実質公債費比率（分子）の構造'!O$52</f>
        <v>8690</v>
      </c>
    </row>
    <row r="43" spans="1:16">
      <c r="A43" s="138" t="s">
        <v>52</v>
      </c>
      <c r="B43" s="138">
        <f>'実質公債費比率（分子）の構造'!K$51</f>
        <v>1</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1412</v>
      </c>
      <c r="C44" s="138"/>
      <c r="D44" s="138"/>
      <c r="E44" s="138">
        <f>'実質公債費比率（分子）の構造'!L$50</f>
        <v>963</v>
      </c>
      <c r="F44" s="138"/>
      <c r="G44" s="138"/>
      <c r="H44" s="138">
        <f>'実質公債費比率（分子）の構造'!M$50</f>
        <v>493</v>
      </c>
      <c r="I44" s="138"/>
      <c r="J44" s="138"/>
      <c r="K44" s="138">
        <f>'実質公債費比率（分子）の構造'!N$50</f>
        <v>411</v>
      </c>
      <c r="L44" s="138"/>
      <c r="M44" s="138"/>
      <c r="N44" s="138">
        <f>'実質公債費比率（分子）の構造'!O$50</f>
        <v>194</v>
      </c>
      <c r="O44" s="138"/>
      <c r="P44" s="138"/>
    </row>
    <row r="45" spans="1:16">
      <c r="A45" s="138" t="s">
        <v>54</v>
      </c>
      <c r="B45" s="138">
        <f>'実質公債費比率（分子）の構造'!K$49</f>
        <v>66</v>
      </c>
      <c r="C45" s="138"/>
      <c r="D45" s="138"/>
      <c r="E45" s="138">
        <f>'実質公債費比率（分子）の構造'!L$49</f>
        <v>67</v>
      </c>
      <c r="F45" s="138"/>
      <c r="G45" s="138"/>
      <c r="H45" s="138">
        <f>'実質公債費比率（分子）の構造'!M$49</f>
        <v>79</v>
      </c>
      <c r="I45" s="138"/>
      <c r="J45" s="138"/>
      <c r="K45" s="138">
        <f>'実質公債費比率（分子）の構造'!N$49</f>
        <v>85</v>
      </c>
      <c r="L45" s="138"/>
      <c r="M45" s="138"/>
      <c r="N45" s="138">
        <f>'実質公債費比率（分子）の構造'!O$49</f>
        <v>137</v>
      </c>
      <c r="O45" s="138"/>
      <c r="P45" s="138"/>
    </row>
    <row r="46" spans="1:16">
      <c r="A46" s="138" t="s">
        <v>55</v>
      </c>
      <c r="B46" s="138">
        <f>'実質公債費比率（分子）の構造'!K$48</f>
        <v>3891</v>
      </c>
      <c r="C46" s="138"/>
      <c r="D46" s="138"/>
      <c r="E46" s="138">
        <f>'実質公債費比率（分子）の構造'!L$48</f>
        <v>3968</v>
      </c>
      <c r="F46" s="138"/>
      <c r="G46" s="138"/>
      <c r="H46" s="138">
        <f>'実質公債費比率（分子）の構造'!M$48</f>
        <v>3935</v>
      </c>
      <c r="I46" s="138"/>
      <c r="J46" s="138"/>
      <c r="K46" s="138">
        <f>'実質公債費比率（分子）の構造'!N$48</f>
        <v>3939</v>
      </c>
      <c r="L46" s="138"/>
      <c r="M46" s="138"/>
      <c r="N46" s="138">
        <f>'実質公債費比率（分子）の構造'!O$48</f>
        <v>3916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6523</v>
      </c>
      <c r="C49" s="138"/>
      <c r="D49" s="138"/>
      <c r="E49" s="138">
        <f>'実質公債費比率（分子）の構造'!L$45</f>
        <v>6369</v>
      </c>
      <c r="F49" s="138"/>
      <c r="G49" s="138"/>
      <c r="H49" s="138">
        <f>'実質公債費比率（分子）の構造'!M$45</f>
        <v>6317</v>
      </c>
      <c r="I49" s="138"/>
      <c r="J49" s="138"/>
      <c r="K49" s="138">
        <f>'実質公債費比率（分子）の構造'!N$45</f>
        <v>6626</v>
      </c>
      <c r="L49" s="138"/>
      <c r="M49" s="138"/>
      <c r="N49" s="138">
        <f>'実質公債費比率（分子）の構造'!O$45</f>
        <v>6959</v>
      </c>
      <c r="O49" s="138"/>
      <c r="P49" s="138"/>
    </row>
    <row r="50" spans="1:16">
      <c r="A50" s="138" t="s">
        <v>59</v>
      </c>
      <c r="B50" s="138" t="e">
        <f>NA()</f>
        <v>#N/A</v>
      </c>
      <c r="C50" s="138">
        <f>IF(ISNUMBER('実質公債費比率（分子）の構造'!K$53),'実質公債費比率（分子）の構造'!K$53,NA())</f>
        <v>3484</v>
      </c>
      <c r="D50" s="138" t="e">
        <f>NA()</f>
        <v>#N/A</v>
      </c>
      <c r="E50" s="138" t="e">
        <f>NA()</f>
        <v>#N/A</v>
      </c>
      <c r="F50" s="138">
        <f>IF(ISNUMBER('実質公債費比率（分子）の構造'!L$53),'実質公債費比率（分子）の構造'!L$53,NA())</f>
        <v>3184</v>
      </c>
      <c r="G50" s="138" t="e">
        <f>NA()</f>
        <v>#N/A</v>
      </c>
      <c r="H50" s="138" t="e">
        <f>NA()</f>
        <v>#N/A</v>
      </c>
      <c r="I50" s="138">
        <f>IF(ISNUMBER('実質公債費比率（分子）の構造'!M$53),'実質公債費比率（分子）の構造'!M$53,NA())</f>
        <v>2427</v>
      </c>
      <c r="J50" s="138" t="e">
        <f>NA()</f>
        <v>#N/A</v>
      </c>
      <c r="K50" s="138" t="e">
        <f>NA()</f>
        <v>#N/A</v>
      </c>
      <c r="L50" s="138">
        <f>IF(ISNUMBER('実質公債費比率（分子）の構造'!N$53),'実質公債費比率（分子）の構造'!N$53,NA())</f>
        <v>2722</v>
      </c>
      <c r="M50" s="138" t="e">
        <f>NA()</f>
        <v>#N/A</v>
      </c>
      <c r="N50" s="138" t="e">
        <f>NA()</f>
        <v>#N/A</v>
      </c>
      <c r="O50" s="138">
        <f>IF(ISNUMBER('実質公債費比率（分子）の構造'!O$53),'実質公債費比率（分子）の構造'!O$53,NA())</f>
        <v>2516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85375</v>
      </c>
      <c r="E56" s="137"/>
      <c r="F56" s="137"/>
      <c r="G56" s="137">
        <f>'将来負担比率（分子）の構造'!J$52</f>
        <v>86532</v>
      </c>
      <c r="H56" s="137"/>
      <c r="I56" s="137"/>
      <c r="J56" s="137">
        <f>'将来負担比率（分子）の構造'!K$52</f>
        <v>87075</v>
      </c>
      <c r="K56" s="137"/>
      <c r="L56" s="137"/>
      <c r="M56" s="137">
        <f>'将来負担比率（分子）の構造'!L$52</f>
        <v>87995</v>
      </c>
      <c r="N56" s="137"/>
      <c r="O56" s="137"/>
      <c r="P56" s="137">
        <f>'将来負担比率（分子）の構造'!M$52</f>
        <v>88603</v>
      </c>
    </row>
    <row r="57" spans="1:16">
      <c r="A57" s="137" t="s">
        <v>36</v>
      </c>
      <c r="B57" s="137"/>
      <c r="C57" s="137"/>
      <c r="D57" s="137">
        <f>'将来負担比率（分子）の構造'!I$51</f>
        <v>17222</v>
      </c>
      <c r="E57" s="137"/>
      <c r="F57" s="137"/>
      <c r="G57" s="137">
        <f>'将来負担比率（分子）の構造'!J$51</f>
        <v>17546</v>
      </c>
      <c r="H57" s="137"/>
      <c r="I57" s="137"/>
      <c r="J57" s="137">
        <f>'将来負担比率（分子）の構造'!K$51</f>
        <v>16427</v>
      </c>
      <c r="K57" s="137"/>
      <c r="L57" s="137"/>
      <c r="M57" s="137">
        <f>'将来負担比率（分子）の構造'!L$51</f>
        <v>15810</v>
      </c>
      <c r="N57" s="137"/>
      <c r="O57" s="137"/>
      <c r="P57" s="137">
        <f>'将来負担比率（分子）の構造'!M$51</f>
        <v>15832</v>
      </c>
    </row>
    <row r="58" spans="1:16">
      <c r="A58" s="137" t="s">
        <v>35</v>
      </c>
      <c r="B58" s="137"/>
      <c r="C58" s="137"/>
      <c r="D58" s="137">
        <f>'将来負担比率（分子）の構造'!I$50</f>
        <v>5951</v>
      </c>
      <c r="E58" s="137"/>
      <c r="F58" s="137"/>
      <c r="G58" s="137">
        <f>'将来負担比率（分子）の構造'!J$50</f>
        <v>6201</v>
      </c>
      <c r="H58" s="137"/>
      <c r="I58" s="137"/>
      <c r="J58" s="137">
        <f>'将来負担比率（分子）の構造'!K$50</f>
        <v>6825</v>
      </c>
      <c r="K58" s="137"/>
      <c r="L58" s="137"/>
      <c r="M58" s="137">
        <f>'将来負担比率（分子）の構造'!L$50</f>
        <v>7776</v>
      </c>
      <c r="N58" s="137"/>
      <c r="O58" s="137"/>
      <c r="P58" s="137">
        <f>'将来負担比率（分子）の構造'!M$50</f>
        <v>8013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24</v>
      </c>
      <c r="C61" s="137"/>
      <c r="D61" s="137"/>
      <c r="E61" s="137">
        <f>'将来負担比率（分子）の構造'!J$46</f>
        <v>21</v>
      </c>
      <c r="F61" s="137"/>
      <c r="G61" s="137"/>
      <c r="H61" s="137">
        <f>'将来負担比率（分子）の構造'!K$46</f>
        <v>20</v>
      </c>
      <c r="I61" s="137"/>
      <c r="J61" s="137"/>
      <c r="K61" s="137">
        <f>'将来負担比率（分子）の構造'!L$46</f>
        <v>17</v>
      </c>
      <c r="L61" s="137"/>
      <c r="M61" s="137"/>
      <c r="N61" s="137">
        <f>'将来負担比率（分子）の構造'!M$46</f>
        <v>15</v>
      </c>
      <c r="O61" s="137"/>
      <c r="P61" s="137"/>
    </row>
    <row r="62" spans="1:16">
      <c r="A62" s="137" t="s">
        <v>29</v>
      </c>
      <c r="B62" s="137">
        <f>'将来負担比率（分子）の構造'!I$45</f>
        <v>13407</v>
      </c>
      <c r="C62" s="137"/>
      <c r="D62" s="137"/>
      <c r="E62" s="137">
        <f>'将来負担比率（分子）の構造'!J$45</f>
        <v>13349</v>
      </c>
      <c r="F62" s="137"/>
      <c r="G62" s="137"/>
      <c r="H62" s="137">
        <f>'将来負担比率（分子）の構造'!K$45</f>
        <v>12709</v>
      </c>
      <c r="I62" s="137"/>
      <c r="J62" s="137"/>
      <c r="K62" s="137">
        <f>'将来負担比率（分子）の構造'!L$45</f>
        <v>12564</v>
      </c>
      <c r="L62" s="137"/>
      <c r="M62" s="137"/>
      <c r="N62" s="137">
        <f>'将来負担比率（分子）の構造'!M$45</f>
        <v>12716</v>
      </c>
      <c r="O62" s="137"/>
      <c r="P62" s="137"/>
    </row>
    <row r="63" spans="1:16">
      <c r="A63" s="137" t="s">
        <v>28</v>
      </c>
      <c r="B63" s="137">
        <f>'将来負担比率（分子）の構造'!I$44</f>
        <v>762</v>
      </c>
      <c r="C63" s="137"/>
      <c r="D63" s="137"/>
      <c r="E63" s="137">
        <f>'将来負担比率（分子）の構造'!J$44</f>
        <v>1450</v>
      </c>
      <c r="F63" s="137"/>
      <c r="G63" s="137"/>
      <c r="H63" s="137">
        <f>'将来負担比率（分子）の構造'!K$44</f>
        <v>2023</v>
      </c>
      <c r="I63" s="137"/>
      <c r="J63" s="137"/>
      <c r="K63" s="137">
        <f>'将来負担比率（分子）の構造'!L$44</f>
        <v>4930</v>
      </c>
      <c r="L63" s="137"/>
      <c r="M63" s="137"/>
      <c r="N63" s="137">
        <f>'将来負担比率（分子）の構造'!M$44</f>
        <v>8168</v>
      </c>
      <c r="O63" s="137"/>
      <c r="P63" s="137"/>
    </row>
    <row r="64" spans="1:16">
      <c r="A64" s="137" t="s">
        <v>27</v>
      </c>
      <c r="B64" s="137">
        <f>'将来負担比率（分子）の構造'!I$43</f>
        <v>47022</v>
      </c>
      <c r="C64" s="137"/>
      <c r="D64" s="137"/>
      <c r="E64" s="137">
        <f>'将来負担比率（分子）の構造'!J$43</f>
        <v>45166</v>
      </c>
      <c r="F64" s="137"/>
      <c r="G64" s="137"/>
      <c r="H64" s="137">
        <f>'将来負担比率（分子）の構造'!K$43</f>
        <v>44274</v>
      </c>
      <c r="I64" s="137"/>
      <c r="J64" s="137"/>
      <c r="K64" s="137">
        <f>'将来負担比率（分子）の構造'!L$43</f>
        <v>42675</v>
      </c>
      <c r="L64" s="137"/>
      <c r="M64" s="137"/>
      <c r="N64" s="137">
        <f>'将来負担比率（分子）の構造'!M$43</f>
        <v>40863</v>
      </c>
      <c r="O64" s="137"/>
      <c r="P64" s="137"/>
    </row>
    <row r="65" spans="1:16">
      <c r="A65" s="137" t="s">
        <v>26</v>
      </c>
      <c r="B65" s="137">
        <f>'将来負担比率（分子）の構造'!I$42</f>
        <v>2067</v>
      </c>
      <c r="C65" s="137"/>
      <c r="D65" s="137"/>
      <c r="E65" s="137">
        <f>'将来負担比率（分子）の構造'!J$42</f>
        <v>1132</v>
      </c>
      <c r="F65" s="137"/>
      <c r="G65" s="137"/>
      <c r="H65" s="137">
        <f>'将来負担比率（分子）の構造'!K$42</f>
        <v>611</v>
      </c>
      <c r="I65" s="137"/>
      <c r="J65" s="137"/>
      <c r="K65" s="137">
        <f>'将来負担比率（分子）の構造'!L$42</f>
        <v>194</v>
      </c>
      <c r="L65" s="137"/>
      <c r="M65" s="137"/>
      <c r="N65" s="137">
        <f>'将来負担比率（分子）の構造'!M$42</f>
        <v>2</v>
      </c>
      <c r="O65" s="137"/>
      <c r="P65" s="137"/>
    </row>
    <row r="66" spans="1:16">
      <c r="A66" s="137" t="s">
        <v>25</v>
      </c>
      <c r="B66" s="137">
        <f>'将来負担比率（分子）の構造'!I$41</f>
        <v>70723</v>
      </c>
      <c r="C66" s="137"/>
      <c r="D66" s="137"/>
      <c r="E66" s="137">
        <f>'将来負担比率（分子）の構造'!J$41</f>
        <v>72248</v>
      </c>
      <c r="F66" s="137"/>
      <c r="G66" s="137"/>
      <c r="H66" s="137">
        <f>'将来負担比率（分子）の構造'!K$41</f>
        <v>73795</v>
      </c>
      <c r="I66" s="137"/>
      <c r="J66" s="137"/>
      <c r="K66" s="137">
        <f>'将来負担比率（分子）の構造'!L$41</f>
        <v>75341</v>
      </c>
      <c r="L66" s="137"/>
      <c r="M66" s="137"/>
      <c r="N66" s="137">
        <f>'将来負担比率（分子）の構造'!M$41</f>
        <v>75555</v>
      </c>
      <c r="O66" s="137"/>
      <c r="P66" s="137"/>
    </row>
    <row r="67" spans="1:16">
      <c r="A67" s="137" t="s">
        <v>63</v>
      </c>
      <c r="B67" s="137" t="e">
        <f>NA()</f>
        <v>#N/A</v>
      </c>
      <c r="C67" s="137">
        <f>IF(ISNUMBER('将来負担比率（分子）の構造'!I$53), IF('将来負担比率（分子）の構造'!I$53 &lt; 0, 0, '将来負担比率（分子）の構造'!I$53), NA())</f>
        <v>25456</v>
      </c>
      <c r="D67" s="137" t="e">
        <f>NA()</f>
        <v>#N/A</v>
      </c>
      <c r="E67" s="137" t="e">
        <f>NA()</f>
        <v>#N/A</v>
      </c>
      <c r="F67" s="137">
        <f>IF(ISNUMBER('将来負担比率（分子）の構造'!J$53), IF('将来負担比率（分子）の構造'!J$53 &lt; 0, 0, '将来負担比率（分子）の構造'!J$53), NA())</f>
        <v>23086</v>
      </c>
      <c r="G67" s="137" t="e">
        <f>NA()</f>
        <v>#N/A</v>
      </c>
      <c r="H67" s="137" t="e">
        <f>NA()</f>
        <v>#N/A</v>
      </c>
      <c r="I67" s="137">
        <f>IF(ISNUMBER('将来負担比率（分子）の構造'!K$53), IF('将来負担比率（分子）の構造'!K$53 &lt; 0, 0, '将来負担比率（分子）の構造'!K$53), NA())</f>
        <v>23104</v>
      </c>
      <c r="J67" s="137" t="e">
        <f>NA()</f>
        <v>#N/A</v>
      </c>
      <c r="K67" s="137" t="e">
        <f>NA()</f>
        <v>#N/A</v>
      </c>
      <c r="L67" s="137">
        <f>IF(ISNUMBER('将来負担比率（分子）の構造'!L$53), IF('将来負担比率（分子）の構造'!L$53 &lt; 0, 0, '将来負担比率（分子）の構造'!L$53), NA())</f>
        <v>24139</v>
      </c>
      <c r="M67" s="137" t="e">
        <f>NA()</f>
        <v>#N/A</v>
      </c>
      <c r="N67" s="137" t="e">
        <f>NA()</f>
        <v>#N/A</v>
      </c>
      <c r="O67" s="137">
        <f>IF(ISNUMBER('将来負担比率（分子）の構造'!M$53), IF('将来負担比率（分子）の構造'!M$53 &lt; 0, 0, '将来負担比率（分子）の構造'!M$53), NA())</f>
        <v>24871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28733166</v>
      </c>
      <c r="S5" s="615"/>
      <c r="T5" s="615"/>
      <c r="U5" s="615"/>
      <c r="V5" s="615"/>
      <c r="W5" s="615"/>
      <c r="X5" s="615"/>
      <c r="Y5" s="616"/>
      <c r="Z5" s="617">
        <v>39.700000000000003</v>
      </c>
      <c r="AA5" s="617"/>
      <c r="AB5" s="617"/>
      <c r="AC5" s="617"/>
      <c r="AD5" s="618">
        <v>26760989</v>
      </c>
      <c r="AE5" s="618"/>
      <c r="AF5" s="618"/>
      <c r="AG5" s="618"/>
      <c r="AH5" s="618"/>
      <c r="AI5" s="618"/>
      <c r="AJ5" s="618"/>
      <c r="AK5" s="618"/>
      <c r="AL5" s="619">
        <v>69.099999999999994</v>
      </c>
      <c r="AM5" s="620"/>
      <c r="AN5" s="620"/>
      <c r="AO5" s="621"/>
      <c r="AP5" s="611" t="s">
        <v>209</v>
      </c>
      <c r="AQ5" s="612"/>
      <c r="AR5" s="612"/>
      <c r="AS5" s="612"/>
      <c r="AT5" s="612"/>
      <c r="AU5" s="612"/>
      <c r="AV5" s="612"/>
      <c r="AW5" s="612"/>
      <c r="AX5" s="612"/>
      <c r="AY5" s="612"/>
      <c r="AZ5" s="612"/>
      <c r="BA5" s="612"/>
      <c r="BB5" s="612"/>
      <c r="BC5" s="612"/>
      <c r="BD5" s="612"/>
      <c r="BE5" s="612"/>
      <c r="BF5" s="613"/>
      <c r="BG5" s="625">
        <v>26737056</v>
      </c>
      <c r="BH5" s="626"/>
      <c r="BI5" s="626"/>
      <c r="BJ5" s="626"/>
      <c r="BK5" s="626"/>
      <c r="BL5" s="626"/>
      <c r="BM5" s="626"/>
      <c r="BN5" s="627"/>
      <c r="BO5" s="628">
        <v>93.1</v>
      </c>
      <c r="BP5" s="628"/>
      <c r="BQ5" s="628"/>
      <c r="BR5" s="628"/>
      <c r="BS5" s="629">
        <v>468354</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407792</v>
      </c>
      <c r="S6" s="626"/>
      <c r="T6" s="626"/>
      <c r="U6" s="626"/>
      <c r="V6" s="626"/>
      <c r="W6" s="626"/>
      <c r="X6" s="626"/>
      <c r="Y6" s="627"/>
      <c r="Z6" s="628">
        <v>0.6</v>
      </c>
      <c r="AA6" s="628"/>
      <c r="AB6" s="628"/>
      <c r="AC6" s="628"/>
      <c r="AD6" s="629">
        <v>407792</v>
      </c>
      <c r="AE6" s="629"/>
      <c r="AF6" s="629"/>
      <c r="AG6" s="629"/>
      <c r="AH6" s="629"/>
      <c r="AI6" s="629"/>
      <c r="AJ6" s="629"/>
      <c r="AK6" s="629"/>
      <c r="AL6" s="630">
        <v>1.1000000000000001</v>
      </c>
      <c r="AM6" s="631"/>
      <c r="AN6" s="631"/>
      <c r="AO6" s="632"/>
      <c r="AP6" s="622" t="s">
        <v>214</v>
      </c>
      <c r="AQ6" s="623"/>
      <c r="AR6" s="623"/>
      <c r="AS6" s="623"/>
      <c r="AT6" s="623"/>
      <c r="AU6" s="623"/>
      <c r="AV6" s="623"/>
      <c r="AW6" s="623"/>
      <c r="AX6" s="623"/>
      <c r="AY6" s="623"/>
      <c r="AZ6" s="623"/>
      <c r="BA6" s="623"/>
      <c r="BB6" s="623"/>
      <c r="BC6" s="623"/>
      <c r="BD6" s="623"/>
      <c r="BE6" s="623"/>
      <c r="BF6" s="624"/>
      <c r="BG6" s="625">
        <v>26737056</v>
      </c>
      <c r="BH6" s="626"/>
      <c r="BI6" s="626"/>
      <c r="BJ6" s="626"/>
      <c r="BK6" s="626"/>
      <c r="BL6" s="626"/>
      <c r="BM6" s="626"/>
      <c r="BN6" s="627"/>
      <c r="BO6" s="628">
        <v>93.1</v>
      </c>
      <c r="BP6" s="628"/>
      <c r="BQ6" s="628"/>
      <c r="BR6" s="628"/>
      <c r="BS6" s="629">
        <v>468354</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540121</v>
      </c>
      <c r="CS6" s="626"/>
      <c r="CT6" s="626"/>
      <c r="CU6" s="626"/>
      <c r="CV6" s="626"/>
      <c r="CW6" s="626"/>
      <c r="CX6" s="626"/>
      <c r="CY6" s="627"/>
      <c r="CZ6" s="628">
        <v>0.8</v>
      </c>
      <c r="DA6" s="628"/>
      <c r="DB6" s="628"/>
      <c r="DC6" s="628"/>
      <c r="DD6" s="634" t="s">
        <v>216</v>
      </c>
      <c r="DE6" s="626"/>
      <c r="DF6" s="626"/>
      <c r="DG6" s="626"/>
      <c r="DH6" s="626"/>
      <c r="DI6" s="626"/>
      <c r="DJ6" s="626"/>
      <c r="DK6" s="626"/>
      <c r="DL6" s="626"/>
      <c r="DM6" s="626"/>
      <c r="DN6" s="626"/>
      <c r="DO6" s="626"/>
      <c r="DP6" s="627"/>
      <c r="DQ6" s="634">
        <v>540042</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45781</v>
      </c>
      <c r="S7" s="626"/>
      <c r="T7" s="626"/>
      <c r="U7" s="626"/>
      <c r="V7" s="626"/>
      <c r="W7" s="626"/>
      <c r="X7" s="626"/>
      <c r="Y7" s="627"/>
      <c r="Z7" s="628">
        <v>0.1</v>
      </c>
      <c r="AA7" s="628"/>
      <c r="AB7" s="628"/>
      <c r="AC7" s="628"/>
      <c r="AD7" s="629">
        <v>45781</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13446142</v>
      </c>
      <c r="BH7" s="626"/>
      <c r="BI7" s="626"/>
      <c r="BJ7" s="626"/>
      <c r="BK7" s="626"/>
      <c r="BL7" s="626"/>
      <c r="BM7" s="626"/>
      <c r="BN7" s="627"/>
      <c r="BO7" s="628">
        <v>46.8</v>
      </c>
      <c r="BP7" s="628"/>
      <c r="BQ7" s="628"/>
      <c r="BR7" s="628"/>
      <c r="BS7" s="629">
        <v>468354</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7446023</v>
      </c>
      <c r="CS7" s="626"/>
      <c r="CT7" s="626"/>
      <c r="CU7" s="626"/>
      <c r="CV7" s="626"/>
      <c r="CW7" s="626"/>
      <c r="CX7" s="626"/>
      <c r="CY7" s="627"/>
      <c r="CZ7" s="628">
        <v>10.4</v>
      </c>
      <c r="DA7" s="628"/>
      <c r="DB7" s="628"/>
      <c r="DC7" s="628"/>
      <c r="DD7" s="634">
        <v>638296</v>
      </c>
      <c r="DE7" s="626"/>
      <c r="DF7" s="626"/>
      <c r="DG7" s="626"/>
      <c r="DH7" s="626"/>
      <c r="DI7" s="626"/>
      <c r="DJ7" s="626"/>
      <c r="DK7" s="626"/>
      <c r="DL7" s="626"/>
      <c r="DM7" s="626"/>
      <c r="DN7" s="626"/>
      <c r="DO7" s="626"/>
      <c r="DP7" s="627"/>
      <c r="DQ7" s="634">
        <v>6089707</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83356</v>
      </c>
      <c r="S8" s="626"/>
      <c r="T8" s="626"/>
      <c r="U8" s="626"/>
      <c r="V8" s="626"/>
      <c r="W8" s="626"/>
      <c r="X8" s="626"/>
      <c r="Y8" s="627"/>
      <c r="Z8" s="628">
        <v>0.1</v>
      </c>
      <c r="AA8" s="628"/>
      <c r="AB8" s="628"/>
      <c r="AC8" s="628"/>
      <c r="AD8" s="629">
        <v>83356</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317004</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30688070</v>
      </c>
      <c r="CS8" s="626"/>
      <c r="CT8" s="626"/>
      <c r="CU8" s="626"/>
      <c r="CV8" s="626"/>
      <c r="CW8" s="626"/>
      <c r="CX8" s="626"/>
      <c r="CY8" s="627"/>
      <c r="CZ8" s="628">
        <v>42.7</v>
      </c>
      <c r="DA8" s="628"/>
      <c r="DB8" s="628"/>
      <c r="DC8" s="628"/>
      <c r="DD8" s="634">
        <v>404272</v>
      </c>
      <c r="DE8" s="626"/>
      <c r="DF8" s="626"/>
      <c r="DG8" s="626"/>
      <c r="DH8" s="626"/>
      <c r="DI8" s="626"/>
      <c r="DJ8" s="626"/>
      <c r="DK8" s="626"/>
      <c r="DL8" s="626"/>
      <c r="DM8" s="626"/>
      <c r="DN8" s="626"/>
      <c r="DO8" s="626"/>
      <c r="DP8" s="627"/>
      <c r="DQ8" s="634">
        <v>14470338</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48635</v>
      </c>
      <c r="S9" s="626"/>
      <c r="T9" s="626"/>
      <c r="U9" s="626"/>
      <c r="V9" s="626"/>
      <c r="W9" s="626"/>
      <c r="X9" s="626"/>
      <c r="Y9" s="627"/>
      <c r="Z9" s="628">
        <v>0.1</v>
      </c>
      <c r="AA9" s="628"/>
      <c r="AB9" s="628"/>
      <c r="AC9" s="628"/>
      <c r="AD9" s="629">
        <v>48635</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9982903</v>
      </c>
      <c r="BH9" s="626"/>
      <c r="BI9" s="626"/>
      <c r="BJ9" s="626"/>
      <c r="BK9" s="626"/>
      <c r="BL9" s="626"/>
      <c r="BM9" s="626"/>
      <c r="BN9" s="627"/>
      <c r="BO9" s="628">
        <v>34.700000000000003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6620061</v>
      </c>
      <c r="CS9" s="626"/>
      <c r="CT9" s="626"/>
      <c r="CU9" s="626"/>
      <c r="CV9" s="626"/>
      <c r="CW9" s="626"/>
      <c r="CX9" s="626"/>
      <c r="CY9" s="627"/>
      <c r="CZ9" s="628">
        <v>9.1999999999999993</v>
      </c>
      <c r="DA9" s="628"/>
      <c r="DB9" s="628"/>
      <c r="DC9" s="628"/>
      <c r="DD9" s="634">
        <v>247427</v>
      </c>
      <c r="DE9" s="626"/>
      <c r="DF9" s="626"/>
      <c r="DG9" s="626"/>
      <c r="DH9" s="626"/>
      <c r="DI9" s="626"/>
      <c r="DJ9" s="626"/>
      <c r="DK9" s="626"/>
      <c r="DL9" s="626"/>
      <c r="DM9" s="626"/>
      <c r="DN9" s="626"/>
      <c r="DO9" s="626"/>
      <c r="DP9" s="627"/>
      <c r="DQ9" s="634">
        <v>5009573</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3700015</v>
      </c>
      <c r="S10" s="626"/>
      <c r="T10" s="626"/>
      <c r="U10" s="626"/>
      <c r="V10" s="626"/>
      <c r="W10" s="626"/>
      <c r="X10" s="626"/>
      <c r="Y10" s="627"/>
      <c r="Z10" s="628">
        <v>5.0999999999999996</v>
      </c>
      <c r="AA10" s="628"/>
      <c r="AB10" s="628"/>
      <c r="AC10" s="628"/>
      <c r="AD10" s="629">
        <v>3700015</v>
      </c>
      <c r="AE10" s="629"/>
      <c r="AF10" s="629"/>
      <c r="AG10" s="629"/>
      <c r="AH10" s="629"/>
      <c r="AI10" s="629"/>
      <c r="AJ10" s="629"/>
      <c r="AK10" s="629"/>
      <c r="AL10" s="630">
        <v>9.6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765260</v>
      </c>
      <c r="BH10" s="626"/>
      <c r="BI10" s="626"/>
      <c r="BJ10" s="626"/>
      <c r="BK10" s="626"/>
      <c r="BL10" s="626"/>
      <c r="BM10" s="626"/>
      <c r="BN10" s="627"/>
      <c r="BO10" s="628">
        <v>2.7</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466373</v>
      </c>
      <c r="CS10" s="626"/>
      <c r="CT10" s="626"/>
      <c r="CU10" s="626"/>
      <c r="CV10" s="626"/>
      <c r="CW10" s="626"/>
      <c r="CX10" s="626"/>
      <c r="CY10" s="627"/>
      <c r="CZ10" s="628">
        <v>0.6</v>
      </c>
      <c r="DA10" s="628"/>
      <c r="DB10" s="628"/>
      <c r="DC10" s="628"/>
      <c r="DD10" s="634">
        <v>3305</v>
      </c>
      <c r="DE10" s="626"/>
      <c r="DF10" s="626"/>
      <c r="DG10" s="626"/>
      <c r="DH10" s="626"/>
      <c r="DI10" s="626"/>
      <c r="DJ10" s="626"/>
      <c r="DK10" s="626"/>
      <c r="DL10" s="626"/>
      <c r="DM10" s="626"/>
      <c r="DN10" s="626"/>
      <c r="DO10" s="626"/>
      <c r="DP10" s="627"/>
      <c r="DQ10" s="634">
        <v>80525</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2380975</v>
      </c>
      <c r="BH11" s="626"/>
      <c r="BI11" s="626"/>
      <c r="BJ11" s="626"/>
      <c r="BK11" s="626"/>
      <c r="BL11" s="626"/>
      <c r="BM11" s="626"/>
      <c r="BN11" s="627"/>
      <c r="BO11" s="628">
        <v>8.3000000000000007</v>
      </c>
      <c r="BP11" s="628"/>
      <c r="BQ11" s="628"/>
      <c r="BR11" s="628"/>
      <c r="BS11" s="634">
        <v>468354</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622858</v>
      </c>
      <c r="CS11" s="626"/>
      <c r="CT11" s="626"/>
      <c r="CU11" s="626"/>
      <c r="CV11" s="626"/>
      <c r="CW11" s="626"/>
      <c r="CX11" s="626"/>
      <c r="CY11" s="627"/>
      <c r="CZ11" s="628">
        <v>0.9</v>
      </c>
      <c r="DA11" s="628"/>
      <c r="DB11" s="628"/>
      <c r="DC11" s="628"/>
      <c r="DD11" s="634">
        <v>261685</v>
      </c>
      <c r="DE11" s="626"/>
      <c r="DF11" s="626"/>
      <c r="DG11" s="626"/>
      <c r="DH11" s="626"/>
      <c r="DI11" s="626"/>
      <c r="DJ11" s="626"/>
      <c r="DK11" s="626"/>
      <c r="DL11" s="626"/>
      <c r="DM11" s="626"/>
      <c r="DN11" s="626"/>
      <c r="DO11" s="626"/>
      <c r="DP11" s="627"/>
      <c r="DQ11" s="634">
        <v>439974</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11417807</v>
      </c>
      <c r="BH12" s="626"/>
      <c r="BI12" s="626"/>
      <c r="BJ12" s="626"/>
      <c r="BK12" s="626"/>
      <c r="BL12" s="626"/>
      <c r="BM12" s="626"/>
      <c r="BN12" s="627"/>
      <c r="BO12" s="628">
        <v>39.700000000000003</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736715</v>
      </c>
      <c r="CS12" s="626"/>
      <c r="CT12" s="626"/>
      <c r="CU12" s="626"/>
      <c r="CV12" s="626"/>
      <c r="CW12" s="626"/>
      <c r="CX12" s="626"/>
      <c r="CY12" s="627"/>
      <c r="CZ12" s="628">
        <v>1</v>
      </c>
      <c r="DA12" s="628"/>
      <c r="DB12" s="628"/>
      <c r="DC12" s="628"/>
      <c r="DD12" s="634">
        <v>74031</v>
      </c>
      <c r="DE12" s="626"/>
      <c r="DF12" s="626"/>
      <c r="DG12" s="626"/>
      <c r="DH12" s="626"/>
      <c r="DI12" s="626"/>
      <c r="DJ12" s="626"/>
      <c r="DK12" s="626"/>
      <c r="DL12" s="626"/>
      <c r="DM12" s="626"/>
      <c r="DN12" s="626"/>
      <c r="DO12" s="626"/>
      <c r="DP12" s="627"/>
      <c r="DQ12" s="634">
        <v>495625</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103466</v>
      </c>
      <c r="S13" s="626"/>
      <c r="T13" s="626"/>
      <c r="U13" s="626"/>
      <c r="V13" s="626"/>
      <c r="W13" s="626"/>
      <c r="X13" s="626"/>
      <c r="Y13" s="627"/>
      <c r="Z13" s="628">
        <v>0.1</v>
      </c>
      <c r="AA13" s="628"/>
      <c r="AB13" s="628"/>
      <c r="AC13" s="628"/>
      <c r="AD13" s="629">
        <v>103466</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11318627</v>
      </c>
      <c r="BH13" s="626"/>
      <c r="BI13" s="626"/>
      <c r="BJ13" s="626"/>
      <c r="BK13" s="626"/>
      <c r="BL13" s="626"/>
      <c r="BM13" s="626"/>
      <c r="BN13" s="627"/>
      <c r="BO13" s="628">
        <v>39.4</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8601680</v>
      </c>
      <c r="CS13" s="626"/>
      <c r="CT13" s="626"/>
      <c r="CU13" s="626"/>
      <c r="CV13" s="626"/>
      <c r="CW13" s="626"/>
      <c r="CX13" s="626"/>
      <c r="CY13" s="627"/>
      <c r="CZ13" s="628">
        <v>12</v>
      </c>
      <c r="DA13" s="628"/>
      <c r="DB13" s="628"/>
      <c r="DC13" s="628"/>
      <c r="DD13" s="634">
        <v>3448422</v>
      </c>
      <c r="DE13" s="626"/>
      <c r="DF13" s="626"/>
      <c r="DG13" s="626"/>
      <c r="DH13" s="626"/>
      <c r="DI13" s="626"/>
      <c r="DJ13" s="626"/>
      <c r="DK13" s="626"/>
      <c r="DL13" s="626"/>
      <c r="DM13" s="626"/>
      <c r="DN13" s="626"/>
      <c r="DO13" s="626"/>
      <c r="DP13" s="627"/>
      <c r="DQ13" s="634">
        <v>5416454</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479120</v>
      </c>
      <c r="BH14" s="626"/>
      <c r="BI14" s="626"/>
      <c r="BJ14" s="626"/>
      <c r="BK14" s="626"/>
      <c r="BL14" s="626"/>
      <c r="BM14" s="626"/>
      <c r="BN14" s="627"/>
      <c r="BO14" s="628">
        <v>1.7</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2369989</v>
      </c>
      <c r="CS14" s="626"/>
      <c r="CT14" s="626"/>
      <c r="CU14" s="626"/>
      <c r="CV14" s="626"/>
      <c r="CW14" s="626"/>
      <c r="CX14" s="626"/>
      <c r="CY14" s="627"/>
      <c r="CZ14" s="628">
        <v>3.3</v>
      </c>
      <c r="DA14" s="628"/>
      <c r="DB14" s="628"/>
      <c r="DC14" s="628"/>
      <c r="DD14" s="634">
        <v>204905</v>
      </c>
      <c r="DE14" s="626"/>
      <c r="DF14" s="626"/>
      <c r="DG14" s="626"/>
      <c r="DH14" s="626"/>
      <c r="DI14" s="626"/>
      <c r="DJ14" s="626"/>
      <c r="DK14" s="626"/>
      <c r="DL14" s="626"/>
      <c r="DM14" s="626"/>
      <c r="DN14" s="626"/>
      <c r="DO14" s="626"/>
      <c r="DP14" s="627"/>
      <c r="DQ14" s="634">
        <v>2204843</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96059</v>
      </c>
      <c r="S15" s="626"/>
      <c r="T15" s="626"/>
      <c r="U15" s="626"/>
      <c r="V15" s="626"/>
      <c r="W15" s="626"/>
      <c r="X15" s="626"/>
      <c r="Y15" s="627"/>
      <c r="Z15" s="628">
        <v>0.1</v>
      </c>
      <c r="AA15" s="628"/>
      <c r="AB15" s="628"/>
      <c r="AC15" s="628"/>
      <c r="AD15" s="629">
        <v>96059</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1393987</v>
      </c>
      <c r="BH15" s="626"/>
      <c r="BI15" s="626"/>
      <c r="BJ15" s="626"/>
      <c r="BK15" s="626"/>
      <c r="BL15" s="626"/>
      <c r="BM15" s="626"/>
      <c r="BN15" s="627"/>
      <c r="BO15" s="628">
        <v>4.9000000000000004</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6761792</v>
      </c>
      <c r="CS15" s="626"/>
      <c r="CT15" s="626"/>
      <c r="CU15" s="626"/>
      <c r="CV15" s="626"/>
      <c r="CW15" s="626"/>
      <c r="CX15" s="626"/>
      <c r="CY15" s="627"/>
      <c r="CZ15" s="628">
        <v>9.4</v>
      </c>
      <c r="DA15" s="628"/>
      <c r="DB15" s="628"/>
      <c r="DC15" s="628"/>
      <c r="DD15" s="634">
        <v>2471274</v>
      </c>
      <c r="DE15" s="626"/>
      <c r="DF15" s="626"/>
      <c r="DG15" s="626"/>
      <c r="DH15" s="626"/>
      <c r="DI15" s="626"/>
      <c r="DJ15" s="626"/>
      <c r="DK15" s="626"/>
      <c r="DL15" s="626"/>
      <c r="DM15" s="626"/>
      <c r="DN15" s="626"/>
      <c r="DO15" s="626"/>
      <c r="DP15" s="627"/>
      <c r="DQ15" s="634">
        <v>4569748</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8126777</v>
      </c>
      <c r="S16" s="626"/>
      <c r="T16" s="626"/>
      <c r="U16" s="626"/>
      <c r="V16" s="626"/>
      <c r="W16" s="626"/>
      <c r="X16" s="626"/>
      <c r="Y16" s="627"/>
      <c r="Z16" s="628">
        <v>11.2</v>
      </c>
      <c r="AA16" s="628"/>
      <c r="AB16" s="628"/>
      <c r="AC16" s="628"/>
      <c r="AD16" s="629">
        <v>7410224</v>
      </c>
      <c r="AE16" s="629"/>
      <c r="AF16" s="629"/>
      <c r="AG16" s="629"/>
      <c r="AH16" s="629"/>
      <c r="AI16" s="629"/>
      <c r="AJ16" s="629"/>
      <c r="AK16" s="629"/>
      <c r="AL16" s="630">
        <v>19.100000000000001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3748</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3748</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7410224</v>
      </c>
      <c r="S17" s="626"/>
      <c r="T17" s="626"/>
      <c r="U17" s="626"/>
      <c r="V17" s="626"/>
      <c r="W17" s="626"/>
      <c r="X17" s="626"/>
      <c r="Y17" s="627"/>
      <c r="Z17" s="628">
        <v>10.199999999999999</v>
      </c>
      <c r="AA17" s="628"/>
      <c r="AB17" s="628"/>
      <c r="AC17" s="628"/>
      <c r="AD17" s="629">
        <v>7410224</v>
      </c>
      <c r="AE17" s="629"/>
      <c r="AF17" s="629"/>
      <c r="AG17" s="629"/>
      <c r="AH17" s="629"/>
      <c r="AI17" s="629"/>
      <c r="AJ17" s="629"/>
      <c r="AK17" s="629"/>
      <c r="AL17" s="630">
        <v>19.100000000000001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6991410</v>
      </c>
      <c r="CS17" s="626"/>
      <c r="CT17" s="626"/>
      <c r="CU17" s="626"/>
      <c r="CV17" s="626"/>
      <c r="CW17" s="626"/>
      <c r="CX17" s="626"/>
      <c r="CY17" s="627"/>
      <c r="CZ17" s="628">
        <v>9.6999999999999993</v>
      </c>
      <c r="DA17" s="628"/>
      <c r="DB17" s="628"/>
      <c r="DC17" s="628"/>
      <c r="DD17" s="634" t="s">
        <v>111</v>
      </c>
      <c r="DE17" s="626"/>
      <c r="DF17" s="626"/>
      <c r="DG17" s="626"/>
      <c r="DH17" s="626"/>
      <c r="DI17" s="626"/>
      <c r="DJ17" s="626"/>
      <c r="DK17" s="626"/>
      <c r="DL17" s="626"/>
      <c r="DM17" s="626"/>
      <c r="DN17" s="626"/>
      <c r="DO17" s="626"/>
      <c r="DP17" s="627"/>
      <c r="DQ17" s="634">
        <v>6754205</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716500</v>
      </c>
      <c r="S18" s="626"/>
      <c r="T18" s="626"/>
      <c r="U18" s="626"/>
      <c r="V18" s="626"/>
      <c r="W18" s="626"/>
      <c r="X18" s="626"/>
      <c r="Y18" s="627"/>
      <c r="Z18" s="628">
        <v>1</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53</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1996110</v>
      </c>
      <c r="BH19" s="626"/>
      <c r="BI19" s="626"/>
      <c r="BJ19" s="626"/>
      <c r="BK19" s="626"/>
      <c r="BL19" s="626"/>
      <c r="BM19" s="626"/>
      <c r="BN19" s="627"/>
      <c r="BO19" s="628">
        <v>6.9</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41345047</v>
      </c>
      <c r="S20" s="626"/>
      <c r="T20" s="626"/>
      <c r="U20" s="626"/>
      <c r="V20" s="626"/>
      <c r="W20" s="626"/>
      <c r="X20" s="626"/>
      <c r="Y20" s="627"/>
      <c r="Z20" s="628">
        <v>57.1</v>
      </c>
      <c r="AA20" s="628"/>
      <c r="AB20" s="628"/>
      <c r="AC20" s="628"/>
      <c r="AD20" s="629">
        <v>38656317</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1996110</v>
      </c>
      <c r="BH20" s="626"/>
      <c r="BI20" s="626"/>
      <c r="BJ20" s="626"/>
      <c r="BK20" s="626"/>
      <c r="BL20" s="626"/>
      <c r="BM20" s="626"/>
      <c r="BN20" s="627"/>
      <c r="BO20" s="628">
        <v>6.9</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71848840</v>
      </c>
      <c r="CS20" s="626"/>
      <c r="CT20" s="626"/>
      <c r="CU20" s="626"/>
      <c r="CV20" s="626"/>
      <c r="CW20" s="626"/>
      <c r="CX20" s="626"/>
      <c r="CY20" s="627"/>
      <c r="CZ20" s="628">
        <v>100</v>
      </c>
      <c r="DA20" s="628"/>
      <c r="DB20" s="628"/>
      <c r="DC20" s="628"/>
      <c r="DD20" s="634">
        <v>7753617</v>
      </c>
      <c r="DE20" s="626"/>
      <c r="DF20" s="626"/>
      <c r="DG20" s="626"/>
      <c r="DH20" s="626"/>
      <c r="DI20" s="626"/>
      <c r="DJ20" s="626"/>
      <c r="DK20" s="626"/>
      <c r="DL20" s="626"/>
      <c r="DM20" s="626"/>
      <c r="DN20" s="626"/>
      <c r="DO20" s="626"/>
      <c r="DP20" s="627"/>
      <c r="DQ20" s="634">
        <v>46074782</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46991</v>
      </c>
      <c r="S21" s="626"/>
      <c r="T21" s="626"/>
      <c r="U21" s="626"/>
      <c r="V21" s="626"/>
      <c r="W21" s="626"/>
      <c r="X21" s="626"/>
      <c r="Y21" s="627"/>
      <c r="Z21" s="628">
        <v>0.1</v>
      </c>
      <c r="AA21" s="628"/>
      <c r="AB21" s="628"/>
      <c r="AC21" s="628"/>
      <c r="AD21" s="629">
        <v>46991</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23933</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854472</v>
      </c>
      <c r="S22" s="626"/>
      <c r="T22" s="626"/>
      <c r="U22" s="626"/>
      <c r="V22" s="626"/>
      <c r="W22" s="626"/>
      <c r="X22" s="626"/>
      <c r="Y22" s="627"/>
      <c r="Z22" s="628">
        <v>1.2</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850694</v>
      </c>
      <c r="S23" s="626"/>
      <c r="T23" s="626"/>
      <c r="U23" s="626"/>
      <c r="V23" s="626"/>
      <c r="W23" s="626"/>
      <c r="X23" s="626"/>
      <c r="Y23" s="627"/>
      <c r="Z23" s="628">
        <v>1.2</v>
      </c>
      <c r="AA23" s="628"/>
      <c r="AB23" s="628"/>
      <c r="AC23" s="628"/>
      <c r="AD23" s="629">
        <v>15474</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1972177</v>
      </c>
      <c r="BH23" s="626"/>
      <c r="BI23" s="626"/>
      <c r="BJ23" s="626"/>
      <c r="BK23" s="626"/>
      <c r="BL23" s="626"/>
      <c r="BM23" s="626"/>
      <c r="BN23" s="627"/>
      <c r="BO23" s="628">
        <v>6.9</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629037</v>
      </c>
      <c r="S24" s="626"/>
      <c r="T24" s="626"/>
      <c r="U24" s="626"/>
      <c r="V24" s="626"/>
      <c r="W24" s="626"/>
      <c r="X24" s="626"/>
      <c r="Y24" s="627"/>
      <c r="Z24" s="628">
        <v>0.9</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37995508</v>
      </c>
      <c r="CS24" s="615"/>
      <c r="CT24" s="615"/>
      <c r="CU24" s="615"/>
      <c r="CV24" s="615"/>
      <c r="CW24" s="615"/>
      <c r="CX24" s="615"/>
      <c r="CY24" s="616"/>
      <c r="CZ24" s="652">
        <v>52.9</v>
      </c>
      <c r="DA24" s="653"/>
      <c r="DB24" s="653"/>
      <c r="DC24" s="654"/>
      <c r="DD24" s="651">
        <v>22470730</v>
      </c>
      <c r="DE24" s="615"/>
      <c r="DF24" s="615"/>
      <c r="DG24" s="615"/>
      <c r="DH24" s="615"/>
      <c r="DI24" s="615"/>
      <c r="DJ24" s="615"/>
      <c r="DK24" s="616"/>
      <c r="DL24" s="651">
        <v>22311211</v>
      </c>
      <c r="DM24" s="615"/>
      <c r="DN24" s="615"/>
      <c r="DO24" s="615"/>
      <c r="DP24" s="615"/>
      <c r="DQ24" s="615"/>
      <c r="DR24" s="615"/>
      <c r="DS24" s="615"/>
      <c r="DT24" s="615"/>
      <c r="DU24" s="615"/>
      <c r="DV24" s="616"/>
      <c r="DW24" s="619">
        <v>53.3</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12348685</v>
      </c>
      <c r="S25" s="626"/>
      <c r="T25" s="626"/>
      <c r="U25" s="626"/>
      <c r="V25" s="626"/>
      <c r="W25" s="626"/>
      <c r="X25" s="626"/>
      <c r="Y25" s="627"/>
      <c r="Z25" s="628">
        <v>17.100000000000001</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11182843</v>
      </c>
      <c r="CS25" s="657"/>
      <c r="CT25" s="657"/>
      <c r="CU25" s="657"/>
      <c r="CV25" s="657"/>
      <c r="CW25" s="657"/>
      <c r="CX25" s="657"/>
      <c r="CY25" s="658"/>
      <c r="CZ25" s="659">
        <v>15.6</v>
      </c>
      <c r="DA25" s="660"/>
      <c r="DB25" s="660"/>
      <c r="DC25" s="661"/>
      <c r="DD25" s="634">
        <v>9672026</v>
      </c>
      <c r="DE25" s="657"/>
      <c r="DF25" s="657"/>
      <c r="DG25" s="657"/>
      <c r="DH25" s="657"/>
      <c r="DI25" s="657"/>
      <c r="DJ25" s="657"/>
      <c r="DK25" s="658"/>
      <c r="DL25" s="634">
        <v>9514833</v>
      </c>
      <c r="DM25" s="657"/>
      <c r="DN25" s="657"/>
      <c r="DO25" s="657"/>
      <c r="DP25" s="657"/>
      <c r="DQ25" s="657"/>
      <c r="DR25" s="657"/>
      <c r="DS25" s="657"/>
      <c r="DT25" s="657"/>
      <c r="DU25" s="657"/>
      <c r="DV25" s="658"/>
      <c r="DW25" s="630">
        <v>22.7</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6785806</v>
      </c>
      <c r="CS26" s="626"/>
      <c r="CT26" s="626"/>
      <c r="CU26" s="626"/>
      <c r="CV26" s="626"/>
      <c r="CW26" s="626"/>
      <c r="CX26" s="626"/>
      <c r="CY26" s="627"/>
      <c r="CZ26" s="659">
        <v>9.4</v>
      </c>
      <c r="DA26" s="660"/>
      <c r="DB26" s="660"/>
      <c r="DC26" s="661"/>
      <c r="DD26" s="634">
        <v>5610032</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5331962</v>
      </c>
      <c r="S27" s="626"/>
      <c r="T27" s="626"/>
      <c r="U27" s="626"/>
      <c r="V27" s="626"/>
      <c r="W27" s="626"/>
      <c r="X27" s="626"/>
      <c r="Y27" s="627"/>
      <c r="Z27" s="628">
        <v>7.4</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28733166</v>
      </c>
      <c r="BH27" s="626"/>
      <c r="BI27" s="626"/>
      <c r="BJ27" s="626"/>
      <c r="BK27" s="626"/>
      <c r="BL27" s="626"/>
      <c r="BM27" s="626"/>
      <c r="BN27" s="627"/>
      <c r="BO27" s="628">
        <v>100</v>
      </c>
      <c r="BP27" s="628"/>
      <c r="BQ27" s="628"/>
      <c r="BR27" s="628"/>
      <c r="BS27" s="634">
        <v>468354</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19821255</v>
      </c>
      <c r="CS27" s="657"/>
      <c r="CT27" s="657"/>
      <c r="CU27" s="657"/>
      <c r="CV27" s="657"/>
      <c r="CW27" s="657"/>
      <c r="CX27" s="657"/>
      <c r="CY27" s="658"/>
      <c r="CZ27" s="659">
        <v>27.6</v>
      </c>
      <c r="DA27" s="660"/>
      <c r="DB27" s="660"/>
      <c r="DC27" s="661"/>
      <c r="DD27" s="634">
        <v>6044499</v>
      </c>
      <c r="DE27" s="657"/>
      <c r="DF27" s="657"/>
      <c r="DG27" s="657"/>
      <c r="DH27" s="657"/>
      <c r="DI27" s="657"/>
      <c r="DJ27" s="657"/>
      <c r="DK27" s="658"/>
      <c r="DL27" s="634">
        <v>6042173</v>
      </c>
      <c r="DM27" s="657"/>
      <c r="DN27" s="657"/>
      <c r="DO27" s="657"/>
      <c r="DP27" s="657"/>
      <c r="DQ27" s="657"/>
      <c r="DR27" s="657"/>
      <c r="DS27" s="657"/>
      <c r="DT27" s="657"/>
      <c r="DU27" s="657"/>
      <c r="DV27" s="658"/>
      <c r="DW27" s="630">
        <v>14.4</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89301</v>
      </c>
      <c r="S28" s="626"/>
      <c r="T28" s="626"/>
      <c r="U28" s="626"/>
      <c r="V28" s="626"/>
      <c r="W28" s="626"/>
      <c r="X28" s="626"/>
      <c r="Y28" s="627"/>
      <c r="Z28" s="628">
        <v>0.1</v>
      </c>
      <c r="AA28" s="628"/>
      <c r="AB28" s="628"/>
      <c r="AC28" s="628"/>
      <c r="AD28" s="629">
        <v>627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6991410</v>
      </c>
      <c r="CS28" s="626"/>
      <c r="CT28" s="626"/>
      <c r="CU28" s="626"/>
      <c r="CV28" s="626"/>
      <c r="CW28" s="626"/>
      <c r="CX28" s="626"/>
      <c r="CY28" s="627"/>
      <c r="CZ28" s="659">
        <v>9.6999999999999993</v>
      </c>
      <c r="DA28" s="660"/>
      <c r="DB28" s="660"/>
      <c r="DC28" s="661"/>
      <c r="DD28" s="634">
        <v>6754205</v>
      </c>
      <c r="DE28" s="626"/>
      <c r="DF28" s="626"/>
      <c r="DG28" s="626"/>
      <c r="DH28" s="626"/>
      <c r="DI28" s="626"/>
      <c r="DJ28" s="626"/>
      <c r="DK28" s="627"/>
      <c r="DL28" s="634">
        <v>6754205</v>
      </c>
      <c r="DM28" s="626"/>
      <c r="DN28" s="626"/>
      <c r="DO28" s="626"/>
      <c r="DP28" s="626"/>
      <c r="DQ28" s="626"/>
      <c r="DR28" s="626"/>
      <c r="DS28" s="626"/>
      <c r="DT28" s="626"/>
      <c r="DU28" s="626"/>
      <c r="DV28" s="627"/>
      <c r="DW28" s="630">
        <v>16.100000000000001</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45748</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6990261</v>
      </c>
      <c r="CS29" s="657"/>
      <c r="CT29" s="657"/>
      <c r="CU29" s="657"/>
      <c r="CV29" s="657"/>
      <c r="CW29" s="657"/>
      <c r="CX29" s="657"/>
      <c r="CY29" s="658"/>
      <c r="CZ29" s="659">
        <v>9.6999999999999993</v>
      </c>
      <c r="DA29" s="660"/>
      <c r="DB29" s="660"/>
      <c r="DC29" s="661"/>
      <c r="DD29" s="634">
        <v>6753056</v>
      </c>
      <c r="DE29" s="657"/>
      <c r="DF29" s="657"/>
      <c r="DG29" s="657"/>
      <c r="DH29" s="657"/>
      <c r="DI29" s="657"/>
      <c r="DJ29" s="657"/>
      <c r="DK29" s="658"/>
      <c r="DL29" s="634">
        <v>6753056</v>
      </c>
      <c r="DM29" s="657"/>
      <c r="DN29" s="657"/>
      <c r="DO29" s="657"/>
      <c r="DP29" s="657"/>
      <c r="DQ29" s="657"/>
      <c r="DR29" s="657"/>
      <c r="DS29" s="657"/>
      <c r="DT29" s="657"/>
      <c r="DU29" s="657"/>
      <c r="DV29" s="658"/>
      <c r="DW29" s="630">
        <v>16.100000000000001</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1276352</v>
      </c>
      <c r="S30" s="626"/>
      <c r="T30" s="626"/>
      <c r="U30" s="626"/>
      <c r="V30" s="626"/>
      <c r="W30" s="626"/>
      <c r="X30" s="626"/>
      <c r="Y30" s="627"/>
      <c r="Z30" s="628">
        <v>1.8</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v>
      </c>
      <c r="BH30" s="684"/>
      <c r="BI30" s="684"/>
      <c r="BJ30" s="684"/>
      <c r="BK30" s="684"/>
      <c r="BL30" s="684"/>
      <c r="BM30" s="620">
        <v>92.8</v>
      </c>
      <c r="BN30" s="684"/>
      <c r="BO30" s="684"/>
      <c r="BP30" s="684"/>
      <c r="BQ30" s="685"/>
      <c r="BR30" s="683">
        <v>98.1</v>
      </c>
      <c r="BS30" s="684"/>
      <c r="BT30" s="684"/>
      <c r="BU30" s="684"/>
      <c r="BV30" s="684"/>
      <c r="BW30" s="684"/>
      <c r="BX30" s="620">
        <v>92.4</v>
      </c>
      <c r="BY30" s="684"/>
      <c r="BZ30" s="684"/>
      <c r="CA30" s="684"/>
      <c r="CB30" s="685"/>
      <c r="CD30" s="688"/>
      <c r="CE30" s="689"/>
      <c r="CF30" s="639" t="s">
        <v>292</v>
      </c>
      <c r="CG30" s="640"/>
      <c r="CH30" s="640"/>
      <c r="CI30" s="640"/>
      <c r="CJ30" s="640"/>
      <c r="CK30" s="640"/>
      <c r="CL30" s="640"/>
      <c r="CM30" s="640"/>
      <c r="CN30" s="640"/>
      <c r="CO30" s="640"/>
      <c r="CP30" s="640"/>
      <c r="CQ30" s="641"/>
      <c r="CR30" s="625">
        <v>6474722</v>
      </c>
      <c r="CS30" s="626"/>
      <c r="CT30" s="626"/>
      <c r="CU30" s="626"/>
      <c r="CV30" s="626"/>
      <c r="CW30" s="626"/>
      <c r="CX30" s="626"/>
      <c r="CY30" s="627"/>
      <c r="CZ30" s="659">
        <v>9</v>
      </c>
      <c r="DA30" s="660"/>
      <c r="DB30" s="660"/>
      <c r="DC30" s="661"/>
      <c r="DD30" s="634">
        <v>6267897</v>
      </c>
      <c r="DE30" s="626"/>
      <c r="DF30" s="626"/>
      <c r="DG30" s="626"/>
      <c r="DH30" s="626"/>
      <c r="DI30" s="626"/>
      <c r="DJ30" s="626"/>
      <c r="DK30" s="627"/>
      <c r="DL30" s="634">
        <v>6267897</v>
      </c>
      <c r="DM30" s="626"/>
      <c r="DN30" s="626"/>
      <c r="DO30" s="626"/>
      <c r="DP30" s="626"/>
      <c r="DQ30" s="626"/>
      <c r="DR30" s="626"/>
      <c r="DS30" s="626"/>
      <c r="DT30" s="626"/>
      <c r="DU30" s="626"/>
      <c r="DV30" s="627"/>
      <c r="DW30" s="630">
        <v>15</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559041</v>
      </c>
      <c r="S31" s="626"/>
      <c r="T31" s="626"/>
      <c r="U31" s="626"/>
      <c r="V31" s="626"/>
      <c r="W31" s="626"/>
      <c r="X31" s="626"/>
      <c r="Y31" s="627"/>
      <c r="Z31" s="628">
        <v>0.8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98.5</v>
      </c>
      <c r="BH31" s="657"/>
      <c r="BI31" s="657"/>
      <c r="BJ31" s="657"/>
      <c r="BK31" s="657"/>
      <c r="BL31" s="657"/>
      <c r="BM31" s="631">
        <v>95.4</v>
      </c>
      <c r="BN31" s="681"/>
      <c r="BO31" s="681"/>
      <c r="BP31" s="681"/>
      <c r="BQ31" s="682"/>
      <c r="BR31" s="680">
        <v>98.7</v>
      </c>
      <c r="BS31" s="657"/>
      <c r="BT31" s="657"/>
      <c r="BU31" s="657"/>
      <c r="BV31" s="657"/>
      <c r="BW31" s="657"/>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515539</v>
      </c>
      <c r="CS31" s="657"/>
      <c r="CT31" s="657"/>
      <c r="CU31" s="657"/>
      <c r="CV31" s="657"/>
      <c r="CW31" s="657"/>
      <c r="CX31" s="657"/>
      <c r="CY31" s="658"/>
      <c r="CZ31" s="659">
        <v>0.7</v>
      </c>
      <c r="DA31" s="660"/>
      <c r="DB31" s="660"/>
      <c r="DC31" s="661"/>
      <c r="DD31" s="634">
        <v>485159</v>
      </c>
      <c r="DE31" s="657"/>
      <c r="DF31" s="657"/>
      <c r="DG31" s="657"/>
      <c r="DH31" s="657"/>
      <c r="DI31" s="657"/>
      <c r="DJ31" s="657"/>
      <c r="DK31" s="658"/>
      <c r="DL31" s="634">
        <v>485159</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2307322</v>
      </c>
      <c r="S32" s="626"/>
      <c r="T32" s="626"/>
      <c r="U32" s="626"/>
      <c r="V32" s="626"/>
      <c r="W32" s="626"/>
      <c r="X32" s="626"/>
      <c r="Y32" s="627"/>
      <c r="Z32" s="628">
        <v>3.2</v>
      </c>
      <c r="AA32" s="628"/>
      <c r="AB32" s="628"/>
      <c r="AC32" s="628"/>
      <c r="AD32" s="629">
        <v>2396</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97.4</v>
      </c>
      <c r="BH32" s="693"/>
      <c r="BI32" s="693"/>
      <c r="BJ32" s="693"/>
      <c r="BK32" s="693"/>
      <c r="BL32" s="693"/>
      <c r="BM32" s="694">
        <v>89.8</v>
      </c>
      <c r="BN32" s="693"/>
      <c r="BO32" s="693"/>
      <c r="BP32" s="693"/>
      <c r="BQ32" s="695"/>
      <c r="BR32" s="692">
        <v>97.3</v>
      </c>
      <c r="BS32" s="693"/>
      <c r="BT32" s="693"/>
      <c r="BU32" s="693"/>
      <c r="BV32" s="693"/>
      <c r="BW32" s="693"/>
      <c r="BX32" s="694">
        <v>88.4</v>
      </c>
      <c r="BY32" s="693"/>
      <c r="BZ32" s="693"/>
      <c r="CA32" s="693"/>
      <c r="CB32" s="695"/>
      <c r="CD32" s="690"/>
      <c r="CE32" s="691"/>
      <c r="CF32" s="639" t="s">
        <v>299</v>
      </c>
      <c r="CG32" s="640"/>
      <c r="CH32" s="640"/>
      <c r="CI32" s="640"/>
      <c r="CJ32" s="640"/>
      <c r="CK32" s="640"/>
      <c r="CL32" s="640"/>
      <c r="CM32" s="640"/>
      <c r="CN32" s="640"/>
      <c r="CO32" s="640"/>
      <c r="CP32" s="640"/>
      <c r="CQ32" s="641"/>
      <c r="CR32" s="625">
        <v>1149</v>
      </c>
      <c r="CS32" s="626"/>
      <c r="CT32" s="626"/>
      <c r="CU32" s="626"/>
      <c r="CV32" s="626"/>
      <c r="CW32" s="626"/>
      <c r="CX32" s="626"/>
      <c r="CY32" s="627"/>
      <c r="CZ32" s="659">
        <v>0</v>
      </c>
      <c r="DA32" s="660"/>
      <c r="DB32" s="660"/>
      <c r="DC32" s="661"/>
      <c r="DD32" s="634">
        <v>1149</v>
      </c>
      <c r="DE32" s="626"/>
      <c r="DF32" s="626"/>
      <c r="DG32" s="626"/>
      <c r="DH32" s="626"/>
      <c r="DI32" s="626"/>
      <c r="DJ32" s="626"/>
      <c r="DK32" s="627"/>
      <c r="DL32" s="634">
        <v>1149</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6688800</v>
      </c>
      <c r="S33" s="626"/>
      <c r="T33" s="626"/>
      <c r="U33" s="626"/>
      <c r="V33" s="626"/>
      <c r="W33" s="626"/>
      <c r="X33" s="626"/>
      <c r="Y33" s="627"/>
      <c r="Z33" s="628">
        <v>9.1999999999999993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26095967</v>
      </c>
      <c r="CS33" s="657"/>
      <c r="CT33" s="657"/>
      <c r="CU33" s="657"/>
      <c r="CV33" s="657"/>
      <c r="CW33" s="657"/>
      <c r="CX33" s="657"/>
      <c r="CY33" s="658"/>
      <c r="CZ33" s="659">
        <v>36.299999999999997</v>
      </c>
      <c r="DA33" s="660"/>
      <c r="DB33" s="660"/>
      <c r="DC33" s="661"/>
      <c r="DD33" s="634">
        <v>21533598</v>
      </c>
      <c r="DE33" s="657"/>
      <c r="DF33" s="657"/>
      <c r="DG33" s="657"/>
      <c r="DH33" s="657"/>
      <c r="DI33" s="657"/>
      <c r="DJ33" s="657"/>
      <c r="DK33" s="658"/>
      <c r="DL33" s="634">
        <v>17807897</v>
      </c>
      <c r="DM33" s="657"/>
      <c r="DN33" s="657"/>
      <c r="DO33" s="657"/>
      <c r="DP33" s="657"/>
      <c r="DQ33" s="657"/>
      <c r="DR33" s="657"/>
      <c r="DS33" s="657"/>
      <c r="DT33" s="657"/>
      <c r="DU33" s="657"/>
      <c r="DV33" s="658"/>
      <c r="DW33" s="630">
        <v>42.5</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6217227</v>
      </c>
      <c r="CS34" s="626"/>
      <c r="CT34" s="626"/>
      <c r="CU34" s="626"/>
      <c r="CV34" s="626"/>
      <c r="CW34" s="626"/>
      <c r="CX34" s="626"/>
      <c r="CY34" s="627"/>
      <c r="CZ34" s="659">
        <v>8.6999999999999993</v>
      </c>
      <c r="DA34" s="660"/>
      <c r="DB34" s="660"/>
      <c r="DC34" s="661"/>
      <c r="DD34" s="634">
        <v>5171072</v>
      </c>
      <c r="DE34" s="626"/>
      <c r="DF34" s="626"/>
      <c r="DG34" s="626"/>
      <c r="DH34" s="626"/>
      <c r="DI34" s="626"/>
      <c r="DJ34" s="626"/>
      <c r="DK34" s="627"/>
      <c r="DL34" s="634">
        <v>4636428</v>
      </c>
      <c r="DM34" s="626"/>
      <c r="DN34" s="626"/>
      <c r="DO34" s="626"/>
      <c r="DP34" s="626"/>
      <c r="DQ34" s="626"/>
      <c r="DR34" s="626"/>
      <c r="DS34" s="626"/>
      <c r="DT34" s="626"/>
      <c r="DU34" s="626"/>
      <c r="DV34" s="627"/>
      <c r="DW34" s="630">
        <v>11.1</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3165800</v>
      </c>
      <c r="S35" s="626"/>
      <c r="T35" s="626"/>
      <c r="U35" s="626"/>
      <c r="V35" s="626"/>
      <c r="W35" s="626"/>
      <c r="X35" s="626"/>
      <c r="Y35" s="627"/>
      <c r="Z35" s="628">
        <v>4.4000000000000004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10940314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-397430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557853</v>
      </c>
      <c r="CS35" s="657"/>
      <c r="CT35" s="657"/>
      <c r="CU35" s="657"/>
      <c r="CV35" s="657"/>
      <c r="CW35" s="657"/>
      <c r="CX35" s="657"/>
      <c r="CY35" s="658"/>
      <c r="CZ35" s="659">
        <v>0.8</v>
      </c>
      <c r="DA35" s="660"/>
      <c r="DB35" s="660"/>
      <c r="DC35" s="661"/>
      <c r="DD35" s="634">
        <v>336767</v>
      </c>
      <c r="DE35" s="657"/>
      <c r="DF35" s="657"/>
      <c r="DG35" s="657"/>
      <c r="DH35" s="657"/>
      <c r="DI35" s="657"/>
      <c r="DJ35" s="657"/>
      <c r="DK35" s="658"/>
      <c r="DL35" s="634">
        <v>336146</v>
      </c>
      <c r="DM35" s="657"/>
      <c r="DN35" s="657"/>
      <c r="DO35" s="657"/>
      <c r="DP35" s="657"/>
      <c r="DQ35" s="657"/>
      <c r="DR35" s="657"/>
      <c r="DS35" s="657"/>
      <c r="DT35" s="657"/>
      <c r="DU35" s="657"/>
      <c r="DV35" s="658"/>
      <c r="DW35" s="630">
        <v>0.8</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72373452</v>
      </c>
      <c r="S36" s="698"/>
      <c r="T36" s="698"/>
      <c r="U36" s="698"/>
      <c r="V36" s="698"/>
      <c r="W36" s="698"/>
      <c r="X36" s="698"/>
      <c r="Y36" s="699"/>
      <c r="Z36" s="700">
        <v>100</v>
      </c>
      <c r="AA36" s="700"/>
      <c r="AB36" s="700"/>
      <c r="AC36" s="700"/>
      <c r="AD36" s="701">
        <v>38721805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3613629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-815572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12711137</v>
      </c>
      <c r="CS36" s="626"/>
      <c r="CT36" s="626"/>
      <c r="CU36" s="626"/>
      <c r="CV36" s="626"/>
      <c r="CW36" s="626"/>
      <c r="CX36" s="626"/>
      <c r="CY36" s="627"/>
      <c r="CZ36" s="659">
        <v>17.7</v>
      </c>
      <c r="DA36" s="660"/>
      <c r="DB36" s="660"/>
      <c r="DC36" s="661"/>
      <c r="DD36" s="634">
        <v>11669568</v>
      </c>
      <c r="DE36" s="626"/>
      <c r="DF36" s="626"/>
      <c r="DG36" s="626"/>
      <c r="DH36" s="626"/>
      <c r="DI36" s="626"/>
      <c r="DJ36" s="626"/>
      <c r="DK36" s="627"/>
      <c r="DL36" s="634">
        <v>8789675</v>
      </c>
      <c r="DM36" s="626"/>
      <c r="DN36" s="626"/>
      <c r="DO36" s="626"/>
      <c r="DP36" s="626"/>
      <c r="DQ36" s="626"/>
      <c r="DR36" s="626"/>
      <c r="DS36" s="626"/>
      <c r="DT36" s="626"/>
      <c r="DU36" s="626"/>
      <c r="DV36" s="627"/>
      <c r="DW36" s="630">
        <v>21</v>
      </c>
      <c r="DX36" s="655"/>
      <c r="DY36" s="655"/>
      <c r="DZ36" s="655"/>
      <c r="EA36" s="655"/>
      <c r="EB36" s="655"/>
      <c r="EC36" s="656"/>
    </row>
    <row r="37" spans="2:133" ht="11.25" customHeight="1">
      <c r="AQ37" s="704" t="s">
        <v>314</v>
      </c>
      <c r="AR37" s="705"/>
      <c r="AS37" s="705"/>
      <c r="AT37" s="705"/>
      <c r="AU37" s="705"/>
      <c r="AV37" s="705"/>
      <c r="AW37" s="705"/>
      <c r="AX37" s="705"/>
      <c r="AY37" s="706"/>
      <c r="AZ37" s="625">
        <v>1512569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29712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4569769</v>
      </c>
      <c r="CS37" s="657"/>
      <c r="CT37" s="657"/>
      <c r="CU37" s="657"/>
      <c r="CV37" s="657"/>
      <c r="CW37" s="657"/>
      <c r="CX37" s="657"/>
      <c r="CY37" s="658"/>
      <c r="CZ37" s="659">
        <v>6.4</v>
      </c>
      <c r="DA37" s="660"/>
      <c r="DB37" s="660"/>
      <c r="DC37" s="661"/>
      <c r="DD37" s="634">
        <v>4366312</v>
      </c>
      <c r="DE37" s="657"/>
      <c r="DF37" s="657"/>
      <c r="DG37" s="657"/>
      <c r="DH37" s="657"/>
      <c r="DI37" s="657"/>
      <c r="DJ37" s="657"/>
      <c r="DK37" s="658"/>
      <c r="DL37" s="634">
        <v>3815780</v>
      </c>
      <c r="DM37" s="657"/>
      <c r="DN37" s="657"/>
      <c r="DO37" s="657"/>
      <c r="DP37" s="657"/>
      <c r="DQ37" s="657"/>
      <c r="DR37" s="657"/>
      <c r="DS37" s="657"/>
      <c r="DT37" s="657"/>
      <c r="DU37" s="657"/>
      <c r="DV37" s="658"/>
      <c r="DW37" s="630">
        <v>9.1</v>
      </c>
      <c r="DX37" s="655"/>
      <c r="DY37" s="655"/>
      <c r="DZ37" s="655"/>
      <c r="EA37" s="655"/>
      <c r="EB37" s="655"/>
      <c r="EC37" s="656"/>
    </row>
    <row r="38" spans="2:133" ht="11.25" customHeight="1">
      <c r="AQ38" s="704" t="s">
        <v>317</v>
      </c>
      <c r="AR38" s="705"/>
      <c r="AS38" s="705"/>
      <c r="AT38" s="705"/>
      <c r="AU38" s="705"/>
      <c r="AV38" s="705"/>
      <c r="AW38" s="705"/>
      <c r="AX38" s="705"/>
      <c r="AY38" s="706"/>
      <c r="AZ38" s="625">
        <v>83400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47488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5697520</v>
      </c>
      <c r="CS38" s="626"/>
      <c r="CT38" s="626"/>
      <c r="CU38" s="626"/>
      <c r="CV38" s="626"/>
      <c r="CW38" s="626"/>
      <c r="CX38" s="626"/>
      <c r="CY38" s="627"/>
      <c r="CZ38" s="659">
        <v>7.9</v>
      </c>
      <c r="DA38" s="660"/>
      <c r="DB38" s="660"/>
      <c r="DC38" s="661"/>
      <c r="DD38" s="634">
        <v>4281756</v>
      </c>
      <c r="DE38" s="626"/>
      <c r="DF38" s="626"/>
      <c r="DG38" s="626"/>
      <c r="DH38" s="626"/>
      <c r="DI38" s="626"/>
      <c r="DJ38" s="626"/>
      <c r="DK38" s="627"/>
      <c r="DL38" s="634">
        <v>4045648</v>
      </c>
      <c r="DM38" s="626"/>
      <c r="DN38" s="626"/>
      <c r="DO38" s="626"/>
      <c r="DP38" s="626"/>
      <c r="DQ38" s="626"/>
      <c r="DR38" s="626"/>
      <c r="DS38" s="626"/>
      <c r="DT38" s="626"/>
      <c r="DU38" s="626"/>
      <c r="DV38" s="627"/>
      <c r="DW38" s="630">
        <v>9.6999999999999993</v>
      </c>
      <c r="DX38" s="655"/>
      <c r="DY38" s="655"/>
      <c r="DZ38" s="655"/>
      <c r="EA38" s="655"/>
      <c r="EB38" s="655"/>
      <c r="EC38" s="656"/>
    </row>
    <row r="39" spans="2:133" ht="11.25" customHeight="1">
      <c r="AQ39" s="704" t="s">
        <v>320</v>
      </c>
      <c r="AR39" s="705"/>
      <c r="AS39" s="705"/>
      <c r="AT39" s="705"/>
      <c r="AU39" s="705"/>
      <c r="AV39" s="705"/>
      <c r="AW39" s="705"/>
      <c r="AX39" s="705"/>
      <c r="AY39" s="706"/>
      <c r="AZ39" s="625">
        <v>74597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97</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97425</v>
      </c>
      <c r="CS39" s="657"/>
      <c r="CT39" s="657"/>
      <c r="CU39" s="657"/>
      <c r="CV39" s="657"/>
      <c r="CW39" s="657"/>
      <c r="CX39" s="657"/>
      <c r="CY39" s="658"/>
      <c r="CZ39" s="659">
        <v>0.1</v>
      </c>
      <c r="DA39" s="660"/>
      <c r="DB39" s="660"/>
      <c r="DC39" s="661"/>
      <c r="DD39" s="634">
        <v>50000</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2019372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814805</v>
      </c>
      <c r="CS40" s="626"/>
      <c r="CT40" s="626"/>
      <c r="CU40" s="626"/>
      <c r="CV40" s="626"/>
      <c r="CW40" s="626"/>
      <c r="CX40" s="626"/>
      <c r="CY40" s="627"/>
      <c r="CZ40" s="659">
        <v>1.1000000000000001</v>
      </c>
      <c r="DA40" s="660"/>
      <c r="DB40" s="660"/>
      <c r="DC40" s="661"/>
      <c r="DD40" s="634">
        <v>24435</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3636747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286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7757365</v>
      </c>
      <c r="CS42" s="626"/>
      <c r="CT42" s="626"/>
      <c r="CU42" s="626"/>
      <c r="CV42" s="626"/>
      <c r="CW42" s="626"/>
      <c r="CX42" s="626"/>
      <c r="CY42" s="627"/>
      <c r="CZ42" s="659">
        <v>10.8</v>
      </c>
      <c r="DA42" s="708"/>
      <c r="DB42" s="708"/>
      <c r="DC42" s="709"/>
      <c r="DD42" s="634">
        <v>2070454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95945</v>
      </c>
      <c r="CS43" s="657"/>
      <c r="CT43" s="657"/>
      <c r="CU43" s="657"/>
      <c r="CV43" s="657"/>
      <c r="CW43" s="657"/>
      <c r="CX43" s="657"/>
      <c r="CY43" s="658"/>
      <c r="CZ43" s="659">
        <v>0.1</v>
      </c>
      <c r="DA43" s="660"/>
      <c r="DB43" s="660"/>
      <c r="DC43" s="661"/>
      <c r="DD43" s="634">
        <v>87945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7753617</v>
      </c>
      <c r="CS44" s="626"/>
      <c r="CT44" s="626"/>
      <c r="CU44" s="626"/>
      <c r="CV44" s="626"/>
      <c r="CW44" s="626"/>
      <c r="CX44" s="626"/>
      <c r="CY44" s="627"/>
      <c r="CZ44" s="659">
        <v>10.8</v>
      </c>
      <c r="DA44" s="708"/>
      <c r="DB44" s="708"/>
      <c r="DC44" s="709"/>
      <c r="DD44" s="634">
        <v>2066706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2781662</v>
      </c>
      <c r="CS45" s="657"/>
      <c r="CT45" s="657"/>
      <c r="CU45" s="657"/>
      <c r="CV45" s="657"/>
      <c r="CW45" s="657"/>
      <c r="CX45" s="657"/>
      <c r="CY45" s="658"/>
      <c r="CZ45" s="659">
        <v>3.9</v>
      </c>
      <c r="DA45" s="660"/>
      <c r="DB45" s="660"/>
      <c r="DC45" s="661"/>
      <c r="DD45" s="634">
        <v>124728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4806114</v>
      </c>
      <c r="CS46" s="626"/>
      <c r="CT46" s="626"/>
      <c r="CU46" s="626"/>
      <c r="CV46" s="626"/>
      <c r="CW46" s="626"/>
      <c r="CX46" s="626"/>
      <c r="CY46" s="627"/>
      <c r="CZ46" s="659">
        <v>6.7</v>
      </c>
      <c r="DA46" s="708"/>
      <c r="DB46" s="708"/>
      <c r="DC46" s="709"/>
      <c r="DD46" s="634">
        <v>1923475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3748</v>
      </c>
      <c r="CS47" s="657"/>
      <c r="CT47" s="657"/>
      <c r="CU47" s="657"/>
      <c r="CV47" s="657"/>
      <c r="CW47" s="657"/>
      <c r="CX47" s="657"/>
      <c r="CY47" s="658"/>
      <c r="CZ47" s="659">
        <v>0</v>
      </c>
      <c r="DA47" s="660"/>
      <c r="DB47" s="660"/>
      <c r="DC47" s="661"/>
      <c r="DD47" s="634">
        <v>3748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71848840</v>
      </c>
      <c r="CS49" s="693"/>
      <c r="CT49" s="693"/>
      <c r="CU49" s="693"/>
      <c r="CV49" s="693"/>
      <c r="CW49" s="693"/>
      <c r="CX49" s="693"/>
      <c r="CY49" s="720"/>
      <c r="CZ49" s="721">
        <v>100</v>
      </c>
      <c r="DA49" s="722"/>
      <c r="DB49" s="722"/>
      <c r="DC49" s="723"/>
      <c r="DD49" s="724">
        <v>46074782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72974</v>
      </c>
      <c r="R7" s="755"/>
      <c r="S7" s="755"/>
      <c r="T7" s="755"/>
      <c r="U7" s="755"/>
      <c r="V7" s="755">
        <v>72450</v>
      </c>
      <c r="W7" s="755"/>
      <c r="X7" s="755"/>
      <c r="Y7" s="755"/>
      <c r="Z7" s="755"/>
      <c r="AA7" s="755">
        <v>525</v>
      </c>
      <c r="AB7" s="755"/>
      <c r="AC7" s="755"/>
      <c r="AD7" s="755"/>
      <c r="AE7" s="756"/>
      <c r="AF7" s="757">
        <v>215</v>
      </c>
      <c r="AG7" s="758"/>
      <c r="AH7" s="758"/>
      <c r="AI7" s="758"/>
      <c r="AJ7" s="759"/>
      <c r="AK7" s="794">
        <v>1276</v>
      </c>
      <c r="AL7" s="795"/>
      <c r="AM7" s="795"/>
      <c r="AN7" s="795"/>
      <c r="AO7" s="795"/>
      <c r="AP7" s="795">
        <v>75205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v>0</v>
      </c>
      <c r="CI7" s="792"/>
      <c r="CJ7" s="792"/>
      <c r="CK7" s="792"/>
      <c r="CL7" s="793"/>
      <c r="CM7" s="791">
        <v>41</v>
      </c>
      <c r="CN7" s="792"/>
      <c r="CO7" s="792"/>
      <c r="CP7" s="792"/>
      <c r="CQ7" s="793"/>
      <c r="CR7" s="791">
        <v>4</v>
      </c>
      <c r="CS7" s="792"/>
      <c r="CT7" s="792"/>
      <c r="CU7" s="792"/>
      <c r="CV7" s="793"/>
      <c r="CW7" s="791">
        <v>5</v>
      </c>
      <c r="CX7" s="792"/>
      <c r="CY7" s="792"/>
      <c r="CZ7" s="792"/>
      <c r="DA7" s="793"/>
      <c r="DB7" s="791" t="s">
        <v>575</v>
      </c>
      <c r="DC7" s="792"/>
      <c r="DD7" s="792"/>
      <c r="DE7" s="792"/>
      <c r="DF7" s="793"/>
      <c r="DG7" s="791" t="s">
        <v>575</v>
      </c>
      <c r="DH7" s="792"/>
      <c r="DI7" s="792"/>
      <c r="DJ7" s="792"/>
      <c r="DK7" s="793"/>
      <c r="DL7" s="791" t="s">
        <v>575</v>
      </c>
      <c r="DM7" s="792"/>
      <c r="DN7" s="792"/>
      <c r="DO7" s="792"/>
      <c r="DP7" s="793"/>
      <c r="DQ7" s="791" t="s">
        <v>575</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81</v>
      </c>
      <c r="R8" s="779"/>
      <c r="S8" s="779"/>
      <c r="T8" s="779"/>
      <c r="U8" s="779"/>
      <c r="V8" s="779">
        <v>81</v>
      </c>
      <c r="W8" s="779"/>
      <c r="X8" s="779"/>
      <c r="Y8" s="779"/>
      <c r="Z8" s="779"/>
      <c r="AA8" s="779">
        <f t="shared" ref="AA8:AA9" si="0">+Q8-V8</f>
        <v>0</v>
      </c>
      <c r="AB8" s="779"/>
      <c r="AC8" s="779"/>
      <c r="AD8" s="779"/>
      <c r="AE8" s="780"/>
      <c r="AF8" s="781" t="s">
        <v>111</v>
      </c>
      <c r="AG8" s="782"/>
      <c r="AH8" s="782"/>
      <c r="AI8" s="782"/>
      <c r="AJ8" s="783"/>
      <c r="AK8" s="784">
        <v>6</v>
      </c>
      <c r="AL8" s="785"/>
      <c r="AM8" s="785"/>
      <c r="AN8" s="785"/>
      <c r="AO8" s="785"/>
      <c r="AP8" s="785">
        <v>350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-1</v>
      </c>
      <c r="CI8" s="802"/>
      <c r="CJ8" s="802"/>
      <c r="CK8" s="802"/>
      <c r="CL8" s="803"/>
      <c r="CM8" s="801">
        <v>196</v>
      </c>
      <c r="CN8" s="802"/>
      <c r="CO8" s="802"/>
      <c r="CP8" s="802"/>
      <c r="CQ8" s="803"/>
      <c r="CR8" s="801">
        <v>149</v>
      </c>
      <c r="CS8" s="802"/>
      <c r="CT8" s="802"/>
      <c r="CU8" s="802"/>
      <c r="CV8" s="803"/>
      <c r="CW8" s="801">
        <v>41</v>
      </c>
      <c r="CX8" s="802"/>
      <c r="CY8" s="802"/>
      <c r="CZ8" s="802"/>
      <c r="DA8" s="803"/>
      <c r="DB8" s="801" t="s">
        <v>575</v>
      </c>
      <c r="DC8" s="802"/>
      <c r="DD8" s="802"/>
      <c r="DE8" s="802"/>
      <c r="DF8" s="803"/>
      <c r="DG8" s="801" t="s">
        <v>575</v>
      </c>
      <c r="DH8" s="802"/>
      <c r="DI8" s="802"/>
      <c r="DJ8" s="802"/>
      <c r="DK8" s="803"/>
      <c r="DL8" s="801" t="s">
        <v>575</v>
      </c>
      <c r="DM8" s="802"/>
      <c r="DN8" s="802"/>
      <c r="DO8" s="802"/>
      <c r="DP8" s="803"/>
      <c r="DQ8" s="801" t="s">
        <v>575</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67</v>
      </c>
      <c r="R9" s="779"/>
      <c r="S9" s="779"/>
      <c r="T9" s="779"/>
      <c r="U9" s="779"/>
      <c r="V9" s="779">
        <v>67</v>
      </c>
      <c r="W9" s="779"/>
      <c r="X9" s="779"/>
      <c r="Y9" s="779"/>
      <c r="Z9" s="779"/>
      <c r="AA9" s="779">
        <f t="shared" si="0"/>
        <v>0</v>
      </c>
      <c r="AB9" s="779"/>
      <c r="AC9" s="779"/>
      <c r="AD9" s="779"/>
      <c r="AE9" s="780"/>
      <c r="AF9" s="781" t="s">
        <v>111</v>
      </c>
      <c r="AG9" s="782"/>
      <c r="AH9" s="782"/>
      <c r="AI9" s="782"/>
      <c r="AJ9" s="783"/>
      <c r="AK9" s="784">
        <v>67</v>
      </c>
      <c r="AL9" s="785"/>
      <c r="AM9" s="785"/>
      <c r="AN9" s="785"/>
      <c r="AO9" s="785"/>
      <c r="AP9" s="785" t="s">
        <v>575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v>-3</v>
      </c>
      <c r="CI9" s="802"/>
      <c r="CJ9" s="802"/>
      <c r="CK9" s="802"/>
      <c r="CL9" s="803"/>
      <c r="CM9" s="801">
        <v>73</v>
      </c>
      <c r="CN9" s="802"/>
      <c r="CO9" s="802"/>
      <c r="CP9" s="802"/>
      <c r="CQ9" s="803"/>
      <c r="CR9" s="801">
        <v>40</v>
      </c>
      <c r="CS9" s="802"/>
      <c r="CT9" s="802"/>
      <c r="CU9" s="802"/>
      <c r="CV9" s="803"/>
      <c r="CW9" s="801">
        <v>10</v>
      </c>
      <c r="CX9" s="802"/>
      <c r="CY9" s="802"/>
      <c r="CZ9" s="802"/>
      <c r="DA9" s="803"/>
      <c r="DB9" s="801" t="s">
        <v>575</v>
      </c>
      <c r="DC9" s="802"/>
      <c r="DD9" s="802"/>
      <c r="DE9" s="802"/>
      <c r="DF9" s="803"/>
      <c r="DG9" s="801" t="s">
        <v>575</v>
      </c>
      <c r="DH9" s="802"/>
      <c r="DI9" s="802"/>
      <c r="DJ9" s="802"/>
      <c r="DK9" s="803"/>
      <c r="DL9" s="801" t="s">
        <v>575</v>
      </c>
      <c r="DM9" s="802"/>
      <c r="DN9" s="802"/>
      <c r="DO9" s="802"/>
      <c r="DP9" s="803"/>
      <c r="DQ9" s="801" t="s">
        <v>575</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801">
        <v>-1</v>
      </c>
      <c r="CI10" s="802"/>
      <c r="CJ10" s="802"/>
      <c r="CK10" s="802"/>
      <c r="CL10" s="803"/>
      <c r="CM10" s="801">
        <v>169</v>
      </c>
      <c r="CN10" s="802"/>
      <c r="CO10" s="802"/>
      <c r="CP10" s="802"/>
      <c r="CQ10" s="803"/>
      <c r="CR10" s="801">
        <v>50</v>
      </c>
      <c r="CS10" s="802"/>
      <c r="CT10" s="802"/>
      <c r="CU10" s="802"/>
      <c r="CV10" s="803"/>
      <c r="CW10" s="801" t="s">
        <v>575</v>
      </c>
      <c r="CX10" s="802"/>
      <c r="CY10" s="802"/>
      <c r="CZ10" s="802"/>
      <c r="DA10" s="803"/>
      <c r="DB10" s="801" t="s">
        <v>575</v>
      </c>
      <c r="DC10" s="802"/>
      <c r="DD10" s="802"/>
      <c r="DE10" s="802"/>
      <c r="DF10" s="803"/>
      <c r="DG10" s="801" t="s">
        <v>575</v>
      </c>
      <c r="DH10" s="802"/>
      <c r="DI10" s="802"/>
      <c r="DJ10" s="802"/>
      <c r="DK10" s="803"/>
      <c r="DL10" s="801" t="s">
        <v>575</v>
      </c>
      <c r="DM10" s="802"/>
      <c r="DN10" s="802"/>
      <c r="DO10" s="802"/>
      <c r="DP10" s="803"/>
      <c r="DQ10" s="801" t="s">
        <v>575</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553</v>
      </c>
      <c r="BS11" s="788" t="s">
        <v>554</v>
      </c>
      <c r="BT11" s="789"/>
      <c r="BU11" s="789"/>
      <c r="BV11" s="789"/>
      <c r="BW11" s="789"/>
      <c r="BX11" s="789"/>
      <c r="BY11" s="789"/>
      <c r="BZ11" s="789"/>
      <c r="CA11" s="789"/>
      <c r="CB11" s="789"/>
      <c r="CC11" s="789"/>
      <c r="CD11" s="789"/>
      <c r="CE11" s="789"/>
      <c r="CF11" s="789"/>
      <c r="CG11" s="790"/>
      <c r="CH11" s="801">
        <v>0</v>
      </c>
      <c r="CI11" s="802"/>
      <c r="CJ11" s="802"/>
      <c r="CK11" s="802"/>
      <c r="CL11" s="803"/>
      <c r="CM11" s="801">
        <v>75</v>
      </c>
      <c r="CN11" s="802"/>
      <c r="CO11" s="802"/>
      <c r="CP11" s="802"/>
      <c r="CQ11" s="803"/>
      <c r="CR11" s="801">
        <v>5</v>
      </c>
      <c r="CS11" s="802"/>
      <c r="CT11" s="802"/>
      <c r="CU11" s="802"/>
      <c r="CV11" s="803"/>
      <c r="CW11" s="801">
        <v>0</v>
      </c>
      <c r="CX11" s="802"/>
      <c r="CY11" s="802"/>
      <c r="CZ11" s="802"/>
      <c r="DA11" s="803"/>
      <c r="DB11" s="801" t="s">
        <v>575</v>
      </c>
      <c r="DC11" s="802"/>
      <c r="DD11" s="802"/>
      <c r="DE11" s="802"/>
      <c r="DF11" s="803"/>
      <c r="DG11" s="801" t="s">
        <v>575</v>
      </c>
      <c r="DH11" s="802"/>
      <c r="DI11" s="802"/>
      <c r="DJ11" s="802"/>
      <c r="DK11" s="803"/>
      <c r="DL11" s="801" t="s">
        <v>575</v>
      </c>
      <c r="DM11" s="802"/>
      <c r="DN11" s="802"/>
      <c r="DO11" s="802"/>
      <c r="DP11" s="803"/>
      <c r="DQ11" s="801" t="s">
        <v>575</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555</v>
      </c>
      <c r="BT12" s="789"/>
      <c r="BU12" s="789"/>
      <c r="BV12" s="789"/>
      <c r="BW12" s="789"/>
      <c r="BX12" s="789"/>
      <c r="BY12" s="789"/>
      <c r="BZ12" s="789"/>
      <c r="CA12" s="789"/>
      <c r="CB12" s="789"/>
      <c r="CC12" s="789"/>
      <c r="CD12" s="789"/>
      <c r="CE12" s="789"/>
      <c r="CF12" s="789"/>
      <c r="CG12" s="790"/>
      <c r="CH12" s="801">
        <v>4</v>
      </c>
      <c r="CI12" s="802"/>
      <c r="CJ12" s="802"/>
      <c r="CK12" s="802"/>
      <c r="CL12" s="803"/>
      <c r="CM12" s="801">
        <v>798</v>
      </c>
      <c r="CN12" s="802"/>
      <c r="CO12" s="802"/>
      <c r="CP12" s="802"/>
      <c r="CQ12" s="803"/>
      <c r="CR12" s="801">
        <v>10</v>
      </c>
      <c r="CS12" s="802"/>
      <c r="CT12" s="802"/>
      <c r="CU12" s="802"/>
      <c r="CV12" s="803"/>
      <c r="CW12" s="801">
        <v>3</v>
      </c>
      <c r="CX12" s="802"/>
      <c r="CY12" s="802"/>
      <c r="CZ12" s="802"/>
      <c r="DA12" s="803"/>
      <c r="DB12" s="801" t="s">
        <v>575</v>
      </c>
      <c r="DC12" s="802"/>
      <c r="DD12" s="802"/>
      <c r="DE12" s="802"/>
      <c r="DF12" s="803"/>
      <c r="DG12" s="801" t="s">
        <v>575</v>
      </c>
      <c r="DH12" s="802"/>
      <c r="DI12" s="802"/>
      <c r="DJ12" s="802"/>
      <c r="DK12" s="803"/>
      <c r="DL12" s="801" t="s">
        <v>575</v>
      </c>
      <c r="DM12" s="802"/>
      <c r="DN12" s="802"/>
      <c r="DO12" s="802"/>
      <c r="DP12" s="803"/>
      <c r="DQ12" s="801" t="s">
        <v>575</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1"/>
      <c r="AL22" s="822"/>
      <c r="AM22" s="822"/>
      <c r="AN22" s="822"/>
      <c r="AO22" s="822"/>
      <c r="AP22" s="822"/>
      <c r="AQ22" s="822"/>
      <c r="AR22" s="822"/>
      <c r="AS22" s="822"/>
      <c r="AT22" s="822"/>
      <c r="AU22" s="823"/>
      <c r="AV22" s="823"/>
      <c r="AW22" s="823"/>
      <c r="AX22" s="823"/>
      <c r="AY22" s="824"/>
      <c r="AZ22" s="825" t="s">
        <v>368</v>
      </c>
      <c r="BA22" s="825"/>
      <c r="BB22" s="825"/>
      <c r="BC22" s="825"/>
      <c r="BD22" s="826"/>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f>Q7+Q8+Q9</f>
        <v>73122</v>
      </c>
      <c r="R23" s="814"/>
      <c r="S23" s="814"/>
      <c r="T23" s="814"/>
      <c r="U23" s="814"/>
      <c r="V23" s="813">
        <f t="shared" ref="V23" si="1">V7+V8+V9</f>
        <v>72598</v>
      </c>
      <c r="W23" s="814"/>
      <c r="X23" s="814"/>
      <c r="Y23" s="814"/>
      <c r="Z23" s="814"/>
      <c r="AA23" s="813">
        <f t="shared" ref="AA23" si="2">AA7+AA8+AA9</f>
        <v>525</v>
      </c>
      <c r="AB23" s="814"/>
      <c r="AC23" s="814"/>
      <c r="AD23" s="814"/>
      <c r="AE23" s="814"/>
      <c r="AF23" s="815">
        <v>215</v>
      </c>
      <c r="AG23" s="814"/>
      <c r="AH23" s="814"/>
      <c r="AI23" s="814"/>
      <c r="AJ23" s="816"/>
      <c r="AK23" s="817"/>
      <c r="AL23" s="818"/>
      <c r="AM23" s="818"/>
      <c r="AN23" s="818"/>
      <c r="AO23" s="818"/>
      <c r="AP23" s="814">
        <f>AP7+AP8</f>
        <v>75555</v>
      </c>
      <c r="AQ23" s="814"/>
      <c r="AR23" s="814"/>
      <c r="AS23" s="814"/>
      <c r="AT23" s="814"/>
      <c r="AU23" s="819"/>
      <c r="AV23" s="819"/>
      <c r="AW23" s="819"/>
      <c r="AX23" s="819"/>
      <c r="AY23" s="820"/>
      <c r="AZ23" s="828" t="s">
        <v>111</v>
      </c>
      <c r="BA23" s="829"/>
      <c r="BB23" s="829"/>
      <c r="BC23" s="829"/>
      <c r="BD23" s="830"/>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7" t="s">
        <v>371</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1" t="s">
        <v>376</v>
      </c>
      <c r="AG26" s="832"/>
      <c r="AH26" s="832"/>
      <c r="AI26" s="832"/>
      <c r="AJ26" s="833"/>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4"/>
      <c r="AG27" s="835"/>
      <c r="AH27" s="835"/>
      <c r="AI27" s="835"/>
      <c r="AJ27" s="836"/>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0">
        <v>24010</v>
      </c>
      <c r="R28" s="841"/>
      <c r="S28" s="841"/>
      <c r="T28" s="841"/>
      <c r="U28" s="841"/>
      <c r="V28" s="841">
        <v>24407</v>
      </c>
      <c r="W28" s="841"/>
      <c r="X28" s="841"/>
      <c r="Y28" s="841"/>
      <c r="Z28" s="841"/>
      <c r="AA28" s="841">
        <f t="shared" ref="AA28" si="3">+Q28-V28</f>
        <v>-397</v>
      </c>
      <c r="AB28" s="841"/>
      <c r="AC28" s="841"/>
      <c r="AD28" s="841"/>
      <c r="AE28" s="842"/>
      <c r="AF28" s="843">
        <v>-397</v>
      </c>
      <c r="AG28" s="841"/>
      <c r="AH28" s="841"/>
      <c r="AI28" s="841"/>
      <c r="AJ28" s="844"/>
      <c r="AK28" s="845">
        <v>2019</v>
      </c>
      <c r="AL28" s="846"/>
      <c r="AM28" s="846"/>
      <c r="AN28" s="846"/>
      <c r="AO28" s="846"/>
      <c r="AP28" s="846">
        <v>51</v>
      </c>
      <c r="AQ28" s="846"/>
      <c r="AR28" s="846"/>
      <c r="AS28" s="846"/>
      <c r="AT28" s="846"/>
      <c r="AU28" s="837" t="s">
        <v>576</v>
      </c>
      <c r="AV28" s="837"/>
      <c r="AW28" s="837"/>
      <c r="AX28" s="837"/>
      <c r="AY28" s="837"/>
      <c r="AZ28" s="837" t="s">
        <v>576</v>
      </c>
      <c r="BA28" s="837"/>
      <c r="BB28" s="837"/>
      <c r="BC28" s="837"/>
      <c r="BD28" s="837"/>
      <c r="BE28" s="838"/>
      <c r="BF28" s="838"/>
      <c r="BG28" s="838"/>
      <c r="BH28" s="838"/>
      <c r="BI28" s="839"/>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50</v>
      </c>
      <c r="R29" s="779"/>
      <c r="S29" s="779"/>
      <c r="T29" s="779"/>
      <c r="U29" s="779"/>
      <c r="V29" s="779">
        <v>50</v>
      </c>
      <c r="W29" s="779"/>
      <c r="X29" s="779"/>
      <c r="Y29" s="779"/>
      <c r="Z29" s="779"/>
      <c r="AA29" s="780">
        <f t="shared" ref="AA29:AA39" si="4">+Q29-V29</f>
        <v>0</v>
      </c>
      <c r="AB29" s="782"/>
      <c r="AC29" s="782"/>
      <c r="AD29" s="782"/>
      <c r="AE29" s="783"/>
      <c r="AF29" s="781" t="s">
        <v>111</v>
      </c>
      <c r="AG29" s="782"/>
      <c r="AH29" s="782"/>
      <c r="AI29" s="782"/>
      <c r="AJ29" s="783"/>
      <c r="AK29" s="849">
        <v>13</v>
      </c>
      <c r="AL29" s="850"/>
      <c r="AM29" s="850"/>
      <c r="AN29" s="850"/>
      <c r="AO29" s="850"/>
      <c r="AP29" s="851" t="s">
        <v>576</v>
      </c>
      <c r="AQ29" s="851"/>
      <c r="AR29" s="851"/>
      <c r="AS29" s="851"/>
      <c r="AT29" s="851"/>
      <c r="AU29" s="851" t="s">
        <v>576</v>
      </c>
      <c r="AV29" s="851"/>
      <c r="AW29" s="851"/>
      <c r="AX29" s="851"/>
      <c r="AY29" s="851"/>
      <c r="AZ29" s="851" t="s">
        <v>576</v>
      </c>
      <c r="BA29" s="851"/>
      <c r="BB29" s="851"/>
      <c r="BC29" s="851"/>
      <c r="BD29" s="851"/>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18954</v>
      </c>
      <c r="R30" s="779"/>
      <c r="S30" s="779"/>
      <c r="T30" s="779"/>
      <c r="U30" s="779"/>
      <c r="V30" s="779">
        <v>18706</v>
      </c>
      <c r="W30" s="779"/>
      <c r="X30" s="779"/>
      <c r="Y30" s="779"/>
      <c r="Z30" s="779"/>
      <c r="AA30" s="780">
        <f t="shared" si="4"/>
        <v>248</v>
      </c>
      <c r="AB30" s="782"/>
      <c r="AC30" s="782"/>
      <c r="AD30" s="782"/>
      <c r="AE30" s="783"/>
      <c r="AF30" s="781">
        <v>248</v>
      </c>
      <c r="AG30" s="782"/>
      <c r="AH30" s="782"/>
      <c r="AI30" s="782"/>
      <c r="AJ30" s="783"/>
      <c r="AK30" s="849">
        <v>2732</v>
      </c>
      <c r="AL30" s="850"/>
      <c r="AM30" s="850"/>
      <c r="AN30" s="850"/>
      <c r="AO30" s="850"/>
      <c r="AP30" s="851" t="s">
        <v>576</v>
      </c>
      <c r="AQ30" s="851"/>
      <c r="AR30" s="851"/>
      <c r="AS30" s="851"/>
      <c r="AT30" s="851"/>
      <c r="AU30" s="851" t="s">
        <v>576</v>
      </c>
      <c r="AV30" s="851"/>
      <c r="AW30" s="851"/>
      <c r="AX30" s="851"/>
      <c r="AY30" s="851"/>
      <c r="AZ30" s="851" t="s">
        <v>576</v>
      </c>
      <c r="BA30" s="851"/>
      <c r="BB30" s="851"/>
      <c r="BC30" s="851"/>
      <c r="BD30" s="851"/>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2176</v>
      </c>
      <c r="R31" s="779"/>
      <c r="S31" s="779"/>
      <c r="T31" s="779"/>
      <c r="U31" s="779"/>
      <c r="V31" s="779">
        <v>2172</v>
      </c>
      <c r="W31" s="779"/>
      <c r="X31" s="779"/>
      <c r="Y31" s="779"/>
      <c r="Z31" s="779"/>
      <c r="AA31" s="780">
        <f t="shared" si="4"/>
        <v>4</v>
      </c>
      <c r="AB31" s="782"/>
      <c r="AC31" s="782"/>
      <c r="AD31" s="782"/>
      <c r="AE31" s="783"/>
      <c r="AF31" s="781">
        <v>4</v>
      </c>
      <c r="AG31" s="782"/>
      <c r="AH31" s="782"/>
      <c r="AI31" s="782"/>
      <c r="AJ31" s="783"/>
      <c r="AK31" s="849">
        <v>521</v>
      </c>
      <c r="AL31" s="850"/>
      <c r="AM31" s="850"/>
      <c r="AN31" s="850"/>
      <c r="AO31" s="850"/>
      <c r="AP31" s="851" t="s">
        <v>576</v>
      </c>
      <c r="AQ31" s="851"/>
      <c r="AR31" s="851"/>
      <c r="AS31" s="851"/>
      <c r="AT31" s="851"/>
      <c r="AU31" s="851" t="s">
        <v>576</v>
      </c>
      <c r="AV31" s="851"/>
      <c r="AW31" s="851"/>
      <c r="AX31" s="851"/>
      <c r="AY31" s="851"/>
      <c r="AZ31" s="851" t="s">
        <v>576</v>
      </c>
      <c r="BA31" s="851"/>
      <c r="BB31" s="851"/>
      <c r="BC31" s="851"/>
      <c r="BD31" s="851"/>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5938</v>
      </c>
      <c r="R32" s="779"/>
      <c r="S32" s="779"/>
      <c r="T32" s="779"/>
      <c r="U32" s="779"/>
      <c r="V32" s="779">
        <v>4410</v>
      </c>
      <c r="W32" s="779"/>
      <c r="X32" s="779"/>
      <c r="Y32" s="779"/>
      <c r="Z32" s="779"/>
      <c r="AA32" s="780">
        <f t="shared" si="4"/>
        <v>1528</v>
      </c>
      <c r="AB32" s="782"/>
      <c r="AC32" s="782"/>
      <c r="AD32" s="782"/>
      <c r="AE32" s="783"/>
      <c r="AF32" s="781">
        <v>5305</v>
      </c>
      <c r="AG32" s="782"/>
      <c r="AH32" s="782"/>
      <c r="AI32" s="782"/>
      <c r="AJ32" s="783"/>
      <c r="AK32" s="849">
        <v>69</v>
      </c>
      <c r="AL32" s="850"/>
      <c r="AM32" s="850"/>
      <c r="AN32" s="850"/>
      <c r="AO32" s="850"/>
      <c r="AP32" s="850">
        <v>4159</v>
      </c>
      <c r="AQ32" s="850"/>
      <c r="AR32" s="850"/>
      <c r="AS32" s="850"/>
      <c r="AT32" s="850"/>
      <c r="AU32" s="850">
        <v>349</v>
      </c>
      <c r="AV32" s="850"/>
      <c r="AW32" s="850"/>
      <c r="AX32" s="850"/>
      <c r="AY32" s="850"/>
      <c r="AZ32" s="851" t="s">
        <v>576</v>
      </c>
      <c r="BA32" s="851"/>
      <c r="BB32" s="851"/>
      <c r="BC32" s="851"/>
      <c r="BD32" s="851"/>
      <c r="BE32" s="847" t="s">
        <v>386</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8835</v>
      </c>
      <c r="R33" s="779"/>
      <c r="S33" s="779"/>
      <c r="T33" s="779"/>
      <c r="U33" s="779"/>
      <c r="V33" s="779">
        <v>9066</v>
      </c>
      <c r="W33" s="779"/>
      <c r="X33" s="779"/>
      <c r="Y33" s="779"/>
      <c r="Z33" s="779"/>
      <c r="AA33" s="780">
        <f t="shared" si="4"/>
        <v>-231</v>
      </c>
      <c r="AB33" s="782"/>
      <c r="AC33" s="782"/>
      <c r="AD33" s="782"/>
      <c r="AE33" s="783"/>
      <c r="AF33" s="781">
        <v>32</v>
      </c>
      <c r="AG33" s="782"/>
      <c r="AH33" s="782"/>
      <c r="AI33" s="782"/>
      <c r="AJ33" s="783"/>
      <c r="AK33" s="849">
        <v>1513</v>
      </c>
      <c r="AL33" s="850"/>
      <c r="AM33" s="850"/>
      <c r="AN33" s="850"/>
      <c r="AO33" s="850"/>
      <c r="AP33" s="850">
        <v>9312</v>
      </c>
      <c r="AQ33" s="850"/>
      <c r="AR33" s="850"/>
      <c r="AS33" s="850"/>
      <c r="AT33" s="850"/>
      <c r="AU33" s="850">
        <v>6267</v>
      </c>
      <c r="AV33" s="850"/>
      <c r="AW33" s="850"/>
      <c r="AX33" s="850"/>
      <c r="AY33" s="850"/>
      <c r="AZ33" s="851" t="s">
        <v>576</v>
      </c>
      <c r="BA33" s="851"/>
      <c r="BB33" s="851"/>
      <c r="BC33" s="851"/>
      <c r="BD33" s="851"/>
      <c r="BE33" s="847" t="s">
        <v>386</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301</v>
      </c>
      <c r="R34" s="779"/>
      <c r="S34" s="779"/>
      <c r="T34" s="779"/>
      <c r="U34" s="779"/>
      <c r="V34" s="779">
        <v>394</v>
      </c>
      <c r="W34" s="779"/>
      <c r="X34" s="779"/>
      <c r="Y34" s="779"/>
      <c r="Z34" s="779"/>
      <c r="AA34" s="780">
        <f t="shared" si="4"/>
        <v>-93</v>
      </c>
      <c r="AB34" s="782"/>
      <c r="AC34" s="782"/>
      <c r="AD34" s="782"/>
      <c r="AE34" s="783"/>
      <c r="AF34" s="781">
        <v>469</v>
      </c>
      <c r="AG34" s="782"/>
      <c r="AH34" s="782"/>
      <c r="AI34" s="782"/>
      <c r="AJ34" s="783"/>
      <c r="AK34" s="849">
        <v>83</v>
      </c>
      <c r="AL34" s="850"/>
      <c r="AM34" s="850"/>
      <c r="AN34" s="850"/>
      <c r="AO34" s="850"/>
      <c r="AP34" s="850">
        <v>842</v>
      </c>
      <c r="AQ34" s="850"/>
      <c r="AR34" s="850"/>
      <c r="AS34" s="850"/>
      <c r="AT34" s="850"/>
      <c r="AU34" s="850">
        <v>441</v>
      </c>
      <c r="AV34" s="850"/>
      <c r="AW34" s="850"/>
      <c r="AX34" s="850"/>
      <c r="AY34" s="850"/>
      <c r="AZ34" s="851" t="s">
        <v>576</v>
      </c>
      <c r="BA34" s="851"/>
      <c r="BB34" s="851"/>
      <c r="BC34" s="851"/>
      <c r="BD34" s="851"/>
      <c r="BE34" s="847" t="s">
        <v>386</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7605</v>
      </c>
      <c r="R35" s="779"/>
      <c r="S35" s="779"/>
      <c r="T35" s="779"/>
      <c r="U35" s="779"/>
      <c r="V35" s="779">
        <v>6287</v>
      </c>
      <c r="W35" s="779"/>
      <c r="X35" s="779"/>
      <c r="Y35" s="779"/>
      <c r="Z35" s="779"/>
      <c r="AA35" s="780">
        <f t="shared" si="4"/>
        <v>1318</v>
      </c>
      <c r="AB35" s="782"/>
      <c r="AC35" s="782"/>
      <c r="AD35" s="782"/>
      <c r="AE35" s="783"/>
      <c r="AF35" s="781">
        <v>1438</v>
      </c>
      <c r="AG35" s="782"/>
      <c r="AH35" s="782"/>
      <c r="AI35" s="782"/>
      <c r="AJ35" s="783"/>
      <c r="AK35" s="849">
        <v>3960</v>
      </c>
      <c r="AL35" s="850"/>
      <c r="AM35" s="850"/>
      <c r="AN35" s="850"/>
      <c r="AO35" s="850"/>
      <c r="AP35" s="850">
        <v>51907</v>
      </c>
      <c r="AQ35" s="850"/>
      <c r="AR35" s="850"/>
      <c r="AS35" s="850"/>
      <c r="AT35" s="850"/>
      <c r="AU35" s="850">
        <v>33428</v>
      </c>
      <c r="AV35" s="850"/>
      <c r="AW35" s="850"/>
      <c r="AX35" s="850"/>
      <c r="AY35" s="850"/>
      <c r="AZ35" s="851" t="s">
        <v>576</v>
      </c>
      <c r="BA35" s="851"/>
      <c r="BB35" s="851"/>
      <c r="BC35" s="851"/>
      <c r="BD35" s="851"/>
      <c r="BE35" s="847" t="s">
        <v>386</v>
      </c>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18</v>
      </c>
      <c r="R36" s="779"/>
      <c r="S36" s="779"/>
      <c r="T36" s="779"/>
      <c r="U36" s="779"/>
      <c r="V36" s="779">
        <v>18</v>
      </c>
      <c r="W36" s="779"/>
      <c r="X36" s="779"/>
      <c r="Y36" s="779"/>
      <c r="Z36" s="779"/>
      <c r="AA36" s="780">
        <f t="shared" si="4"/>
        <v>0</v>
      </c>
      <c r="AB36" s="782"/>
      <c r="AC36" s="782"/>
      <c r="AD36" s="782"/>
      <c r="AE36" s="783"/>
      <c r="AF36" s="781" t="s">
        <v>111</v>
      </c>
      <c r="AG36" s="782"/>
      <c r="AH36" s="782"/>
      <c r="AI36" s="782"/>
      <c r="AJ36" s="783"/>
      <c r="AK36" s="849">
        <v>14</v>
      </c>
      <c r="AL36" s="850"/>
      <c r="AM36" s="850"/>
      <c r="AN36" s="850"/>
      <c r="AO36" s="850"/>
      <c r="AP36" s="850">
        <v>62</v>
      </c>
      <c r="AQ36" s="850"/>
      <c r="AR36" s="850"/>
      <c r="AS36" s="850"/>
      <c r="AT36" s="850"/>
      <c r="AU36" s="850">
        <v>60</v>
      </c>
      <c r="AV36" s="850"/>
      <c r="AW36" s="850"/>
      <c r="AX36" s="850"/>
      <c r="AY36" s="850"/>
      <c r="AZ36" s="851" t="s">
        <v>576</v>
      </c>
      <c r="BA36" s="851"/>
      <c r="BB36" s="851"/>
      <c r="BC36" s="851"/>
      <c r="BD36" s="851"/>
      <c r="BE36" s="847" t="s">
        <v>391</v>
      </c>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392</v>
      </c>
      <c r="C37" s="776"/>
      <c r="D37" s="776"/>
      <c r="E37" s="776"/>
      <c r="F37" s="776"/>
      <c r="G37" s="776"/>
      <c r="H37" s="776"/>
      <c r="I37" s="776"/>
      <c r="J37" s="776"/>
      <c r="K37" s="776"/>
      <c r="L37" s="776"/>
      <c r="M37" s="776"/>
      <c r="N37" s="776"/>
      <c r="O37" s="776"/>
      <c r="P37" s="777"/>
      <c r="Q37" s="778">
        <v>62</v>
      </c>
      <c r="R37" s="779"/>
      <c r="S37" s="779"/>
      <c r="T37" s="779"/>
      <c r="U37" s="779"/>
      <c r="V37" s="779">
        <v>62</v>
      </c>
      <c r="W37" s="779"/>
      <c r="X37" s="779"/>
      <c r="Y37" s="779"/>
      <c r="Z37" s="779"/>
      <c r="AA37" s="780">
        <f t="shared" si="4"/>
        <v>0</v>
      </c>
      <c r="AB37" s="782"/>
      <c r="AC37" s="782"/>
      <c r="AD37" s="782"/>
      <c r="AE37" s="783"/>
      <c r="AF37" s="781" t="s">
        <v>111</v>
      </c>
      <c r="AG37" s="782"/>
      <c r="AH37" s="782"/>
      <c r="AI37" s="782"/>
      <c r="AJ37" s="783"/>
      <c r="AK37" s="849">
        <v>60</v>
      </c>
      <c r="AL37" s="850"/>
      <c r="AM37" s="850"/>
      <c r="AN37" s="850"/>
      <c r="AO37" s="850"/>
      <c r="AP37" s="850">
        <v>108</v>
      </c>
      <c r="AQ37" s="850"/>
      <c r="AR37" s="850"/>
      <c r="AS37" s="850"/>
      <c r="AT37" s="850"/>
      <c r="AU37" s="850">
        <v>108</v>
      </c>
      <c r="AV37" s="850"/>
      <c r="AW37" s="850"/>
      <c r="AX37" s="850"/>
      <c r="AY37" s="850"/>
      <c r="AZ37" s="851" t="s">
        <v>576</v>
      </c>
      <c r="BA37" s="851"/>
      <c r="BB37" s="851"/>
      <c r="BC37" s="851"/>
      <c r="BD37" s="851"/>
      <c r="BE37" s="847" t="s">
        <v>391</v>
      </c>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393</v>
      </c>
      <c r="C38" s="776"/>
      <c r="D38" s="776"/>
      <c r="E38" s="776"/>
      <c r="F38" s="776"/>
      <c r="G38" s="776"/>
      <c r="H38" s="776"/>
      <c r="I38" s="776"/>
      <c r="J38" s="776"/>
      <c r="K38" s="776"/>
      <c r="L38" s="776"/>
      <c r="M38" s="776"/>
      <c r="N38" s="776"/>
      <c r="O38" s="776"/>
      <c r="P38" s="777"/>
      <c r="Q38" s="778">
        <v>29</v>
      </c>
      <c r="R38" s="779"/>
      <c r="S38" s="779"/>
      <c r="T38" s="779"/>
      <c r="U38" s="779"/>
      <c r="V38" s="779">
        <v>29</v>
      </c>
      <c r="W38" s="779"/>
      <c r="X38" s="779"/>
      <c r="Y38" s="779"/>
      <c r="Z38" s="779"/>
      <c r="AA38" s="780">
        <f t="shared" si="4"/>
        <v>0</v>
      </c>
      <c r="AB38" s="782"/>
      <c r="AC38" s="782"/>
      <c r="AD38" s="782"/>
      <c r="AE38" s="783"/>
      <c r="AF38" s="781" t="s">
        <v>111</v>
      </c>
      <c r="AG38" s="782"/>
      <c r="AH38" s="782"/>
      <c r="AI38" s="782"/>
      <c r="AJ38" s="783"/>
      <c r="AK38" s="849">
        <v>23</v>
      </c>
      <c r="AL38" s="850"/>
      <c r="AM38" s="850"/>
      <c r="AN38" s="850"/>
      <c r="AO38" s="850"/>
      <c r="AP38" s="850">
        <v>146</v>
      </c>
      <c r="AQ38" s="850"/>
      <c r="AR38" s="850"/>
      <c r="AS38" s="850"/>
      <c r="AT38" s="850"/>
      <c r="AU38" s="850">
        <v>127</v>
      </c>
      <c r="AV38" s="850"/>
      <c r="AW38" s="850"/>
      <c r="AX38" s="850"/>
      <c r="AY38" s="850"/>
      <c r="AZ38" s="851" t="s">
        <v>576</v>
      </c>
      <c r="BA38" s="851"/>
      <c r="BB38" s="851"/>
      <c r="BC38" s="851"/>
      <c r="BD38" s="851"/>
      <c r="BE38" s="847" t="s">
        <v>391</v>
      </c>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394</v>
      </c>
      <c r="C39" s="776"/>
      <c r="D39" s="776"/>
      <c r="E39" s="776"/>
      <c r="F39" s="776"/>
      <c r="G39" s="776"/>
      <c r="H39" s="776"/>
      <c r="I39" s="776"/>
      <c r="J39" s="776"/>
      <c r="K39" s="776"/>
      <c r="L39" s="776"/>
      <c r="M39" s="776"/>
      <c r="N39" s="776"/>
      <c r="O39" s="776"/>
      <c r="P39" s="777"/>
      <c r="Q39" s="778">
        <v>18</v>
      </c>
      <c r="R39" s="779"/>
      <c r="S39" s="779"/>
      <c r="T39" s="779"/>
      <c r="U39" s="779"/>
      <c r="V39" s="779">
        <v>18</v>
      </c>
      <c r="W39" s="779"/>
      <c r="X39" s="779"/>
      <c r="Y39" s="779"/>
      <c r="Z39" s="779"/>
      <c r="AA39" s="780">
        <f t="shared" si="4"/>
        <v>0</v>
      </c>
      <c r="AB39" s="782"/>
      <c r="AC39" s="782"/>
      <c r="AD39" s="782"/>
      <c r="AE39" s="783"/>
      <c r="AF39" s="781" t="s">
        <v>111</v>
      </c>
      <c r="AG39" s="782"/>
      <c r="AH39" s="782"/>
      <c r="AI39" s="782"/>
      <c r="AJ39" s="783"/>
      <c r="AK39" s="849">
        <v>11</v>
      </c>
      <c r="AL39" s="850"/>
      <c r="AM39" s="850"/>
      <c r="AN39" s="850"/>
      <c r="AO39" s="850"/>
      <c r="AP39" s="850">
        <v>83</v>
      </c>
      <c r="AQ39" s="850"/>
      <c r="AR39" s="850"/>
      <c r="AS39" s="850"/>
      <c r="AT39" s="850"/>
      <c r="AU39" s="850">
        <v>83</v>
      </c>
      <c r="AV39" s="850"/>
      <c r="AW39" s="850"/>
      <c r="AX39" s="850"/>
      <c r="AY39" s="850"/>
      <c r="AZ39" s="851" t="s">
        <v>576</v>
      </c>
      <c r="BA39" s="851"/>
      <c r="BB39" s="851"/>
      <c r="BC39" s="851"/>
      <c r="BD39" s="851"/>
      <c r="BE39" s="847" t="s">
        <v>391</v>
      </c>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395</v>
      </c>
      <c r="BK62" s="825"/>
      <c r="BL62" s="825"/>
      <c r="BM62" s="825"/>
      <c r="BN62" s="826"/>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396</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7098</v>
      </c>
      <c r="AG63" s="861"/>
      <c r="AH63" s="861"/>
      <c r="AI63" s="861"/>
      <c r="AJ63" s="862"/>
      <c r="AK63" s="863"/>
      <c r="AL63" s="858"/>
      <c r="AM63" s="858"/>
      <c r="AN63" s="858"/>
      <c r="AO63" s="858"/>
      <c r="AP63" s="861">
        <f>AP28+AP32+AP33+AP34+AP35+AP36+AP37+AP38+AP39</f>
        <v>66670</v>
      </c>
      <c r="AQ63" s="861"/>
      <c r="AR63" s="861"/>
      <c r="AS63" s="861"/>
      <c r="AT63" s="861"/>
      <c r="AU63" s="861">
        <f>AU32+AU33+AU34+AU35+AU36+AU37+AU38+AU39</f>
        <v>40863</v>
      </c>
      <c r="AV63" s="861"/>
      <c r="AW63" s="861"/>
      <c r="AX63" s="861"/>
      <c r="AY63" s="861"/>
      <c r="AZ63" s="865"/>
      <c r="BA63" s="865"/>
      <c r="BB63" s="865"/>
      <c r="BC63" s="865"/>
      <c r="BD63" s="865"/>
      <c r="BE63" s="866"/>
      <c r="BF63" s="866"/>
      <c r="BG63" s="866"/>
      <c r="BH63" s="866"/>
      <c r="BI63" s="867"/>
      <c r="BJ63" s="868" t="s">
        <v>111</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398</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1" t="s">
        <v>376</v>
      </c>
      <c r="AG66" s="832"/>
      <c r="AH66" s="832"/>
      <c r="AI66" s="832"/>
      <c r="AJ66" s="872"/>
      <c r="AK66" s="737" t="s">
        <v>377</v>
      </c>
      <c r="AL66" s="761"/>
      <c r="AM66" s="761"/>
      <c r="AN66" s="761"/>
      <c r="AO66" s="762"/>
      <c r="AP66" s="737" t="s">
        <v>378</v>
      </c>
      <c r="AQ66" s="738"/>
      <c r="AR66" s="738"/>
      <c r="AS66" s="738"/>
      <c r="AT66" s="739"/>
      <c r="AU66" s="737" t="s">
        <v>399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5"/>
      <c r="AH67" s="835"/>
      <c r="AI67" s="835"/>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888" t="s">
        <v>556</v>
      </c>
      <c r="C68" s="889"/>
      <c r="D68" s="889"/>
      <c r="E68" s="889"/>
      <c r="F68" s="889"/>
      <c r="G68" s="889"/>
      <c r="H68" s="889"/>
      <c r="I68" s="889"/>
      <c r="J68" s="889"/>
      <c r="K68" s="889"/>
      <c r="L68" s="889"/>
      <c r="M68" s="889"/>
      <c r="N68" s="889"/>
      <c r="O68" s="889"/>
      <c r="P68" s="890"/>
      <c r="Q68" s="891">
        <v>55</v>
      </c>
      <c r="R68" s="885"/>
      <c r="S68" s="885"/>
      <c r="T68" s="885"/>
      <c r="U68" s="885"/>
      <c r="V68" s="885">
        <v>52</v>
      </c>
      <c r="W68" s="885"/>
      <c r="X68" s="885"/>
      <c r="Y68" s="885"/>
      <c r="Z68" s="885"/>
      <c r="AA68" s="885">
        <v>3</v>
      </c>
      <c r="AB68" s="885"/>
      <c r="AC68" s="885"/>
      <c r="AD68" s="885"/>
      <c r="AE68" s="885"/>
      <c r="AF68" s="885">
        <v>3</v>
      </c>
      <c r="AG68" s="885"/>
      <c r="AH68" s="885"/>
      <c r="AI68" s="885"/>
      <c r="AJ68" s="885"/>
      <c r="AK68" s="885" t="s">
        <v>575</v>
      </c>
      <c r="AL68" s="885"/>
      <c r="AM68" s="885"/>
      <c r="AN68" s="885"/>
      <c r="AO68" s="885"/>
      <c r="AP68" s="885" t="s">
        <v>575</v>
      </c>
      <c r="AQ68" s="885"/>
      <c r="AR68" s="885"/>
      <c r="AS68" s="885"/>
      <c r="AT68" s="885"/>
      <c r="AU68" s="885" t="s">
        <v>575</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4">
        <v>2</v>
      </c>
      <c r="B69" s="892" t="s">
        <v>557</v>
      </c>
      <c r="C69" s="893"/>
      <c r="D69" s="893"/>
      <c r="E69" s="893"/>
      <c r="F69" s="893"/>
      <c r="G69" s="893"/>
      <c r="H69" s="893"/>
      <c r="I69" s="893"/>
      <c r="J69" s="893"/>
      <c r="K69" s="893"/>
      <c r="L69" s="893"/>
      <c r="M69" s="893"/>
      <c r="N69" s="893"/>
      <c r="O69" s="893"/>
      <c r="P69" s="894"/>
      <c r="Q69" s="895">
        <v>3</v>
      </c>
      <c r="R69" s="850"/>
      <c r="S69" s="850"/>
      <c r="T69" s="850"/>
      <c r="U69" s="850"/>
      <c r="V69" s="850">
        <v>3</v>
      </c>
      <c r="W69" s="850"/>
      <c r="X69" s="850"/>
      <c r="Y69" s="850"/>
      <c r="Z69" s="850"/>
      <c r="AA69" s="850">
        <v>0</v>
      </c>
      <c r="AB69" s="850"/>
      <c r="AC69" s="850"/>
      <c r="AD69" s="850"/>
      <c r="AE69" s="850"/>
      <c r="AF69" s="850">
        <v>0</v>
      </c>
      <c r="AG69" s="850"/>
      <c r="AH69" s="850"/>
      <c r="AI69" s="850"/>
      <c r="AJ69" s="850"/>
      <c r="AK69" s="850" t="s">
        <v>576</v>
      </c>
      <c r="AL69" s="850"/>
      <c r="AM69" s="850"/>
      <c r="AN69" s="850"/>
      <c r="AO69" s="850"/>
      <c r="AP69" s="850" t="s">
        <v>576</v>
      </c>
      <c r="AQ69" s="850"/>
      <c r="AR69" s="850"/>
      <c r="AS69" s="850"/>
      <c r="AT69" s="850"/>
      <c r="AU69" s="850" t="s">
        <v>576</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4">
        <v>3</v>
      </c>
      <c r="B70" s="892" t="s">
        <v>558</v>
      </c>
      <c r="C70" s="893"/>
      <c r="D70" s="893"/>
      <c r="E70" s="893"/>
      <c r="F70" s="893"/>
      <c r="G70" s="893"/>
      <c r="H70" s="893"/>
      <c r="I70" s="893"/>
      <c r="J70" s="893"/>
      <c r="K70" s="893"/>
      <c r="L70" s="893"/>
      <c r="M70" s="893"/>
      <c r="N70" s="893"/>
      <c r="O70" s="893"/>
      <c r="P70" s="894"/>
      <c r="Q70" s="895">
        <v>3763</v>
      </c>
      <c r="R70" s="850"/>
      <c r="S70" s="850"/>
      <c r="T70" s="850"/>
      <c r="U70" s="850"/>
      <c r="V70" s="850">
        <v>3700</v>
      </c>
      <c r="W70" s="850"/>
      <c r="X70" s="850"/>
      <c r="Y70" s="850"/>
      <c r="Z70" s="850"/>
      <c r="AA70" s="850">
        <v>63</v>
      </c>
      <c r="AB70" s="850"/>
      <c r="AC70" s="850"/>
      <c r="AD70" s="850"/>
      <c r="AE70" s="850"/>
      <c r="AF70" s="850">
        <v>63</v>
      </c>
      <c r="AG70" s="850"/>
      <c r="AH70" s="850"/>
      <c r="AI70" s="850"/>
      <c r="AJ70" s="850"/>
      <c r="AK70" s="850" t="s">
        <v>576</v>
      </c>
      <c r="AL70" s="850"/>
      <c r="AM70" s="850"/>
      <c r="AN70" s="850"/>
      <c r="AO70" s="850"/>
      <c r="AP70" s="850">
        <v>1531</v>
      </c>
      <c r="AQ70" s="850"/>
      <c r="AR70" s="850"/>
      <c r="AS70" s="850"/>
      <c r="AT70" s="850"/>
      <c r="AU70" s="850">
        <v>830</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4">
        <v>4</v>
      </c>
      <c r="B71" s="892" t="s">
        <v>559</v>
      </c>
      <c r="C71" s="893"/>
      <c r="D71" s="893"/>
      <c r="E71" s="893"/>
      <c r="F71" s="893"/>
      <c r="G71" s="893"/>
      <c r="H71" s="893"/>
      <c r="I71" s="893"/>
      <c r="J71" s="893"/>
      <c r="K71" s="893"/>
      <c r="L71" s="893"/>
      <c r="M71" s="893"/>
      <c r="N71" s="893"/>
      <c r="O71" s="893"/>
      <c r="P71" s="894"/>
      <c r="Q71" s="895">
        <v>1</v>
      </c>
      <c r="R71" s="850"/>
      <c r="S71" s="850"/>
      <c r="T71" s="850"/>
      <c r="U71" s="850"/>
      <c r="V71" s="850">
        <v>1</v>
      </c>
      <c r="W71" s="850"/>
      <c r="X71" s="850"/>
      <c r="Y71" s="850"/>
      <c r="Z71" s="850"/>
      <c r="AA71" s="850">
        <v>0</v>
      </c>
      <c r="AB71" s="850"/>
      <c r="AC71" s="850"/>
      <c r="AD71" s="850"/>
      <c r="AE71" s="850"/>
      <c r="AF71" s="850">
        <v>0</v>
      </c>
      <c r="AG71" s="850"/>
      <c r="AH71" s="850"/>
      <c r="AI71" s="850"/>
      <c r="AJ71" s="850"/>
      <c r="AK71" s="850">
        <v>1</v>
      </c>
      <c r="AL71" s="850"/>
      <c r="AM71" s="850"/>
      <c r="AN71" s="850"/>
      <c r="AO71" s="850"/>
      <c r="AP71" s="850" t="s">
        <v>576</v>
      </c>
      <c r="AQ71" s="850"/>
      <c r="AR71" s="850"/>
      <c r="AS71" s="850"/>
      <c r="AT71" s="850"/>
      <c r="AU71" s="850" t="s">
        <v>576</v>
      </c>
      <c r="AV71" s="850"/>
      <c r="AW71" s="850"/>
      <c r="AX71" s="850"/>
      <c r="AY71" s="85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4">
        <v>5</v>
      </c>
      <c r="B72" s="892" t="s">
        <v>560</v>
      </c>
      <c r="C72" s="893"/>
      <c r="D72" s="893"/>
      <c r="E72" s="893"/>
      <c r="F72" s="893"/>
      <c r="G72" s="893"/>
      <c r="H72" s="893"/>
      <c r="I72" s="893"/>
      <c r="J72" s="893"/>
      <c r="K72" s="893"/>
      <c r="L72" s="893"/>
      <c r="M72" s="893"/>
      <c r="N72" s="893"/>
      <c r="O72" s="893"/>
      <c r="P72" s="894"/>
      <c r="Q72" s="895">
        <v>19</v>
      </c>
      <c r="R72" s="850"/>
      <c r="S72" s="850"/>
      <c r="T72" s="850"/>
      <c r="U72" s="850"/>
      <c r="V72" s="850">
        <v>15</v>
      </c>
      <c r="W72" s="850"/>
      <c r="X72" s="850"/>
      <c r="Y72" s="850"/>
      <c r="Z72" s="850"/>
      <c r="AA72" s="850">
        <v>4</v>
      </c>
      <c r="AB72" s="850"/>
      <c r="AC72" s="850"/>
      <c r="AD72" s="850"/>
      <c r="AE72" s="850"/>
      <c r="AF72" s="850">
        <v>4</v>
      </c>
      <c r="AG72" s="850"/>
      <c r="AH72" s="850"/>
      <c r="AI72" s="850"/>
      <c r="AJ72" s="850"/>
      <c r="AK72" s="850" t="s">
        <v>576</v>
      </c>
      <c r="AL72" s="850"/>
      <c r="AM72" s="850"/>
      <c r="AN72" s="850"/>
      <c r="AO72" s="850"/>
      <c r="AP72" s="850" t="s">
        <v>576</v>
      </c>
      <c r="AQ72" s="850"/>
      <c r="AR72" s="850"/>
      <c r="AS72" s="850"/>
      <c r="AT72" s="850"/>
      <c r="AU72" s="850" t="s">
        <v>576</v>
      </c>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4">
        <v>6</v>
      </c>
      <c r="B73" s="892" t="s">
        <v>561</v>
      </c>
      <c r="C73" s="893"/>
      <c r="D73" s="893"/>
      <c r="E73" s="893"/>
      <c r="F73" s="893"/>
      <c r="G73" s="893"/>
      <c r="H73" s="893"/>
      <c r="I73" s="893"/>
      <c r="J73" s="893"/>
      <c r="K73" s="893"/>
      <c r="L73" s="893"/>
      <c r="M73" s="893"/>
      <c r="N73" s="893"/>
      <c r="O73" s="893"/>
      <c r="P73" s="894"/>
      <c r="Q73" s="895">
        <v>42</v>
      </c>
      <c r="R73" s="850"/>
      <c r="S73" s="850"/>
      <c r="T73" s="850"/>
      <c r="U73" s="850"/>
      <c r="V73" s="850">
        <v>40</v>
      </c>
      <c r="W73" s="850"/>
      <c r="X73" s="850"/>
      <c r="Y73" s="850"/>
      <c r="Z73" s="850"/>
      <c r="AA73" s="850">
        <v>2</v>
      </c>
      <c r="AB73" s="850"/>
      <c r="AC73" s="850"/>
      <c r="AD73" s="850"/>
      <c r="AE73" s="850"/>
      <c r="AF73" s="850">
        <v>2</v>
      </c>
      <c r="AG73" s="850"/>
      <c r="AH73" s="850"/>
      <c r="AI73" s="850"/>
      <c r="AJ73" s="850"/>
      <c r="AK73" s="850">
        <v>2</v>
      </c>
      <c r="AL73" s="850"/>
      <c r="AM73" s="850"/>
      <c r="AN73" s="850"/>
      <c r="AO73" s="850"/>
      <c r="AP73" s="850" t="s">
        <v>576</v>
      </c>
      <c r="AQ73" s="850"/>
      <c r="AR73" s="850"/>
      <c r="AS73" s="850"/>
      <c r="AT73" s="850"/>
      <c r="AU73" s="850" t="s">
        <v>576</v>
      </c>
      <c r="AV73" s="850"/>
      <c r="AW73" s="850"/>
      <c r="AX73" s="850"/>
      <c r="AY73" s="850"/>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4">
        <v>7</v>
      </c>
      <c r="B74" s="892" t="s">
        <v>562</v>
      </c>
      <c r="C74" s="893"/>
      <c r="D74" s="893"/>
      <c r="E74" s="893"/>
      <c r="F74" s="893"/>
      <c r="G74" s="893"/>
      <c r="H74" s="893"/>
      <c r="I74" s="893"/>
      <c r="J74" s="893"/>
      <c r="K74" s="893"/>
      <c r="L74" s="893"/>
      <c r="M74" s="893"/>
      <c r="N74" s="893"/>
      <c r="O74" s="893"/>
      <c r="P74" s="894"/>
      <c r="Q74" s="895">
        <v>1262</v>
      </c>
      <c r="R74" s="850"/>
      <c r="S74" s="850"/>
      <c r="T74" s="850"/>
      <c r="U74" s="850"/>
      <c r="V74" s="850">
        <v>1201</v>
      </c>
      <c r="W74" s="850"/>
      <c r="X74" s="850"/>
      <c r="Y74" s="850"/>
      <c r="Z74" s="850"/>
      <c r="AA74" s="850">
        <v>61</v>
      </c>
      <c r="AB74" s="850"/>
      <c r="AC74" s="850"/>
      <c r="AD74" s="850"/>
      <c r="AE74" s="850"/>
      <c r="AF74" s="850">
        <v>61</v>
      </c>
      <c r="AG74" s="850"/>
      <c r="AH74" s="850"/>
      <c r="AI74" s="850"/>
      <c r="AJ74" s="850"/>
      <c r="AK74" s="850">
        <v>16</v>
      </c>
      <c r="AL74" s="850"/>
      <c r="AM74" s="850"/>
      <c r="AN74" s="850"/>
      <c r="AO74" s="850"/>
      <c r="AP74" s="850">
        <v>2431</v>
      </c>
      <c r="AQ74" s="850"/>
      <c r="AR74" s="850"/>
      <c r="AS74" s="850"/>
      <c r="AT74" s="850"/>
      <c r="AU74" s="850" t="s">
        <v>576</v>
      </c>
      <c r="AV74" s="850"/>
      <c r="AW74" s="850"/>
      <c r="AX74" s="850"/>
      <c r="AY74" s="85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4">
        <v>8</v>
      </c>
      <c r="B75" s="892" t="s">
        <v>563</v>
      </c>
      <c r="C75" s="893"/>
      <c r="D75" s="893"/>
      <c r="E75" s="893"/>
      <c r="F75" s="893"/>
      <c r="G75" s="893"/>
      <c r="H75" s="893"/>
      <c r="I75" s="893"/>
      <c r="J75" s="893"/>
      <c r="K75" s="893"/>
      <c r="L75" s="893"/>
      <c r="M75" s="893"/>
      <c r="N75" s="893"/>
      <c r="O75" s="893"/>
      <c r="P75" s="894"/>
      <c r="Q75" s="898">
        <v>10</v>
      </c>
      <c r="R75" s="899"/>
      <c r="S75" s="899"/>
      <c r="T75" s="899"/>
      <c r="U75" s="849"/>
      <c r="V75" s="900">
        <v>9</v>
      </c>
      <c r="W75" s="899"/>
      <c r="X75" s="899"/>
      <c r="Y75" s="899"/>
      <c r="Z75" s="849"/>
      <c r="AA75" s="900">
        <v>1</v>
      </c>
      <c r="AB75" s="899"/>
      <c r="AC75" s="899"/>
      <c r="AD75" s="899"/>
      <c r="AE75" s="849"/>
      <c r="AF75" s="900">
        <v>1</v>
      </c>
      <c r="AG75" s="899"/>
      <c r="AH75" s="899"/>
      <c r="AI75" s="899"/>
      <c r="AJ75" s="849"/>
      <c r="AK75" s="900" t="s">
        <v>576</v>
      </c>
      <c r="AL75" s="899"/>
      <c r="AM75" s="899"/>
      <c r="AN75" s="899"/>
      <c r="AO75" s="849"/>
      <c r="AP75" s="900" t="s">
        <v>576</v>
      </c>
      <c r="AQ75" s="899"/>
      <c r="AR75" s="899"/>
      <c r="AS75" s="899"/>
      <c r="AT75" s="849"/>
      <c r="AU75" s="900" t="s">
        <v>576</v>
      </c>
      <c r="AV75" s="899"/>
      <c r="AW75" s="899"/>
      <c r="AX75" s="899"/>
      <c r="AY75" s="849"/>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4">
        <v>9</v>
      </c>
      <c r="B76" s="892" t="s">
        <v>564</v>
      </c>
      <c r="C76" s="893"/>
      <c r="D76" s="893"/>
      <c r="E76" s="893"/>
      <c r="F76" s="893"/>
      <c r="G76" s="893"/>
      <c r="H76" s="893"/>
      <c r="I76" s="893"/>
      <c r="J76" s="893"/>
      <c r="K76" s="893"/>
      <c r="L76" s="893"/>
      <c r="M76" s="893"/>
      <c r="N76" s="893"/>
      <c r="O76" s="893"/>
      <c r="P76" s="894"/>
      <c r="Q76" s="898">
        <v>39</v>
      </c>
      <c r="R76" s="899"/>
      <c r="S76" s="899"/>
      <c r="T76" s="899"/>
      <c r="U76" s="849"/>
      <c r="V76" s="900">
        <v>36</v>
      </c>
      <c r="W76" s="899"/>
      <c r="X76" s="899"/>
      <c r="Y76" s="899"/>
      <c r="Z76" s="849"/>
      <c r="AA76" s="900">
        <v>3</v>
      </c>
      <c r="AB76" s="899"/>
      <c r="AC76" s="899"/>
      <c r="AD76" s="899"/>
      <c r="AE76" s="849"/>
      <c r="AF76" s="900">
        <v>3</v>
      </c>
      <c r="AG76" s="899"/>
      <c r="AH76" s="899"/>
      <c r="AI76" s="899"/>
      <c r="AJ76" s="849"/>
      <c r="AK76" s="900">
        <v>0</v>
      </c>
      <c r="AL76" s="899"/>
      <c r="AM76" s="899"/>
      <c r="AN76" s="899"/>
      <c r="AO76" s="849"/>
      <c r="AP76" s="900" t="s">
        <v>576</v>
      </c>
      <c r="AQ76" s="899"/>
      <c r="AR76" s="899"/>
      <c r="AS76" s="899"/>
      <c r="AT76" s="849"/>
      <c r="AU76" s="900" t="s">
        <v>576</v>
      </c>
      <c r="AV76" s="899"/>
      <c r="AW76" s="899"/>
      <c r="AX76" s="899"/>
      <c r="AY76" s="849"/>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4">
        <v>10</v>
      </c>
      <c r="B77" s="892" t="s">
        <v>565</v>
      </c>
      <c r="C77" s="893"/>
      <c r="D77" s="893"/>
      <c r="E77" s="893"/>
      <c r="F77" s="893"/>
      <c r="G77" s="893"/>
      <c r="H77" s="893"/>
      <c r="I77" s="893"/>
      <c r="J77" s="893"/>
      <c r="K77" s="893"/>
      <c r="L77" s="893"/>
      <c r="M77" s="893"/>
      <c r="N77" s="893"/>
      <c r="O77" s="893"/>
      <c r="P77" s="894"/>
      <c r="Q77" s="898">
        <v>54</v>
      </c>
      <c r="R77" s="899"/>
      <c r="S77" s="899"/>
      <c r="T77" s="899"/>
      <c r="U77" s="849"/>
      <c r="V77" s="900">
        <v>52</v>
      </c>
      <c r="W77" s="899"/>
      <c r="X77" s="899"/>
      <c r="Y77" s="899"/>
      <c r="Z77" s="849"/>
      <c r="AA77" s="900">
        <v>2</v>
      </c>
      <c r="AB77" s="899"/>
      <c r="AC77" s="899"/>
      <c r="AD77" s="899"/>
      <c r="AE77" s="849"/>
      <c r="AF77" s="900">
        <v>2</v>
      </c>
      <c r="AG77" s="899"/>
      <c r="AH77" s="899"/>
      <c r="AI77" s="899"/>
      <c r="AJ77" s="849"/>
      <c r="AK77" s="900">
        <v>0</v>
      </c>
      <c r="AL77" s="899"/>
      <c r="AM77" s="899"/>
      <c r="AN77" s="899"/>
      <c r="AO77" s="849"/>
      <c r="AP77" s="900">
        <v>31</v>
      </c>
      <c r="AQ77" s="899"/>
      <c r="AR77" s="899"/>
      <c r="AS77" s="899"/>
      <c r="AT77" s="849"/>
      <c r="AU77" s="900">
        <v>4</v>
      </c>
      <c r="AV77" s="899"/>
      <c r="AW77" s="899"/>
      <c r="AX77" s="899"/>
      <c r="AY77" s="84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4">
        <v>11</v>
      </c>
      <c r="B78" s="892" t="s">
        <v>566</v>
      </c>
      <c r="C78" s="893"/>
      <c r="D78" s="893"/>
      <c r="E78" s="893"/>
      <c r="F78" s="893"/>
      <c r="G78" s="893"/>
      <c r="H78" s="893"/>
      <c r="I78" s="893"/>
      <c r="J78" s="893"/>
      <c r="K78" s="893"/>
      <c r="L78" s="893"/>
      <c r="M78" s="893"/>
      <c r="N78" s="893"/>
      <c r="O78" s="893"/>
      <c r="P78" s="894"/>
      <c r="Q78" s="895">
        <v>236</v>
      </c>
      <c r="R78" s="850"/>
      <c r="S78" s="850"/>
      <c r="T78" s="850"/>
      <c r="U78" s="850"/>
      <c r="V78" s="850">
        <v>225</v>
      </c>
      <c r="W78" s="850"/>
      <c r="X78" s="850"/>
      <c r="Y78" s="850"/>
      <c r="Z78" s="850"/>
      <c r="AA78" s="850">
        <v>11</v>
      </c>
      <c r="AB78" s="850"/>
      <c r="AC78" s="850"/>
      <c r="AD78" s="850"/>
      <c r="AE78" s="850"/>
      <c r="AF78" s="850">
        <v>11</v>
      </c>
      <c r="AG78" s="850"/>
      <c r="AH78" s="850"/>
      <c r="AI78" s="850"/>
      <c r="AJ78" s="850"/>
      <c r="AK78" s="850">
        <v>0</v>
      </c>
      <c r="AL78" s="850"/>
      <c r="AM78" s="850"/>
      <c r="AN78" s="850"/>
      <c r="AO78" s="850"/>
      <c r="AP78" s="900" t="s">
        <v>576</v>
      </c>
      <c r="AQ78" s="899"/>
      <c r="AR78" s="899"/>
      <c r="AS78" s="899"/>
      <c r="AT78" s="849"/>
      <c r="AU78" s="900" t="s">
        <v>576</v>
      </c>
      <c r="AV78" s="899"/>
      <c r="AW78" s="899"/>
      <c r="AX78" s="899"/>
      <c r="AY78" s="849"/>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4">
        <v>12</v>
      </c>
      <c r="B79" s="892" t="s">
        <v>567</v>
      </c>
      <c r="C79" s="893"/>
      <c r="D79" s="893"/>
      <c r="E79" s="893"/>
      <c r="F79" s="893"/>
      <c r="G79" s="893"/>
      <c r="H79" s="893"/>
      <c r="I79" s="893"/>
      <c r="J79" s="893"/>
      <c r="K79" s="893"/>
      <c r="L79" s="893"/>
      <c r="M79" s="893"/>
      <c r="N79" s="893"/>
      <c r="O79" s="893"/>
      <c r="P79" s="894"/>
      <c r="Q79" s="895">
        <v>138</v>
      </c>
      <c r="R79" s="850"/>
      <c r="S79" s="850"/>
      <c r="T79" s="850"/>
      <c r="U79" s="850"/>
      <c r="V79" s="850">
        <v>119</v>
      </c>
      <c r="W79" s="850"/>
      <c r="X79" s="850"/>
      <c r="Y79" s="850"/>
      <c r="Z79" s="850"/>
      <c r="AA79" s="850">
        <v>19</v>
      </c>
      <c r="AB79" s="850"/>
      <c r="AC79" s="850"/>
      <c r="AD79" s="850"/>
      <c r="AE79" s="850"/>
      <c r="AF79" s="850">
        <v>19</v>
      </c>
      <c r="AG79" s="850"/>
      <c r="AH79" s="850"/>
      <c r="AI79" s="850"/>
      <c r="AJ79" s="850"/>
      <c r="AK79" s="850" t="s">
        <v>575</v>
      </c>
      <c r="AL79" s="850"/>
      <c r="AM79" s="850"/>
      <c r="AN79" s="850"/>
      <c r="AO79" s="850"/>
      <c r="AP79" s="850" t="s">
        <v>575</v>
      </c>
      <c r="AQ79" s="850"/>
      <c r="AR79" s="850"/>
      <c r="AS79" s="850"/>
      <c r="AT79" s="850"/>
      <c r="AU79" s="850" t="s">
        <v>575</v>
      </c>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4">
        <v>13</v>
      </c>
      <c r="B80" s="892" t="s">
        <v>568</v>
      </c>
      <c r="C80" s="893"/>
      <c r="D80" s="893"/>
      <c r="E80" s="893"/>
      <c r="F80" s="893"/>
      <c r="G80" s="893"/>
      <c r="H80" s="893"/>
      <c r="I80" s="893"/>
      <c r="J80" s="893"/>
      <c r="K80" s="893"/>
      <c r="L80" s="893"/>
      <c r="M80" s="893"/>
      <c r="N80" s="893"/>
      <c r="O80" s="893"/>
      <c r="P80" s="894"/>
      <c r="Q80" s="895">
        <v>493</v>
      </c>
      <c r="R80" s="850"/>
      <c r="S80" s="850"/>
      <c r="T80" s="850"/>
      <c r="U80" s="850"/>
      <c r="V80" s="850">
        <v>467</v>
      </c>
      <c r="W80" s="850"/>
      <c r="X80" s="850"/>
      <c r="Y80" s="850"/>
      <c r="Z80" s="850"/>
      <c r="AA80" s="850">
        <v>26</v>
      </c>
      <c r="AB80" s="850"/>
      <c r="AC80" s="850"/>
      <c r="AD80" s="850"/>
      <c r="AE80" s="850"/>
      <c r="AF80" s="850">
        <v>26</v>
      </c>
      <c r="AG80" s="850"/>
      <c r="AH80" s="850"/>
      <c r="AI80" s="850"/>
      <c r="AJ80" s="850"/>
      <c r="AK80" s="850" t="s">
        <v>575</v>
      </c>
      <c r="AL80" s="850"/>
      <c r="AM80" s="850"/>
      <c r="AN80" s="850"/>
      <c r="AO80" s="850"/>
      <c r="AP80" s="850" t="s">
        <v>575</v>
      </c>
      <c r="AQ80" s="850"/>
      <c r="AR80" s="850"/>
      <c r="AS80" s="850"/>
      <c r="AT80" s="850"/>
      <c r="AU80" s="850" t="s">
        <v>575</v>
      </c>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4">
        <v>14</v>
      </c>
      <c r="B81" s="892" t="s">
        <v>569</v>
      </c>
      <c r="C81" s="893"/>
      <c r="D81" s="893"/>
      <c r="E81" s="893"/>
      <c r="F81" s="893"/>
      <c r="G81" s="893"/>
      <c r="H81" s="893"/>
      <c r="I81" s="893"/>
      <c r="J81" s="893"/>
      <c r="K81" s="893"/>
      <c r="L81" s="893"/>
      <c r="M81" s="893"/>
      <c r="N81" s="893"/>
      <c r="O81" s="893"/>
      <c r="P81" s="894"/>
      <c r="Q81" s="895">
        <v>99391</v>
      </c>
      <c r="R81" s="850"/>
      <c r="S81" s="850"/>
      <c r="T81" s="850"/>
      <c r="U81" s="850"/>
      <c r="V81" s="850">
        <v>96884</v>
      </c>
      <c r="W81" s="850"/>
      <c r="X81" s="850"/>
      <c r="Y81" s="850"/>
      <c r="Z81" s="850"/>
      <c r="AA81" s="850">
        <v>2507</v>
      </c>
      <c r="AB81" s="850"/>
      <c r="AC81" s="850"/>
      <c r="AD81" s="850"/>
      <c r="AE81" s="850"/>
      <c r="AF81" s="850">
        <v>2507</v>
      </c>
      <c r="AG81" s="850"/>
      <c r="AH81" s="850"/>
      <c r="AI81" s="850"/>
      <c r="AJ81" s="850"/>
      <c r="AK81" s="850">
        <v>282</v>
      </c>
      <c r="AL81" s="850"/>
      <c r="AM81" s="850"/>
      <c r="AN81" s="850"/>
      <c r="AO81" s="850"/>
      <c r="AP81" s="850" t="s">
        <v>575</v>
      </c>
      <c r="AQ81" s="850"/>
      <c r="AR81" s="850"/>
      <c r="AS81" s="850"/>
      <c r="AT81" s="850"/>
      <c r="AU81" s="850" t="s">
        <v>575</v>
      </c>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4">
        <v>15</v>
      </c>
      <c r="B82" s="892" t="s">
        <v>570</v>
      </c>
      <c r="C82" s="893"/>
      <c r="D82" s="893"/>
      <c r="E82" s="893"/>
      <c r="F82" s="893"/>
      <c r="G82" s="893"/>
      <c r="H82" s="893"/>
      <c r="I82" s="893"/>
      <c r="J82" s="893"/>
      <c r="K82" s="893"/>
      <c r="L82" s="893"/>
      <c r="M82" s="893"/>
      <c r="N82" s="893"/>
      <c r="O82" s="893"/>
      <c r="P82" s="894"/>
      <c r="Q82" s="895">
        <v>9051</v>
      </c>
      <c r="R82" s="850"/>
      <c r="S82" s="850"/>
      <c r="T82" s="850"/>
      <c r="U82" s="850"/>
      <c r="V82" s="850">
        <v>8993</v>
      </c>
      <c r="W82" s="850"/>
      <c r="X82" s="850"/>
      <c r="Y82" s="850"/>
      <c r="Z82" s="850"/>
      <c r="AA82" s="850">
        <v>58</v>
      </c>
      <c r="AB82" s="850"/>
      <c r="AC82" s="850"/>
      <c r="AD82" s="850"/>
      <c r="AE82" s="850"/>
      <c r="AF82" s="850">
        <v>58</v>
      </c>
      <c r="AG82" s="850"/>
      <c r="AH82" s="850"/>
      <c r="AI82" s="850"/>
      <c r="AJ82" s="850"/>
      <c r="AK82" s="850" t="s">
        <v>577</v>
      </c>
      <c r="AL82" s="850"/>
      <c r="AM82" s="850"/>
      <c r="AN82" s="850"/>
      <c r="AO82" s="850"/>
      <c r="AP82" s="850">
        <v>9523</v>
      </c>
      <c r="AQ82" s="850"/>
      <c r="AR82" s="850"/>
      <c r="AS82" s="850"/>
      <c r="AT82" s="850"/>
      <c r="AU82" s="850">
        <v>6802</v>
      </c>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4">
        <v>16</v>
      </c>
      <c r="B83" s="892" t="s">
        <v>571</v>
      </c>
      <c r="C83" s="893"/>
      <c r="D83" s="893"/>
      <c r="E83" s="893"/>
      <c r="F83" s="893"/>
      <c r="G83" s="893"/>
      <c r="H83" s="893"/>
      <c r="I83" s="893"/>
      <c r="J83" s="893"/>
      <c r="K83" s="893"/>
      <c r="L83" s="893"/>
      <c r="M83" s="893"/>
      <c r="N83" s="893"/>
      <c r="O83" s="893"/>
      <c r="P83" s="894"/>
      <c r="Q83" s="895">
        <v>5042</v>
      </c>
      <c r="R83" s="850"/>
      <c r="S83" s="850"/>
      <c r="T83" s="850"/>
      <c r="U83" s="850"/>
      <c r="V83" s="850">
        <v>4895</v>
      </c>
      <c r="W83" s="850"/>
      <c r="X83" s="850"/>
      <c r="Y83" s="850"/>
      <c r="Z83" s="850"/>
      <c r="AA83" s="850">
        <v>147</v>
      </c>
      <c r="AB83" s="850"/>
      <c r="AC83" s="850"/>
      <c r="AD83" s="850"/>
      <c r="AE83" s="850"/>
      <c r="AF83" s="850">
        <v>147</v>
      </c>
      <c r="AG83" s="850"/>
      <c r="AH83" s="850"/>
      <c r="AI83" s="850"/>
      <c r="AJ83" s="850"/>
      <c r="AK83" s="850">
        <v>67</v>
      </c>
      <c r="AL83" s="850"/>
      <c r="AM83" s="850"/>
      <c r="AN83" s="850"/>
      <c r="AO83" s="850"/>
      <c r="AP83" s="850" t="s">
        <v>577</v>
      </c>
      <c r="AQ83" s="850"/>
      <c r="AR83" s="850"/>
      <c r="AS83" s="850"/>
      <c r="AT83" s="850"/>
      <c r="AU83" s="850" t="s">
        <v>577</v>
      </c>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4">
        <v>17</v>
      </c>
      <c r="B84" s="892" t="s">
        <v>572</v>
      </c>
      <c r="C84" s="893"/>
      <c r="D84" s="893"/>
      <c r="E84" s="893"/>
      <c r="F84" s="893"/>
      <c r="G84" s="893"/>
      <c r="H84" s="893"/>
      <c r="I84" s="893"/>
      <c r="J84" s="893"/>
      <c r="K84" s="893"/>
      <c r="L84" s="893"/>
      <c r="M84" s="893"/>
      <c r="N84" s="893"/>
      <c r="O84" s="893"/>
      <c r="P84" s="894"/>
      <c r="Q84" s="895">
        <v>359</v>
      </c>
      <c r="R84" s="850"/>
      <c r="S84" s="850"/>
      <c r="T84" s="850"/>
      <c r="U84" s="850"/>
      <c r="V84" s="850">
        <v>354</v>
      </c>
      <c r="W84" s="850"/>
      <c r="X84" s="850"/>
      <c r="Y84" s="850"/>
      <c r="Z84" s="850"/>
      <c r="AA84" s="850">
        <v>5</v>
      </c>
      <c r="AB84" s="850"/>
      <c r="AC84" s="850"/>
      <c r="AD84" s="850"/>
      <c r="AE84" s="850"/>
      <c r="AF84" s="850">
        <v>5</v>
      </c>
      <c r="AG84" s="850"/>
      <c r="AH84" s="850"/>
      <c r="AI84" s="850"/>
      <c r="AJ84" s="850"/>
      <c r="AK84" s="850">
        <v>6</v>
      </c>
      <c r="AL84" s="850"/>
      <c r="AM84" s="850"/>
      <c r="AN84" s="850"/>
      <c r="AO84" s="850"/>
      <c r="AP84" s="850" t="s">
        <v>577</v>
      </c>
      <c r="AQ84" s="850"/>
      <c r="AR84" s="850"/>
      <c r="AS84" s="850"/>
      <c r="AT84" s="850"/>
      <c r="AU84" s="850" t="s">
        <v>577</v>
      </c>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4">
        <v>18</v>
      </c>
      <c r="B85" s="892" t="s">
        <v>573</v>
      </c>
      <c r="C85" s="893"/>
      <c r="D85" s="893"/>
      <c r="E85" s="893"/>
      <c r="F85" s="893"/>
      <c r="G85" s="893"/>
      <c r="H85" s="893"/>
      <c r="I85" s="893"/>
      <c r="J85" s="893"/>
      <c r="K85" s="893"/>
      <c r="L85" s="893"/>
      <c r="M85" s="893"/>
      <c r="N85" s="893"/>
      <c r="O85" s="893"/>
      <c r="P85" s="894"/>
      <c r="Q85" s="895">
        <v>1499</v>
      </c>
      <c r="R85" s="850"/>
      <c r="S85" s="850"/>
      <c r="T85" s="850"/>
      <c r="U85" s="850"/>
      <c r="V85" s="850">
        <v>1219</v>
      </c>
      <c r="W85" s="850"/>
      <c r="X85" s="850"/>
      <c r="Y85" s="850"/>
      <c r="Z85" s="850"/>
      <c r="AA85" s="850">
        <v>280</v>
      </c>
      <c r="AB85" s="850"/>
      <c r="AC85" s="850"/>
      <c r="AD85" s="850"/>
      <c r="AE85" s="850"/>
      <c r="AF85" s="850">
        <v>98</v>
      </c>
      <c r="AG85" s="850"/>
      <c r="AH85" s="850"/>
      <c r="AI85" s="850"/>
      <c r="AJ85" s="850"/>
      <c r="AK85" s="850" t="s">
        <v>577</v>
      </c>
      <c r="AL85" s="850"/>
      <c r="AM85" s="850"/>
      <c r="AN85" s="850"/>
      <c r="AO85" s="850"/>
      <c r="AP85" s="850">
        <v>1862</v>
      </c>
      <c r="AQ85" s="850"/>
      <c r="AR85" s="850"/>
      <c r="AS85" s="850"/>
      <c r="AT85" s="850"/>
      <c r="AU85" s="850">
        <v>531</v>
      </c>
      <c r="AV85" s="850"/>
      <c r="AW85" s="850"/>
      <c r="AX85" s="850"/>
      <c r="AY85" s="85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4">
        <v>19</v>
      </c>
      <c r="B86" s="892" t="s">
        <v>578</v>
      </c>
      <c r="C86" s="893"/>
      <c r="D86" s="893"/>
      <c r="E86" s="893"/>
      <c r="F86" s="893"/>
      <c r="G86" s="893"/>
      <c r="H86" s="893"/>
      <c r="I86" s="893"/>
      <c r="J86" s="893"/>
      <c r="K86" s="893"/>
      <c r="L86" s="893"/>
      <c r="M86" s="893"/>
      <c r="N86" s="893"/>
      <c r="O86" s="893"/>
      <c r="P86" s="894"/>
      <c r="Q86" s="895">
        <v>9</v>
      </c>
      <c r="R86" s="850"/>
      <c r="S86" s="850"/>
      <c r="T86" s="850"/>
      <c r="U86" s="850"/>
      <c r="V86" s="850">
        <v>7</v>
      </c>
      <c r="W86" s="850"/>
      <c r="X86" s="850"/>
      <c r="Y86" s="850"/>
      <c r="Z86" s="850"/>
      <c r="AA86" s="850">
        <v>2</v>
      </c>
      <c r="AB86" s="850"/>
      <c r="AC86" s="850"/>
      <c r="AD86" s="850"/>
      <c r="AE86" s="850"/>
      <c r="AF86" s="850">
        <v>2</v>
      </c>
      <c r="AG86" s="850"/>
      <c r="AH86" s="850"/>
      <c r="AI86" s="850"/>
      <c r="AJ86" s="850"/>
      <c r="AK86" s="850">
        <v>0</v>
      </c>
      <c r="AL86" s="850"/>
      <c r="AM86" s="850"/>
      <c r="AN86" s="850"/>
      <c r="AO86" s="850"/>
      <c r="AP86" s="850" t="s">
        <v>577</v>
      </c>
      <c r="AQ86" s="850"/>
      <c r="AR86" s="850"/>
      <c r="AS86" s="850"/>
      <c r="AT86" s="850"/>
      <c r="AU86" s="850" t="s">
        <v>577</v>
      </c>
      <c r="AV86" s="850"/>
      <c r="AW86" s="850"/>
      <c r="AX86" s="850"/>
      <c r="AY86" s="85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2">
        <v>20</v>
      </c>
      <c r="B87" s="892" t="s">
        <v>574</v>
      </c>
      <c r="C87" s="893"/>
      <c r="D87" s="893"/>
      <c r="E87" s="893"/>
      <c r="F87" s="893"/>
      <c r="G87" s="893"/>
      <c r="H87" s="893"/>
      <c r="I87" s="893"/>
      <c r="J87" s="893"/>
      <c r="K87" s="893"/>
      <c r="L87" s="893"/>
      <c r="M87" s="893"/>
      <c r="N87" s="893"/>
      <c r="O87" s="893"/>
      <c r="P87" s="894"/>
      <c r="Q87" s="901">
        <v>70</v>
      </c>
      <c r="R87" s="902"/>
      <c r="S87" s="902"/>
      <c r="T87" s="902"/>
      <c r="U87" s="902"/>
      <c r="V87" s="902">
        <v>70</v>
      </c>
      <c r="W87" s="902"/>
      <c r="X87" s="902"/>
      <c r="Y87" s="902"/>
      <c r="Z87" s="902"/>
      <c r="AA87" s="902">
        <v>0</v>
      </c>
      <c r="AB87" s="902"/>
      <c r="AC87" s="902"/>
      <c r="AD87" s="902"/>
      <c r="AE87" s="902"/>
      <c r="AF87" s="902">
        <v>0</v>
      </c>
      <c r="AG87" s="902"/>
      <c r="AH87" s="902"/>
      <c r="AI87" s="902"/>
      <c r="AJ87" s="902"/>
      <c r="AK87" s="850" t="s">
        <v>577</v>
      </c>
      <c r="AL87" s="850"/>
      <c r="AM87" s="850"/>
      <c r="AN87" s="850"/>
      <c r="AO87" s="850"/>
      <c r="AP87" s="850" t="s">
        <v>577</v>
      </c>
      <c r="AQ87" s="850"/>
      <c r="AR87" s="850"/>
      <c r="AS87" s="850"/>
      <c r="AT87" s="850"/>
      <c r="AU87" s="850" t="s">
        <v>577</v>
      </c>
      <c r="AV87" s="850"/>
      <c r="AW87" s="850"/>
      <c r="AX87" s="850"/>
      <c r="AY87" s="850"/>
      <c r="AZ87" s="903"/>
      <c r="BA87" s="903"/>
      <c r="BB87" s="903"/>
      <c r="BC87" s="903"/>
      <c r="BD87" s="904"/>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7" t="s">
        <v>369</v>
      </c>
      <c r="B88" s="810" t="s">
        <v>400</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f>AF68+AF69+AF70+AF71+AF72+AF73+AF74+AF75+AF76+AF77+AF78+AF79+AF80+AF81+AF82+AF83+AF84+AF85+AF86+AF87</f>
        <v>3012</v>
      </c>
      <c r="AG88" s="861"/>
      <c r="AH88" s="861"/>
      <c r="AI88" s="861"/>
      <c r="AJ88" s="861"/>
      <c r="AK88" s="858"/>
      <c r="AL88" s="858"/>
      <c r="AM88" s="858"/>
      <c r="AN88" s="858"/>
      <c r="AO88" s="858"/>
      <c r="AP88" s="861">
        <f>AP70+AP74+AP77+AP82+AP85</f>
        <v>15378</v>
      </c>
      <c r="AQ88" s="861"/>
      <c r="AR88" s="861"/>
      <c r="AS88" s="861"/>
      <c r="AT88" s="861"/>
      <c r="AU88" s="861">
        <f>AU70+AU77+AU82+AU85</f>
        <v>8167</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401</v>
      </c>
      <c r="BS102" s="811"/>
      <c r="BT102" s="811"/>
      <c r="BU102" s="811"/>
      <c r="BV102" s="811"/>
      <c r="BW102" s="811"/>
      <c r="BX102" s="811"/>
      <c r="BY102" s="811"/>
      <c r="BZ102" s="811"/>
      <c r="CA102" s="811"/>
      <c r="CB102" s="811"/>
      <c r="CC102" s="811"/>
      <c r="CD102" s="811"/>
      <c r="CE102" s="811"/>
      <c r="CF102" s="811"/>
      <c r="CG102" s="812"/>
      <c r="CH102" s="905"/>
      <c r="CI102" s="906"/>
      <c r="CJ102" s="906"/>
      <c r="CK102" s="906"/>
      <c r="CL102" s="907"/>
      <c r="CM102" s="905"/>
      <c r="CN102" s="906"/>
      <c r="CO102" s="906"/>
      <c r="CP102" s="906"/>
      <c r="CQ102" s="907"/>
      <c r="CR102" s="908">
        <f>CR7+CR8+CR9+CR10+CR11+CR12</f>
        <v>258</v>
      </c>
      <c r="CS102" s="869"/>
      <c r="CT102" s="869"/>
      <c r="CU102" s="869"/>
      <c r="CV102" s="909"/>
      <c r="CW102" s="908">
        <f>CW7+CW8+CW9+CW11+CW12</f>
        <v>59</v>
      </c>
      <c r="CX102" s="869"/>
      <c r="CY102" s="869"/>
      <c r="CZ102" s="869"/>
      <c r="DA102" s="909"/>
      <c r="DB102" s="908"/>
      <c r="DC102" s="869"/>
      <c r="DD102" s="869"/>
      <c r="DE102" s="869"/>
      <c r="DF102" s="909"/>
      <c r="DG102" s="908"/>
      <c r="DH102" s="869"/>
      <c r="DI102" s="869"/>
      <c r="DJ102" s="869"/>
      <c r="DK102" s="909"/>
      <c r="DL102" s="908"/>
      <c r="DM102" s="869"/>
      <c r="DN102" s="869"/>
      <c r="DO102" s="869"/>
      <c r="DP102" s="909"/>
      <c r="DQ102" s="908"/>
      <c r="DR102" s="869"/>
      <c r="DS102" s="869"/>
      <c r="DT102" s="869"/>
      <c r="DU102" s="909"/>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930" t="s">
        <v>408</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409</v>
      </c>
      <c r="AB109" s="911"/>
      <c r="AC109" s="911"/>
      <c r="AD109" s="911"/>
      <c r="AE109" s="912"/>
      <c r="AF109" s="910" t="s">
        <v>287</v>
      </c>
      <c r="AG109" s="911"/>
      <c r="AH109" s="911"/>
      <c r="AI109" s="911"/>
      <c r="AJ109" s="912"/>
      <c r="AK109" s="910" t="s">
        <v>286</v>
      </c>
      <c r="AL109" s="911"/>
      <c r="AM109" s="911"/>
      <c r="AN109" s="911"/>
      <c r="AO109" s="912"/>
      <c r="AP109" s="910" t="s">
        <v>410</v>
      </c>
      <c r="AQ109" s="911"/>
      <c r="AR109" s="911"/>
      <c r="AS109" s="911"/>
      <c r="AT109" s="913"/>
      <c r="AU109" s="930" t="s">
        <v>408</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409</v>
      </c>
      <c r="BR109" s="911"/>
      <c r="BS109" s="911"/>
      <c r="BT109" s="911"/>
      <c r="BU109" s="912"/>
      <c r="BV109" s="910" t="s">
        <v>287</v>
      </c>
      <c r="BW109" s="911"/>
      <c r="BX109" s="911"/>
      <c r="BY109" s="911"/>
      <c r="BZ109" s="912"/>
      <c r="CA109" s="910" t="s">
        <v>286</v>
      </c>
      <c r="CB109" s="911"/>
      <c r="CC109" s="911"/>
      <c r="CD109" s="911"/>
      <c r="CE109" s="912"/>
      <c r="CF109" s="931" t="s">
        <v>410</v>
      </c>
      <c r="CG109" s="931"/>
      <c r="CH109" s="931"/>
      <c r="CI109" s="931"/>
      <c r="CJ109" s="931"/>
      <c r="CK109" s="910" t="s">
        <v>411</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409</v>
      </c>
      <c r="DH109" s="911"/>
      <c r="DI109" s="911"/>
      <c r="DJ109" s="911"/>
      <c r="DK109" s="912"/>
      <c r="DL109" s="910" t="s">
        <v>287</v>
      </c>
      <c r="DM109" s="911"/>
      <c r="DN109" s="911"/>
      <c r="DO109" s="911"/>
      <c r="DP109" s="912"/>
      <c r="DQ109" s="910" t="s">
        <v>286</v>
      </c>
      <c r="DR109" s="911"/>
      <c r="DS109" s="911"/>
      <c r="DT109" s="911"/>
      <c r="DU109" s="912"/>
      <c r="DV109" s="910" t="s">
        <v>410</v>
      </c>
      <c r="DW109" s="911"/>
      <c r="DX109" s="911"/>
      <c r="DY109" s="911"/>
      <c r="DZ109" s="913"/>
    </row>
    <row r="110" spans="1:131" s="199" customFormat="1" ht="26.25" customHeight="1">
      <c r="A110" s="914" t="s">
        <v>412</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6316754</v>
      </c>
      <c r="AB110" s="918"/>
      <c r="AC110" s="918"/>
      <c r="AD110" s="918"/>
      <c r="AE110" s="919"/>
      <c r="AF110" s="920">
        <v>6626139</v>
      </c>
      <c r="AG110" s="918"/>
      <c r="AH110" s="918"/>
      <c r="AI110" s="918"/>
      <c r="AJ110" s="919"/>
      <c r="AK110" s="920">
        <v>6959153</v>
      </c>
      <c r="AL110" s="918"/>
      <c r="AM110" s="918"/>
      <c r="AN110" s="918"/>
      <c r="AO110" s="919"/>
      <c r="AP110" s="921">
        <v>19.8</v>
      </c>
      <c r="AQ110" s="922"/>
      <c r="AR110" s="922"/>
      <c r="AS110" s="922"/>
      <c r="AT110" s="923"/>
      <c r="AU110" s="924" t="s">
        <v>61</v>
      </c>
      <c r="AV110" s="925"/>
      <c r="AW110" s="925"/>
      <c r="AX110" s="925"/>
      <c r="AY110" s="925"/>
      <c r="AZ110" s="966" t="s">
        <v>413</v>
      </c>
      <c r="BA110" s="915"/>
      <c r="BB110" s="915"/>
      <c r="BC110" s="915"/>
      <c r="BD110" s="915"/>
      <c r="BE110" s="915"/>
      <c r="BF110" s="915"/>
      <c r="BG110" s="915"/>
      <c r="BH110" s="915"/>
      <c r="BI110" s="915"/>
      <c r="BJ110" s="915"/>
      <c r="BK110" s="915"/>
      <c r="BL110" s="915"/>
      <c r="BM110" s="915"/>
      <c r="BN110" s="915"/>
      <c r="BO110" s="915"/>
      <c r="BP110" s="916"/>
      <c r="BQ110" s="952">
        <v>73794762</v>
      </c>
      <c r="BR110" s="953"/>
      <c r="BS110" s="953"/>
      <c r="BT110" s="953"/>
      <c r="BU110" s="953"/>
      <c r="BV110" s="953">
        <v>75340827</v>
      </c>
      <c r="BW110" s="953"/>
      <c r="BX110" s="953"/>
      <c r="BY110" s="953"/>
      <c r="BZ110" s="953"/>
      <c r="CA110" s="953">
        <v>75554905</v>
      </c>
      <c r="CB110" s="953"/>
      <c r="CC110" s="953"/>
      <c r="CD110" s="953"/>
      <c r="CE110" s="953"/>
      <c r="CF110" s="967">
        <v>215.3</v>
      </c>
      <c r="CG110" s="968"/>
      <c r="CH110" s="968"/>
      <c r="CI110" s="968"/>
      <c r="CJ110" s="968"/>
      <c r="CK110" s="969" t="s">
        <v>414</v>
      </c>
      <c r="CL110" s="970"/>
      <c r="CM110" s="949" t="s">
        <v>415</v>
      </c>
      <c r="CN110" s="950"/>
      <c r="CO110" s="950"/>
      <c r="CP110" s="950"/>
      <c r="CQ110" s="950"/>
      <c r="CR110" s="950"/>
      <c r="CS110" s="950"/>
      <c r="CT110" s="950"/>
      <c r="CU110" s="950"/>
      <c r="CV110" s="950"/>
      <c r="CW110" s="950"/>
      <c r="CX110" s="950"/>
      <c r="CY110" s="950"/>
      <c r="CZ110" s="950"/>
      <c r="DA110" s="950"/>
      <c r="DB110" s="950"/>
      <c r="DC110" s="950"/>
      <c r="DD110" s="950"/>
      <c r="DE110" s="950"/>
      <c r="DF110" s="951"/>
      <c r="DG110" s="952" t="s">
        <v>111</v>
      </c>
      <c r="DH110" s="953"/>
      <c r="DI110" s="953"/>
      <c r="DJ110" s="953"/>
      <c r="DK110" s="953"/>
      <c r="DL110" s="953" t="s">
        <v>111</v>
      </c>
      <c r="DM110" s="953"/>
      <c r="DN110" s="953"/>
      <c r="DO110" s="953"/>
      <c r="DP110" s="953"/>
      <c r="DQ110" s="953" t="s">
        <v>111</v>
      </c>
      <c r="DR110" s="953"/>
      <c r="DS110" s="953"/>
      <c r="DT110" s="953"/>
      <c r="DU110" s="953"/>
      <c r="DV110" s="954" t="s">
        <v>111</v>
      </c>
      <c r="DW110" s="954"/>
      <c r="DX110" s="954"/>
      <c r="DY110" s="954"/>
      <c r="DZ110" s="955"/>
    </row>
    <row r="111" spans="1:131" s="199" customFormat="1" ht="26.25" customHeight="1">
      <c r="A111" s="956" t="s">
        <v>416</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111</v>
      </c>
      <c r="AB111" s="960"/>
      <c r="AC111" s="960"/>
      <c r="AD111" s="960"/>
      <c r="AE111" s="961"/>
      <c r="AF111" s="962" t="s">
        <v>111</v>
      </c>
      <c r="AG111" s="960"/>
      <c r="AH111" s="960"/>
      <c r="AI111" s="960"/>
      <c r="AJ111" s="961"/>
      <c r="AK111" s="962" t="s">
        <v>111</v>
      </c>
      <c r="AL111" s="960"/>
      <c r="AM111" s="960"/>
      <c r="AN111" s="960"/>
      <c r="AO111" s="961"/>
      <c r="AP111" s="963" t="s">
        <v>111</v>
      </c>
      <c r="AQ111" s="964"/>
      <c r="AR111" s="964"/>
      <c r="AS111" s="964"/>
      <c r="AT111" s="965"/>
      <c r="AU111" s="926"/>
      <c r="AV111" s="927"/>
      <c r="AW111" s="927"/>
      <c r="AX111" s="927"/>
      <c r="AY111" s="927"/>
      <c r="AZ111" s="975" t="s">
        <v>417</v>
      </c>
      <c r="BA111" s="976"/>
      <c r="BB111" s="976"/>
      <c r="BC111" s="976"/>
      <c r="BD111" s="976"/>
      <c r="BE111" s="976"/>
      <c r="BF111" s="976"/>
      <c r="BG111" s="976"/>
      <c r="BH111" s="976"/>
      <c r="BI111" s="976"/>
      <c r="BJ111" s="976"/>
      <c r="BK111" s="976"/>
      <c r="BL111" s="976"/>
      <c r="BM111" s="976"/>
      <c r="BN111" s="976"/>
      <c r="BO111" s="976"/>
      <c r="BP111" s="977"/>
      <c r="BQ111" s="945">
        <v>611238</v>
      </c>
      <c r="BR111" s="946"/>
      <c r="BS111" s="946"/>
      <c r="BT111" s="946"/>
      <c r="BU111" s="946"/>
      <c r="BV111" s="946">
        <v>194175</v>
      </c>
      <c r="BW111" s="946"/>
      <c r="BX111" s="946"/>
      <c r="BY111" s="946"/>
      <c r="BZ111" s="946"/>
      <c r="CA111" s="946">
        <v>2004</v>
      </c>
      <c r="CB111" s="946"/>
      <c r="CC111" s="946"/>
      <c r="CD111" s="946"/>
      <c r="CE111" s="946"/>
      <c r="CF111" s="940">
        <v>0</v>
      </c>
      <c r="CG111" s="941"/>
      <c r="CH111" s="941"/>
      <c r="CI111" s="941"/>
      <c r="CJ111" s="941"/>
      <c r="CK111" s="971"/>
      <c r="CL111" s="972"/>
      <c r="CM111" s="942" t="s">
        <v>418</v>
      </c>
      <c r="CN111" s="943"/>
      <c r="CO111" s="943"/>
      <c r="CP111" s="943"/>
      <c r="CQ111" s="943"/>
      <c r="CR111" s="943"/>
      <c r="CS111" s="943"/>
      <c r="CT111" s="943"/>
      <c r="CU111" s="943"/>
      <c r="CV111" s="943"/>
      <c r="CW111" s="943"/>
      <c r="CX111" s="943"/>
      <c r="CY111" s="943"/>
      <c r="CZ111" s="943"/>
      <c r="DA111" s="943"/>
      <c r="DB111" s="943"/>
      <c r="DC111" s="943"/>
      <c r="DD111" s="943"/>
      <c r="DE111" s="943"/>
      <c r="DF111" s="944"/>
      <c r="DG111" s="945" t="s">
        <v>111</v>
      </c>
      <c r="DH111" s="946"/>
      <c r="DI111" s="946"/>
      <c r="DJ111" s="946"/>
      <c r="DK111" s="946"/>
      <c r="DL111" s="946" t="s">
        <v>111</v>
      </c>
      <c r="DM111" s="946"/>
      <c r="DN111" s="946"/>
      <c r="DO111" s="946"/>
      <c r="DP111" s="946"/>
      <c r="DQ111" s="946" t="s">
        <v>111</v>
      </c>
      <c r="DR111" s="946"/>
      <c r="DS111" s="946"/>
      <c r="DT111" s="946"/>
      <c r="DU111" s="946"/>
      <c r="DV111" s="947" t="s">
        <v>111</v>
      </c>
      <c r="DW111" s="947"/>
      <c r="DX111" s="947"/>
      <c r="DY111" s="947"/>
      <c r="DZ111" s="948"/>
    </row>
    <row r="112" spans="1:131" s="199" customFormat="1" ht="26.25" customHeight="1">
      <c r="A112" s="978" t="s">
        <v>419</v>
      </c>
      <c r="B112" s="979"/>
      <c r="C112" s="976" t="s">
        <v>420</v>
      </c>
      <c r="D112" s="976"/>
      <c r="E112" s="976"/>
      <c r="F112" s="976"/>
      <c r="G112" s="976"/>
      <c r="H112" s="976"/>
      <c r="I112" s="976"/>
      <c r="J112" s="976"/>
      <c r="K112" s="976"/>
      <c r="L112" s="976"/>
      <c r="M112" s="976"/>
      <c r="N112" s="976"/>
      <c r="O112" s="976"/>
      <c r="P112" s="976"/>
      <c r="Q112" s="976"/>
      <c r="R112" s="976"/>
      <c r="S112" s="976"/>
      <c r="T112" s="976"/>
      <c r="U112" s="976"/>
      <c r="V112" s="976"/>
      <c r="W112" s="976"/>
      <c r="X112" s="976"/>
      <c r="Y112" s="976"/>
      <c r="Z112" s="977"/>
      <c r="AA112" s="984" t="s">
        <v>111</v>
      </c>
      <c r="AB112" s="985"/>
      <c r="AC112" s="985"/>
      <c r="AD112" s="985"/>
      <c r="AE112" s="986"/>
      <c r="AF112" s="987" t="s">
        <v>111</v>
      </c>
      <c r="AG112" s="985"/>
      <c r="AH112" s="985"/>
      <c r="AI112" s="985"/>
      <c r="AJ112" s="986"/>
      <c r="AK112" s="987" t="s">
        <v>111</v>
      </c>
      <c r="AL112" s="985"/>
      <c r="AM112" s="985"/>
      <c r="AN112" s="985"/>
      <c r="AO112" s="986"/>
      <c r="AP112" s="988" t="s">
        <v>111</v>
      </c>
      <c r="AQ112" s="989"/>
      <c r="AR112" s="989"/>
      <c r="AS112" s="989"/>
      <c r="AT112" s="990"/>
      <c r="AU112" s="926"/>
      <c r="AV112" s="927"/>
      <c r="AW112" s="927"/>
      <c r="AX112" s="927"/>
      <c r="AY112" s="927"/>
      <c r="AZ112" s="975" t="s">
        <v>421</v>
      </c>
      <c r="BA112" s="976"/>
      <c r="BB112" s="976"/>
      <c r="BC112" s="976"/>
      <c r="BD112" s="976"/>
      <c r="BE112" s="976"/>
      <c r="BF112" s="976"/>
      <c r="BG112" s="976"/>
      <c r="BH112" s="976"/>
      <c r="BI112" s="976"/>
      <c r="BJ112" s="976"/>
      <c r="BK112" s="976"/>
      <c r="BL112" s="976"/>
      <c r="BM112" s="976"/>
      <c r="BN112" s="976"/>
      <c r="BO112" s="976"/>
      <c r="BP112" s="977"/>
      <c r="BQ112" s="945">
        <v>44274076</v>
      </c>
      <c r="BR112" s="946"/>
      <c r="BS112" s="946"/>
      <c r="BT112" s="946"/>
      <c r="BU112" s="946"/>
      <c r="BV112" s="946">
        <v>42674934</v>
      </c>
      <c r="BW112" s="946"/>
      <c r="BX112" s="946"/>
      <c r="BY112" s="946"/>
      <c r="BZ112" s="946"/>
      <c r="CA112" s="946">
        <v>40863306</v>
      </c>
      <c r="CB112" s="946"/>
      <c r="CC112" s="946"/>
      <c r="CD112" s="946"/>
      <c r="CE112" s="946"/>
      <c r="CF112" s="940">
        <v>116.5</v>
      </c>
      <c r="CG112" s="941"/>
      <c r="CH112" s="941"/>
      <c r="CI112" s="941"/>
      <c r="CJ112" s="941"/>
      <c r="CK112" s="971"/>
      <c r="CL112" s="972"/>
      <c r="CM112" s="942" t="s">
        <v>422</v>
      </c>
      <c r="CN112" s="943"/>
      <c r="CO112" s="943"/>
      <c r="CP112" s="943"/>
      <c r="CQ112" s="943"/>
      <c r="CR112" s="943"/>
      <c r="CS112" s="943"/>
      <c r="CT112" s="943"/>
      <c r="CU112" s="943"/>
      <c r="CV112" s="943"/>
      <c r="CW112" s="943"/>
      <c r="CX112" s="943"/>
      <c r="CY112" s="943"/>
      <c r="CZ112" s="943"/>
      <c r="DA112" s="943"/>
      <c r="DB112" s="943"/>
      <c r="DC112" s="943"/>
      <c r="DD112" s="943"/>
      <c r="DE112" s="943"/>
      <c r="DF112" s="944"/>
      <c r="DG112" s="945" t="s">
        <v>111</v>
      </c>
      <c r="DH112" s="946"/>
      <c r="DI112" s="946"/>
      <c r="DJ112" s="946"/>
      <c r="DK112" s="946"/>
      <c r="DL112" s="946" t="s">
        <v>111</v>
      </c>
      <c r="DM112" s="946"/>
      <c r="DN112" s="946"/>
      <c r="DO112" s="946"/>
      <c r="DP112" s="946"/>
      <c r="DQ112" s="946" t="s">
        <v>111</v>
      </c>
      <c r="DR112" s="946"/>
      <c r="DS112" s="946"/>
      <c r="DT112" s="946"/>
      <c r="DU112" s="946"/>
      <c r="DV112" s="947" t="s">
        <v>111</v>
      </c>
      <c r="DW112" s="947"/>
      <c r="DX112" s="947"/>
      <c r="DY112" s="947"/>
      <c r="DZ112" s="948"/>
    </row>
    <row r="113" spans="1:130" s="199" customFormat="1" ht="26.25" customHeight="1">
      <c r="A113" s="980"/>
      <c r="B113" s="981"/>
      <c r="C113" s="976" t="s">
        <v>423</v>
      </c>
      <c r="D113" s="976"/>
      <c r="E113" s="976"/>
      <c r="F113" s="976"/>
      <c r="G113" s="976"/>
      <c r="H113" s="976"/>
      <c r="I113" s="976"/>
      <c r="J113" s="976"/>
      <c r="K113" s="976"/>
      <c r="L113" s="976"/>
      <c r="M113" s="976"/>
      <c r="N113" s="976"/>
      <c r="O113" s="976"/>
      <c r="P113" s="976"/>
      <c r="Q113" s="976"/>
      <c r="R113" s="976"/>
      <c r="S113" s="976"/>
      <c r="T113" s="976"/>
      <c r="U113" s="976"/>
      <c r="V113" s="976"/>
      <c r="W113" s="976"/>
      <c r="X113" s="976"/>
      <c r="Y113" s="976"/>
      <c r="Z113" s="977"/>
      <c r="AA113" s="959">
        <v>3935300</v>
      </c>
      <c r="AB113" s="960"/>
      <c r="AC113" s="960"/>
      <c r="AD113" s="960"/>
      <c r="AE113" s="961"/>
      <c r="AF113" s="962">
        <v>3939278</v>
      </c>
      <c r="AG113" s="960"/>
      <c r="AH113" s="960"/>
      <c r="AI113" s="960"/>
      <c r="AJ113" s="961"/>
      <c r="AK113" s="962">
        <v>3915606</v>
      </c>
      <c r="AL113" s="960"/>
      <c r="AM113" s="960"/>
      <c r="AN113" s="960"/>
      <c r="AO113" s="961"/>
      <c r="AP113" s="963">
        <v>11.2</v>
      </c>
      <c r="AQ113" s="964"/>
      <c r="AR113" s="964"/>
      <c r="AS113" s="964"/>
      <c r="AT113" s="965"/>
      <c r="AU113" s="926"/>
      <c r="AV113" s="927"/>
      <c r="AW113" s="927"/>
      <c r="AX113" s="927"/>
      <c r="AY113" s="927"/>
      <c r="AZ113" s="975" t="s">
        <v>424</v>
      </c>
      <c r="BA113" s="976"/>
      <c r="BB113" s="976"/>
      <c r="BC113" s="976"/>
      <c r="BD113" s="976"/>
      <c r="BE113" s="976"/>
      <c r="BF113" s="976"/>
      <c r="BG113" s="976"/>
      <c r="BH113" s="976"/>
      <c r="BI113" s="976"/>
      <c r="BJ113" s="976"/>
      <c r="BK113" s="976"/>
      <c r="BL113" s="976"/>
      <c r="BM113" s="976"/>
      <c r="BN113" s="976"/>
      <c r="BO113" s="976"/>
      <c r="BP113" s="977"/>
      <c r="BQ113" s="945">
        <v>2022619</v>
      </c>
      <c r="BR113" s="946"/>
      <c r="BS113" s="946"/>
      <c r="BT113" s="946"/>
      <c r="BU113" s="946"/>
      <c r="BV113" s="946">
        <v>4930000</v>
      </c>
      <c r="BW113" s="946"/>
      <c r="BX113" s="946"/>
      <c r="BY113" s="946"/>
      <c r="BZ113" s="946"/>
      <c r="CA113" s="946">
        <v>8167554</v>
      </c>
      <c r="CB113" s="946"/>
      <c r="CC113" s="946"/>
      <c r="CD113" s="946"/>
      <c r="CE113" s="946"/>
      <c r="CF113" s="940">
        <v>23.3</v>
      </c>
      <c r="CG113" s="941"/>
      <c r="CH113" s="941"/>
      <c r="CI113" s="941"/>
      <c r="CJ113" s="941"/>
      <c r="CK113" s="971"/>
      <c r="CL113" s="972"/>
      <c r="CM113" s="942" t="s">
        <v>425</v>
      </c>
      <c r="CN113" s="943"/>
      <c r="CO113" s="943"/>
      <c r="CP113" s="943"/>
      <c r="CQ113" s="943"/>
      <c r="CR113" s="943"/>
      <c r="CS113" s="943"/>
      <c r="CT113" s="943"/>
      <c r="CU113" s="943"/>
      <c r="CV113" s="943"/>
      <c r="CW113" s="943"/>
      <c r="CX113" s="943"/>
      <c r="CY113" s="943"/>
      <c r="CZ113" s="943"/>
      <c r="DA113" s="943"/>
      <c r="DB113" s="943"/>
      <c r="DC113" s="943"/>
      <c r="DD113" s="943"/>
      <c r="DE113" s="943"/>
      <c r="DF113" s="944"/>
      <c r="DG113" s="984" t="s">
        <v>111</v>
      </c>
      <c r="DH113" s="985"/>
      <c r="DI113" s="985"/>
      <c r="DJ113" s="985"/>
      <c r="DK113" s="986"/>
      <c r="DL113" s="987" t="s">
        <v>111</v>
      </c>
      <c r="DM113" s="985"/>
      <c r="DN113" s="985"/>
      <c r="DO113" s="985"/>
      <c r="DP113" s="986"/>
      <c r="DQ113" s="987" t="s">
        <v>111</v>
      </c>
      <c r="DR113" s="985"/>
      <c r="DS113" s="985"/>
      <c r="DT113" s="985"/>
      <c r="DU113" s="986"/>
      <c r="DV113" s="988" t="s">
        <v>111</v>
      </c>
      <c r="DW113" s="989"/>
      <c r="DX113" s="989"/>
      <c r="DY113" s="989"/>
      <c r="DZ113" s="990"/>
    </row>
    <row r="114" spans="1:130" s="199" customFormat="1" ht="26.25" customHeight="1">
      <c r="A114" s="980"/>
      <c r="B114" s="981"/>
      <c r="C114" s="976" t="s">
        <v>426</v>
      </c>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7"/>
      <c r="AA114" s="984">
        <v>78578</v>
      </c>
      <c r="AB114" s="985"/>
      <c r="AC114" s="985"/>
      <c r="AD114" s="985"/>
      <c r="AE114" s="986"/>
      <c r="AF114" s="987">
        <v>85399</v>
      </c>
      <c r="AG114" s="985"/>
      <c r="AH114" s="985"/>
      <c r="AI114" s="985"/>
      <c r="AJ114" s="986"/>
      <c r="AK114" s="987">
        <v>137378</v>
      </c>
      <c r="AL114" s="985"/>
      <c r="AM114" s="985"/>
      <c r="AN114" s="985"/>
      <c r="AO114" s="986"/>
      <c r="AP114" s="988">
        <v>0.4</v>
      </c>
      <c r="AQ114" s="989"/>
      <c r="AR114" s="989"/>
      <c r="AS114" s="989"/>
      <c r="AT114" s="990"/>
      <c r="AU114" s="926"/>
      <c r="AV114" s="927"/>
      <c r="AW114" s="927"/>
      <c r="AX114" s="927"/>
      <c r="AY114" s="927"/>
      <c r="AZ114" s="975" t="s">
        <v>427</v>
      </c>
      <c r="BA114" s="976"/>
      <c r="BB114" s="976"/>
      <c r="BC114" s="976"/>
      <c r="BD114" s="976"/>
      <c r="BE114" s="976"/>
      <c r="BF114" s="976"/>
      <c r="BG114" s="976"/>
      <c r="BH114" s="976"/>
      <c r="BI114" s="976"/>
      <c r="BJ114" s="976"/>
      <c r="BK114" s="976"/>
      <c r="BL114" s="976"/>
      <c r="BM114" s="976"/>
      <c r="BN114" s="976"/>
      <c r="BO114" s="976"/>
      <c r="BP114" s="977"/>
      <c r="BQ114" s="945">
        <v>12708727</v>
      </c>
      <c r="BR114" s="946"/>
      <c r="BS114" s="946"/>
      <c r="BT114" s="946"/>
      <c r="BU114" s="946"/>
      <c r="BV114" s="946">
        <v>12563598</v>
      </c>
      <c r="BW114" s="946"/>
      <c r="BX114" s="946"/>
      <c r="BY114" s="946"/>
      <c r="BZ114" s="946"/>
      <c r="CA114" s="946">
        <v>12715941</v>
      </c>
      <c r="CB114" s="946"/>
      <c r="CC114" s="946"/>
      <c r="CD114" s="946"/>
      <c r="CE114" s="946"/>
      <c r="CF114" s="940">
        <v>36.200000000000003</v>
      </c>
      <c r="CG114" s="941"/>
      <c r="CH114" s="941"/>
      <c r="CI114" s="941"/>
      <c r="CJ114" s="941"/>
      <c r="CK114" s="971"/>
      <c r="CL114" s="972"/>
      <c r="CM114" s="942" t="s">
        <v>428</v>
      </c>
      <c r="CN114" s="943"/>
      <c r="CO114" s="943"/>
      <c r="CP114" s="943"/>
      <c r="CQ114" s="943"/>
      <c r="CR114" s="943"/>
      <c r="CS114" s="943"/>
      <c r="CT114" s="943"/>
      <c r="CU114" s="943"/>
      <c r="CV114" s="943"/>
      <c r="CW114" s="943"/>
      <c r="CX114" s="943"/>
      <c r="CY114" s="943"/>
      <c r="CZ114" s="943"/>
      <c r="DA114" s="943"/>
      <c r="DB114" s="943"/>
      <c r="DC114" s="943"/>
      <c r="DD114" s="943"/>
      <c r="DE114" s="943"/>
      <c r="DF114" s="944"/>
      <c r="DG114" s="984" t="s">
        <v>111</v>
      </c>
      <c r="DH114" s="985"/>
      <c r="DI114" s="985"/>
      <c r="DJ114" s="985"/>
      <c r="DK114" s="986"/>
      <c r="DL114" s="987" t="s">
        <v>111</v>
      </c>
      <c r="DM114" s="985"/>
      <c r="DN114" s="985"/>
      <c r="DO114" s="985"/>
      <c r="DP114" s="986"/>
      <c r="DQ114" s="987" t="s">
        <v>111</v>
      </c>
      <c r="DR114" s="985"/>
      <c r="DS114" s="985"/>
      <c r="DT114" s="985"/>
      <c r="DU114" s="986"/>
      <c r="DV114" s="988" t="s">
        <v>111</v>
      </c>
      <c r="DW114" s="989"/>
      <c r="DX114" s="989"/>
      <c r="DY114" s="989"/>
      <c r="DZ114" s="990"/>
    </row>
    <row r="115" spans="1:130" s="199" customFormat="1" ht="26.25" customHeight="1">
      <c r="A115" s="980"/>
      <c r="B115" s="981"/>
      <c r="C115" s="976" t="s">
        <v>429</v>
      </c>
      <c r="D115" s="976"/>
      <c r="E115" s="976"/>
      <c r="F115" s="976"/>
      <c r="G115" s="976"/>
      <c r="H115" s="976"/>
      <c r="I115" s="976"/>
      <c r="J115" s="976"/>
      <c r="K115" s="976"/>
      <c r="L115" s="976"/>
      <c r="M115" s="976"/>
      <c r="N115" s="976"/>
      <c r="O115" s="976"/>
      <c r="P115" s="976"/>
      <c r="Q115" s="976"/>
      <c r="R115" s="976"/>
      <c r="S115" s="976"/>
      <c r="T115" s="976"/>
      <c r="U115" s="976"/>
      <c r="V115" s="976"/>
      <c r="W115" s="976"/>
      <c r="X115" s="976"/>
      <c r="Y115" s="976"/>
      <c r="Z115" s="977"/>
      <c r="AA115" s="959">
        <v>493102</v>
      </c>
      <c r="AB115" s="960"/>
      <c r="AC115" s="960"/>
      <c r="AD115" s="960"/>
      <c r="AE115" s="961"/>
      <c r="AF115" s="962">
        <v>411249</v>
      </c>
      <c r="AG115" s="960"/>
      <c r="AH115" s="960"/>
      <c r="AI115" s="960"/>
      <c r="AJ115" s="961"/>
      <c r="AK115" s="962">
        <v>194094</v>
      </c>
      <c r="AL115" s="960"/>
      <c r="AM115" s="960"/>
      <c r="AN115" s="960"/>
      <c r="AO115" s="961"/>
      <c r="AP115" s="963">
        <v>0.6</v>
      </c>
      <c r="AQ115" s="964"/>
      <c r="AR115" s="964"/>
      <c r="AS115" s="964"/>
      <c r="AT115" s="965"/>
      <c r="AU115" s="926"/>
      <c r="AV115" s="927"/>
      <c r="AW115" s="927"/>
      <c r="AX115" s="927"/>
      <c r="AY115" s="927"/>
      <c r="AZ115" s="975" t="s">
        <v>430</v>
      </c>
      <c r="BA115" s="976"/>
      <c r="BB115" s="976"/>
      <c r="BC115" s="976"/>
      <c r="BD115" s="976"/>
      <c r="BE115" s="976"/>
      <c r="BF115" s="976"/>
      <c r="BG115" s="976"/>
      <c r="BH115" s="976"/>
      <c r="BI115" s="976"/>
      <c r="BJ115" s="976"/>
      <c r="BK115" s="976"/>
      <c r="BL115" s="976"/>
      <c r="BM115" s="976"/>
      <c r="BN115" s="976"/>
      <c r="BO115" s="976"/>
      <c r="BP115" s="977"/>
      <c r="BQ115" s="945">
        <v>19860</v>
      </c>
      <c r="BR115" s="946"/>
      <c r="BS115" s="946"/>
      <c r="BT115" s="946"/>
      <c r="BU115" s="946"/>
      <c r="BV115" s="946">
        <v>17081</v>
      </c>
      <c r="BW115" s="946"/>
      <c r="BX115" s="946"/>
      <c r="BY115" s="946"/>
      <c r="BZ115" s="946"/>
      <c r="CA115" s="946">
        <v>15407</v>
      </c>
      <c r="CB115" s="946"/>
      <c r="CC115" s="946"/>
      <c r="CD115" s="946"/>
      <c r="CE115" s="946"/>
      <c r="CF115" s="940">
        <v>0</v>
      </c>
      <c r="CG115" s="941"/>
      <c r="CH115" s="941"/>
      <c r="CI115" s="941"/>
      <c r="CJ115" s="941"/>
      <c r="CK115" s="971"/>
      <c r="CL115" s="972"/>
      <c r="CM115" s="975" t="s">
        <v>431</v>
      </c>
      <c r="CN115" s="996"/>
      <c r="CO115" s="996"/>
      <c r="CP115" s="996"/>
      <c r="CQ115" s="996"/>
      <c r="CR115" s="996"/>
      <c r="CS115" s="996"/>
      <c r="CT115" s="996"/>
      <c r="CU115" s="996"/>
      <c r="CV115" s="996"/>
      <c r="CW115" s="996"/>
      <c r="CX115" s="996"/>
      <c r="CY115" s="996"/>
      <c r="CZ115" s="996"/>
      <c r="DA115" s="996"/>
      <c r="DB115" s="996"/>
      <c r="DC115" s="996"/>
      <c r="DD115" s="996"/>
      <c r="DE115" s="996"/>
      <c r="DF115" s="977"/>
      <c r="DG115" s="984">
        <v>611238</v>
      </c>
      <c r="DH115" s="985"/>
      <c r="DI115" s="985"/>
      <c r="DJ115" s="985"/>
      <c r="DK115" s="986"/>
      <c r="DL115" s="987">
        <v>194175</v>
      </c>
      <c r="DM115" s="985"/>
      <c r="DN115" s="985"/>
      <c r="DO115" s="985"/>
      <c r="DP115" s="986"/>
      <c r="DQ115" s="987">
        <v>2004</v>
      </c>
      <c r="DR115" s="985"/>
      <c r="DS115" s="985"/>
      <c r="DT115" s="985"/>
      <c r="DU115" s="986"/>
      <c r="DV115" s="988">
        <v>0</v>
      </c>
      <c r="DW115" s="989"/>
      <c r="DX115" s="989"/>
      <c r="DY115" s="989"/>
      <c r="DZ115" s="990"/>
    </row>
    <row r="116" spans="1:130" s="199" customFormat="1" ht="26.25" customHeight="1">
      <c r="A116" s="982"/>
      <c r="B116" s="983"/>
      <c r="C116" s="991" t="s">
        <v>432</v>
      </c>
      <c r="D116" s="991"/>
      <c r="E116" s="991"/>
      <c r="F116" s="991"/>
      <c r="G116" s="991"/>
      <c r="H116" s="991"/>
      <c r="I116" s="991"/>
      <c r="J116" s="991"/>
      <c r="K116" s="991"/>
      <c r="L116" s="991"/>
      <c r="M116" s="991"/>
      <c r="N116" s="991"/>
      <c r="O116" s="991"/>
      <c r="P116" s="991"/>
      <c r="Q116" s="991"/>
      <c r="R116" s="991"/>
      <c r="S116" s="991"/>
      <c r="T116" s="991"/>
      <c r="U116" s="991"/>
      <c r="V116" s="991"/>
      <c r="W116" s="991"/>
      <c r="X116" s="991"/>
      <c r="Y116" s="991"/>
      <c r="Z116" s="992"/>
      <c r="AA116" s="984" t="s">
        <v>111</v>
      </c>
      <c r="AB116" s="985"/>
      <c r="AC116" s="985"/>
      <c r="AD116" s="985"/>
      <c r="AE116" s="986"/>
      <c r="AF116" s="987" t="s">
        <v>111</v>
      </c>
      <c r="AG116" s="985"/>
      <c r="AH116" s="985"/>
      <c r="AI116" s="985"/>
      <c r="AJ116" s="986"/>
      <c r="AK116" s="987" t="s">
        <v>111</v>
      </c>
      <c r="AL116" s="985"/>
      <c r="AM116" s="985"/>
      <c r="AN116" s="985"/>
      <c r="AO116" s="986"/>
      <c r="AP116" s="988" t="s">
        <v>111</v>
      </c>
      <c r="AQ116" s="989"/>
      <c r="AR116" s="989"/>
      <c r="AS116" s="989"/>
      <c r="AT116" s="990"/>
      <c r="AU116" s="926"/>
      <c r="AV116" s="927"/>
      <c r="AW116" s="927"/>
      <c r="AX116" s="927"/>
      <c r="AY116" s="927"/>
      <c r="AZ116" s="993" t="s">
        <v>433</v>
      </c>
      <c r="BA116" s="994"/>
      <c r="BB116" s="994"/>
      <c r="BC116" s="994"/>
      <c r="BD116" s="994"/>
      <c r="BE116" s="994"/>
      <c r="BF116" s="994"/>
      <c r="BG116" s="994"/>
      <c r="BH116" s="994"/>
      <c r="BI116" s="994"/>
      <c r="BJ116" s="994"/>
      <c r="BK116" s="994"/>
      <c r="BL116" s="994"/>
      <c r="BM116" s="994"/>
      <c r="BN116" s="994"/>
      <c r="BO116" s="994"/>
      <c r="BP116" s="995"/>
      <c r="BQ116" s="945" t="s">
        <v>111</v>
      </c>
      <c r="BR116" s="946"/>
      <c r="BS116" s="946"/>
      <c r="BT116" s="946"/>
      <c r="BU116" s="946"/>
      <c r="BV116" s="946" t="s">
        <v>111</v>
      </c>
      <c r="BW116" s="946"/>
      <c r="BX116" s="946"/>
      <c r="BY116" s="946"/>
      <c r="BZ116" s="946"/>
      <c r="CA116" s="946" t="s">
        <v>111</v>
      </c>
      <c r="CB116" s="946"/>
      <c r="CC116" s="946"/>
      <c r="CD116" s="946"/>
      <c r="CE116" s="946"/>
      <c r="CF116" s="940" t="s">
        <v>111</v>
      </c>
      <c r="CG116" s="941"/>
      <c r="CH116" s="941"/>
      <c r="CI116" s="941"/>
      <c r="CJ116" s="941"/>
      <c r="CK116" s="971"/>
      <c r="CL116" s="972"/>
      <c r="CM116" s="942" t="s">
        <v>434</v>
      </c>
      <c r="CN116" s="943"/>
      <c r="CO116" s="943"/>
      <c r="CP116" s="943"/>
      <c r="CQ116" s="943"/>
      <c r="CR116" s="943"/>
      <c r="CS116" s="943"/>
      <c r="CT116" s="943"/>
      <c r="CU116" s="943"/>
      <c r="CV116" s="943"/>
      <c r="CW116" s="943"/>
      <c r="CX116" s="943"/>
      <c r="CY116" s="943"/>
      <c r="CZ116" s="943"/>
      <c r="DA116" s="943"/>
      <c r="DB116" s="943"/>
      <c r="DC116" s="943"/>
      <c r="DD116" s="943"/>
      <c r="DE116" s="943"/>
      <c r="DF116" s="944"/>
      <c r="DG116" s="984" t="s">
        <v>111</v>
      </c>
      <c r="DH116" s="985"/>
      <c r="DI116" s="985"/>
      <c r="DJ116" s="985"/>
      <c r="DK116" s="986"/>
      <c r="DL116" s="987" t="s">
        <v>111</v>
      </c>
      <c r="DM116" s="985"/>
      <c r="DN116" s="985"/>
      <c r="DO116" s="985"/>
      <c r="DP116" s="986"/>
      <c r="DQ116" s="987" t="s">
        <v>111</v>
      </c>
      <c r="DR116" s="985"/>
      <c r="DS116" s="985"/>
      <c r="DT116" s="985"/>
      <c r="DU116" s="986"/>
      <c r="DV116" s="988" t="s">
        <v>111</v>
      </c>
      <c r="DW116" s="989"/>
      <c r="DX116" s="989"/>
      <c r="DY116" s="989"/>
      <c r="DZ116" s="990"/>
    </row>
    <row r="117" spans="1:130" s="199" customFormat="1" ht="26.25" customHeight="1">
      <c r="A117" s="930" t="s">
        <v>170</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1001" t="s">
        <v>435</v>
      </c>
      <c r="Z117" s="912"/>
      <c r="AA117" s="1002">
        <v>10823734</v>
      </c>
      <c r="AB117" s="1003"/>
      <c r="AC117" s="1003"/>
      <c r="AD117" s="1003"/>
      <c r="AE117" s="1004"/>
      <c r="AF117" s="1005">
        <v>11062065</v>
      </c>
      <c r="AG117" s="1003"/>
      <c r="AH117" s="1003"/>
      <c r="AI117" s="1003"/>
      <c r="AJ117" s="1004"/>
      <c r="AK117" s="1005">
        <v>11206231</v>
      </c>
      <c r="AL117" s="1003"/>
      <c r="AM117" s="1003"/>
      <c r="AN117" s="1003"/>
      <c r="AO117" s="1004"/>
      <c r="AP117" s="1006"/>
      <c r="AQ117" s="1007"/>
      <c r="AR117" s="1007"/>
      <c r="AS117" s="1007"/>
      <c r="AT117" s="1008"/>
      <c r="AU117" s="926"/>
      <c r="AV117" s="927"/>
      <c r="AW117" s="927"/>
      <c r="AX117" s="927"/>
      <c r="AY117" s="927"/>
      <c r="AZ117" s="993" t="s">
        <v>436</v>
      </c>
      <c r="BA117" s="994"/>
      <c r="BB117" s="994"/>
      <c r="BC117" s="994"/>
      <c r="BD117" s="994"/>
      <c r="BE117" s="994"/>
      <c r="BF117" s="994"/>
      <c r="BG117" s="994"/>
      <c r="BH117" s="994"/>
      <c r="BI117" s="994"/>
      <c r="BJ117" s="994"/>
      <c r="BK117" s="994"/>
      <c r="BL117" s="994"/>
      <c r="BM117" s="994"/>
      <c r="BN117" s="994"/>
      <c r="BO117" s="994"/>
      <c r="BP117" s="995"/>
      <c r="BQ117" s="945" t="s">
        <v>111</v>
      </c>
      <c r="BR117" s="946"/>
      <c r="BS117" s="946"/>
      <c r="BT117" s="946"/>
      <c r="BU117" s="946"/>
      <c r="BV117" s="946" t="s">
        <v>111</v>
      </c>
      <c r="BW117" s="946"/>
      <c r="BX117" s="946"/>
      <c r="BY117" s="946"/>
      <c r="BZ117" s="946"/>
      <c r="CA117" s="946" t="s">
        <v>111</v>
      </c>
      <c r="CB117" s="946"/>
      <c r="CC117" s="946"/>
      <c r="CD117" s="946"/>
      <c r="CE117" s="946"/>
      <c r="CF117" s="940" t="s">
        <v>111</v>
      </c>
      <c r="CG117" s="941"/>
      <c r="CH117" s="941"/>
      <c r="CI117" s="941"/>
      <c r="CJ117" s="941"/>
      <c r="CK117" s="971"/>
      <c r="CL117" s="972"/>
      <c r="CM117" s="942" t="s">
        <v>437</v>
      </c>
      <c r="CN117" s="943"/>
      <c r="CO117" s="943"/>
      <c r="CP117" s="943"/>
      <c r="CQ117" s="943"/>
      <c r="CR117" s="943"/>
      <c r="CS117" s="943"/>
      <c r="CT117" s="943"/>
      <c r="CU117" s="943"/>
      <c r="CV117" s="943"/>
      <c r="CW117" s="943"/>
      <c r="CX117" s="943"/>
      <c r="CY117" s="943"/>
      <c r="CZ117" s="943"/>
      <c r="DA117" s="943"/>
      <c r="DB117" s="943"/>
      <c r="DC117" s="943"/>
      <c r="DD117" s="943"/>
      <c r="DE117" s="943"/>
      <c r="DF117" s="944"/>
      <c r="DG117" s="984" t="s">
        <v>111</v>
      </c>
      <c r="DH117" s="985"/>
      <c r="DI117" s="985"/>
      <c r="DJ117" s="985"/>
      <c r="DK117" s="986"/>
      <c r="DL117" s="987" t="s">
        <v>111</v>
      </c>
      <c r="DM117" s="985"/>
      <c r="DN117" s="985"/>
      <c r="DO117" s="985"/>
      <c r="DP117" s="986"/>
      <c r="DQ117" s="987" t="s">
        <v>111</v>
      </c>
      <c r="DR117" s="985"/>
      <c r="DS117" s="985"/>
      <c r="DT117" s="985"/>
      <c r="DU117" s="986"/>
      <c r="DV117" s="988" t="s">
        <v>111</v>
      </c>
      <c r="DW117" s="989"/>
      <c r="DX117" s="989"/>
      <c r="DY117" s="989"/>
      <c r="DZ117" s="990"/>
    </row>
    <row r="118" spans="1:130" s="199" customFormat="1" ht="26.25" customHeight="1">
      <c r="A118" s="930" t="s">
        <v>411</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409</v>
      </c>
      <c r="AB118" s="911"/>
      <c r="AC118" s="911"/>
      <c r="AD118" s="911"/>
      <c r="AE118" s="912"/>
      <c r="AF118" s="910" t="s">
        <v>287</v>
      </c>
      <c r="AG118" s="911"/>
      <c r="AH118" s="911"/>
      <c r="AI118" s="911"/>
      <c r="AJ118" s="912"/>
      <c r="AK118" s="910" t="s">
        <v>286</v>
      </c>
      <c r="AL118" s="911"/>
      <c r="AM118" s="911"/>
      <c r="AN118" s="911"/>
      <c r="AO118" s="912"/>
      <c r="AP118" s="997" t="s">
        <v>410</v>
      </c>
      <c r="AQ118" s="998"/>
      <c r="AR118" s="998"/>
      <c r="AS118" s="998"/>
      <c r="AT118" s="999"/>
      <c r="AU118" s="926"/>
      <c r="AV118" s="927"/>
      <c r="AW118" s="927"/>
      <c r="AX118" s="927"/>
      <c r="AY118" s="927"/>
      <c r="AZ118" s="1000" t="s">
        <v>438</v>
      </c>
      <c r="BA118" s="991"/>
      <c r="BB118" s="991"/>
      <c r="BC118" s="991"/>
      <c r="BD118" s="991"/>
      <c r="BE118" s="991"/>
      <c r="BF118" s="991"/>
      <c r="BG118" s="991"/>
      <c r="BH118" s="991"/>
      <c r="BI118" s="991"/>
      <c r="BJ118" s="991"/>
      <c r="BK118" s="991"/>
      <c r="BL118" s="991"/>
      <c r="BM118" s="991"/>
      <c r="BN118" s="991"/>
      <c r="BO118" s="991"/>
      <c r="BP118" s="992"/>
      <c r="BQ118" s="1023" t="s">
        <v>111</v>
      </c>
      <c r="BR118" s="1024"/>
      <c r="BS118" s="1024"/>
      <c r="BT118" s="1024"/>
      <c r="BU118" s="1024"/>
      <c r="BV118" s="1024" t="s">
        <v>111</v>
      </c>
      <c r="BW118" s="1024"/>
      <c r="BX118" s="1024"/>
      <c r="BY118" s="1024"/>
      <c r="BZ118" s="1024"/>
      <c r="CA118" s="1024" t="s">
        <v>111</v>
      </c>
      <c r="CB118" s="1024"/>
      <c r="CC118" s="1024"/>
      <c r="CD118" s="1024"/>
      <c r="CE118" s="1024"/>
      <c r="CF118" s="940" t="s">
        <v>111</v>
      </c>
      <c r="CG118" s="941"/>
      <c r="CH118" s="941"/>
      <c r="CI118" s="941"/>
      <c r="CJ118" s="941"/>
      <c r="CK118" s="971"/>
      <c r="CL118" s="972"/>
      <c r="CM118" s="942" t="s">
        <v>439</v>
      </c>
      <c r="CN118" s="943"/>
      <c r="CO118" s="943"/>
      <c r="CP118" s="943"/>
      <c r="CQ118" s="943"/>
      <c r="CR118" s="943"/>
      <c r="CS118" s="943"/>
      <c r="CT118" s="943"/>
      <c r="CU118" s="943"/>
      <c r="CV118" s="943"/>
      <c r="CW118" s="943"/>
      <c r="CX118" s="943"/>
      <c r="CY118" s="943"/>
      <c r="CZ118" s="943"/>
      <c r="DA118" s="943"/>
      <c r="DB118" s="943"/>
      <c r="DC118" s="943"/>
      <c r="DD118" s="943"/>
      <c r="DE118" s="943"/>
      <c r="DF118" s="944"/>
      <c r="DG118" s="984" t="s">
        <v>111</v>
      </c>
      <c r="DH118" s="985"/>
      <c r="DI118" s="985"/>
      <c r="DJ118" s="985"/>
      <c r="DK118" s="986"/>
      <c r="DL118" s="987" t="s">
        <v>111</v>
      </c>
      <c r="DM118" s="985"/>
      <c r="DN118" s="985"/>
      <c r="DO118" s="985"/>
      <c r="DP118" s="986"/>
      <c r="DQ118" s="987" t="s">
        <v>111</v>
      </c>
      <c r="DR118" s="985"/>
      <c r="DS118" s="985"/>
      <c r="DT118" s="985"/>
      <c r="DU118" s="986"/>
      <c r="DV118" s="988" t="s">
        <v>111</v>
      </c>
      <c r="DW118" s="989"/>
      <c r="DX118" s="989"/>
      <c r="DY118" s="989"/>
      <c r="DZ118" s="990"/>
    </row>
    <row r="119" spans="1:130" s="199" customFormat="1" ht="26.25" customHeight="1">
      <c r="A119" s="1084" t="s">
        <v>414</v>
      </c>
      <c r="B119" s="970"/>
      <c r="C119" s="949" t="s">
        <v>415</v>
      </c>
      <c r="D119" s="950"/>
      <c r="E119" s="950"/>
      <c r="F119" s="950"/>
      <c r="G119" s="950"/>
      <c r="H119" s="950"/>
      <c r="I119" s="950"/>
      <c r="J119" s="950"/>
      <c r="K119" s="950"/>
      <c r="L119" s="950"/>
      <c r="M119" s="950"/>
      <c r="N119" s="950"/>
      <c r="O119" s="950"/>
      <c r="P119" s="950"/>
      <c r="Q119" s="950"/>
      <c r="R119" s="950"/>
      <c r="S119" s="950"/>
      <c r="T119" s="950"/>
      <c r="U119" s="950"/>
      <c r="V119" s="950"/>
      <c r="W119" s="950"/>
      <c r="X119" s="950"/>
      <c r="Y119" s="950"/>
      <c r="Z119" s="951"/>
      <c r="AA119" s="917" t="s">
        <v>111</v>
      </c>
      <c r="AB119" s="918"/>
      <c r="AC119" s="918"/>
      <c r="AD119" s="918"/>
      <c r="AE119" s="919"/>
      <c r="AF119" s="920" t="s">
        <v>111</v>
      </c>
      <c r="AG119" s="918"/>
      <c r="AH119" s="918"/>
      <c r="AI119" s="918"/>
      <c r="AJ119" s="919"/>
      <c r="AK119" s="920" t="s">
        <v>111</v>
      </c>
      <c r="AL119" s="918"/>
      <c r="AM119" s="918"/>
      <c r="AN119" s="918"/>
      <c r="AO119" s="919"/>
      <c r="AP119" s="921" t="s">
        <v>111</v>
      </c>
      <c r="AQ119" s="922"/>
      <c r="AR119" s="922"/>
      <c r="AS119" s="922"/>
      <c r="AT119" s="923"/>
      <c r="AU119" s="928"/>
      <c r="AV119" s="929"/>
      <c r="AW119" s="929"/>
      <c r="AX119" s="929"/>
      <c r="AY119" s="929"/>
      <c r="AZ119" s="230" t="s">
        <v>170</v>
      </c>
      <c r="BA119" s="230"/>
      <c r="BB119" s="230"/>
      <c r="BC119" s="230"/>
      <c r="BD119" s="230"/>
      <c r="BE119" s="230"/>
      <c r="BF119" s="230"/>
      <c r="BG119" s="230"/>
      <c r="BH119" s="230"/>
      <c r="BI119" s="230"/>
      <c r="BJ119" s="230"/>
      <c r="BK119" s="230"/>
      <c r="BL119" s="230"/>
      <c r="BM119" s="230"/>
      <c r="BN119" s="230"/>
      <c r="BO119" s="1001" t="s">
        <v>440</v>
      </c>
      <c r="BP119" s="1032"/>
      <c r="BQ119" s="1023">
        <v>133431282</v>
      </c>
      <c r="BR119" s="1024"/>
      <c r="BS119" s="1024"/>
      <c r="BT119" s="1024"/>
      <c r="BU119" s="1024"/>
      <c r="BV119" s="1024">
        <v>135720615</v>
      </c>
      <c r="BW119" s="1024"/>
      <c r="BX119" s="1024"/>
      <c r="BY119" s="1024"/>
      <c r="BZ119" s="1024"/>
      <c r="CA119" s="1024">
        <v>137319117</v>
      </c>
      <c r="CB119" s="1024"/>
      <c r="CC119" s="1024"/>
      <c r="CD119" s="1024"/>
      <c r="CE119" s="1024"/>
      <c r="CF119" s="1025"/>
      <c r="CG119" s="1026"/>
      <c r="CH119" s="1026"/>
      <c r="CI119" s="1026"/>
      <c r="CJ119" s="1027"/>
      <c r="CK119" s="973"/>
      <c r="CL119" s="974"/>
      <c r="CM119" s="1028" t="s">
        <v>441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31" t="s">
        <v>111</v>
      </c>
      <c r="DH119" s="1010"/>
      <c r="DI119" s="1010"/>
      <c r="DJ119" s="1010"/>
      <c r="DK119" s="1011"/>
      <c r="DL119" s="1009" t="s">
        <v>111</v>
      </c>
      <c r="DM119" s="1010"/>
      <c r="DN119" s="1010"/>
      <c r="DO119" s="1010"/>
      <c r="DP119" s="1011"/>
      <c r="DQ119" s="1009" t="s">
        <v>111</v>
      </c>
      <c r="DR119" s="1010"/>
      <c r="DS119" s="1010"/>
      <c r="DT119" s="1010"/>
      <c r="DU119" s="1011"/>
      <c r="DV119" s="1012" t="s">
        <v>111</v>
      </c>
      <c r="DW119" s="1013"/>
      <c r="DX119" s="1013"/>
      <c r="DY119" s="1013"/>
      <c r="DZ119" s="1014"/>
    </row>
    <row r="120" spans="1:130" s="199" customFormat="1" ht="26.25" customHeight="1">
      <c r="A120" s="1085"/>
      <c r="B120" s="972"/>
      <c r="C120" s="942" t="s">
        <v>418</v>
      </c>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4"/>
      <c r="AA120" s="984" t="s">
        <v>111</v>
      </c>
      <c r="AB120" s="985"/>
      <c r="AC120" s="985"/>
      <c r="AD120" s="985"/>
      <c r="AE120" s="986"/>
      <c r="AF120" s="987" t="s">
        <v>111</v>
      </c>
      <c r="AG120" s="985"/>
      <c r="AH120" s="985"/>
      <c r="AI120" s="985"/>
      <c r="AJ120" s="986"/>
      <c r="AK120" s="987" t="s">
        <v>111</v>
      </c>
      <c r="AL120" s="985"/>
      <c r="AM120" s="985"/>
      <c r="AN120" s="985"/>
      <c r="AO120" s="986"/>
      <c r="AP120" s="988" t="s">
        <v>111</v>
      </c>
      <c r="AQ120" s="989"/>
      <c r="AR120" s="989"/>
      <c r="AS120" s="989"/>
      <c r="AT120" s="990"/>
      <c r="AU120" s="1015" t="s">
        <v>442</v>
      </c>
      <c r="AV120" s="1016"/>
      <c r="AW120" s="1016"/>
      <c r="AX120" s="1016"/>
      <c r="AY120" s="1017"/>
      <c r="AZ120" s="966" t="s">
        <v>443</v>
      </c>
      <c r="BA120" s="915"/>
      <c r="BB120" s="915"/>
      <c r="BC120" s="915"/>
      <c r="BD120" s="915"/>
      <c r="BE120" s="915"/>
      <c r="BF120" s="915"/>
      <c r="BG120" s="915"/>
      <c r="BH120" s="915"/>
      <c r="BI120" s="915"/>
      <c r="BJ120" s="915"/>
      <c r="BK120" s="915"/>
      <c r="BL120" s="915"/>
      <c r="BM120" s="915"/>
      <c r="BN120" s="915"/>
      <c r="BO120" s="915"/>
      <c r="BP120" s="916"/>
      <c r="BQ120" s="952">
        <v>6825398</v>
      </c>
      <c r="BR120" s="953"/>
      <c r="BS120" s="953"/>
      <c r="BT120" s="953"/>
      <c r="BU120" s="953"/>
      <c r="BV120" s="953">
        <v>7776226</v>
      </c>
      <c r="BW120" s="953"/>
      <c r="BX120" s="953"/>
      <c r="BY120" s="953"/>
      <c r="BZ120" s="953"/>
      <c r="CA120" s="953">
        <v>8012925</v>
      </c>
      <c r="CB120" s="953"/>
      <c r="CC120" s="953"/>
      <c r="CD120" s="953"/>
      <c r="CE120" s="953"/>
      <c r="CF120" s="967">
        <v>22.8</v>
      </c>
      <c r="CG120" s="968"/>
      <c r="CH120" s="968"/>
      <c r="CI120" s="968"/>
      <c r="CJ120" s="968"/>
      <c r="CK120" s="1033" t="s">
        <v>444</v>
      </c>
      <c r="CL120" s="1034"/>
      <c r="CM120" s="1034"/>
      <c r="CN120" s="1034"/>
      <c r="CO120" s="1035"/>
      <c r="CP120" s="1041" t="s">
        <v>389</v>
      </c>
      <c r="CQ120" s="1042"/>
      <c r="CR120" s="1042"/>
      <c r="CS120" s="1042"/>
      <c r="CT120" s="1042"/>
      <c r="CU120" s="1042"/>
      <c r="CV120" s="1042"/>
      <c r="CW120" s="1042"/>
      <c r="CX120" s="1042"/>
      <c r="CY120" s="1042"/>
      <c r="CZ120" s="1042"/>
      <c r="DA120" s="1042"/>
      <c r="DB120" s="1042"/>
      <c r="DC120" s="1042"/>
      <c r="DD120" s="1042"/>
      <c r="DE120" s="1042"/>
      <c r="DF120" s="1043"/>
      <c r="DG120" s="952">
        <v>36182402</v>
      </c>
      <c r="DH120" s="953"/>
      <c r="DI120" s="953"/>
      <c r="DJ120" s="953"/>
      <c r="DK120" s="953"/>
      <c r="DL120" s="953">
        <v>34837485</v>
      </c>
      <c r="DM120" s="953"/>
      <c r="DN120" s="953"/>
      <c r="DO120" s="953"/>
      <c r="DP120" s="953"/>
      <c r="DQ120" s="953">
        <v>33427992</v>
      </c>
      <c r="DR120" s="953"/>
      <c r="DS120" s="953"/>
      <c r="DT120" s="953"/>
      <c r="DU120" s="953"/>
      <c r="DV120" s="954">
        <v>95.3</v>
      </c>
      <c r="DW120" s="954"/>
      <c r="DX120" s="954"/>
      <c r="DY120" s="954"/>
      <c r="DZ120" s="955"/>
    </row>
    <row r="121" spans="1:130" s="199" customFormat="1" ht="26.25" customHeight="1">
      <c r="A121" s="1085"/>
      <c r="B121" s="972"/>
      <c r="C121" s="993" t="s">
        <v>445</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84" t="s">
        <v>111</v>
      </c>
      <c r="AB121" s="985"/>
      <c r="AC121" s="985"/>
      <c r="AD121" s="985"/>
      <c r="AE121" s="986"/>
      <c r="AF121" s="987" t="s">
        <v>111</v>
      </c>
      <c r="AG121" s="985"/>
      <c r="AH121" s="985"/>
      <c r="AI121" s="985"/>
      <c r="AJ121" s="986"/>
      <c r="AK121" s="987" t="s">
        <v>111</v>
      </c>
      <c r="AL121" s="985"/>
      <c r="AM121" s="985"/>
      <c r="AN121" s="985"/>
      <c r="AO121" s="986"/>
      <c r="AP121" s="988" t="s">
        <v>111</v>
      </c>
      <c r="AQ121" s="989"/>
      <c r="AR121" s="989"/>
      <c r="AS121" s="989"/>
      <c r="AT121" s="990"/>
      <c r="AU121" s="1018"/>
      <c r="AV121" s="1019"/>
      <c r="AW121" s="1019"/>
      <c r="AX121" s="1019"/>
      <c r="AY121" s="1020"/>
      <c r="AZ121" s="975" t="s">
        <v>446</v>
      </c>
      <c r="BA121" s="976"/>
      <c r="BB121" s="976"/>
      <c r="BC121" s="976"/>
      <c r="BD121" s="976"/>
      <c r="BE121" s="976"/>
      <c r="BF121" s="976"/>
      <c r="BG121" s="976"/>
      <c r="BH121" s="976"/>
      <c r="BI121" s="976"/>
      <c r="BJ121" s="976"/>
      <c r="BK121" s="976"/>
      <c r="BL121" s="976"/>
      <c r="BM121" s="976"/>
      <c r="BN121" s="976"/>
      <c r="BO121" s="976"/>
      <c r="BP121" s="977"/>
      <c r="BQ121" s="945">
        <v>16426640</v>
      </c>
      <c r="BR121" s="946"/>
      <c r="BS121" s="946"/>
      <c r="BT121" s="946"/>
      <c r="BU121" s="946"/>
      <c r="BV121" s="946">
        <v>15810481</v>
      </c>
      <c r="BW121" s="946"/>
      <c r="BX121" s="946"/>
      <c r="BY121" s="946"/>
      <c r="BZ121" s="946"/>
      <c r="CA121" s="946">
        <v>15832453</v>
      </c>
      <c r="CB121" s="946"/>
      <c r="CC121" s="946"/>
      <c r="CD121" s="946"/>
      <c r="CE121" s="946"/>
      <c r="CF121" s="940">
        <v>45.1</v>
      </c>
      <c r="CG121" s="941"/>
      <c r="CH121" s="941"/>
      <c r="CI121" s="941"/>
      <c r="CJ121" s="941"/>
      <c r="CK121" s="1036"/>
      <c r="CL121" s="1037"/>
      <c r="CM121" s="1037"/>
      <c r="CN121" s="1037"/>
      <c r="CO121" s="1038"/>
      <c r="CP121" s="1046" t="s">
        <v>387</v>
      </c>
      <c r="CQ121" s="1047"/>
      <c r="CR121" s="1047"/>
      <c r="CS121" s="1047"/>
      <c r="CT121" s="1047"/>
      <c r="CU121" s="1047"/>
      <c r="CV121" s="1047"/>
      <c r="CW121" s="1047"/>
      <c r="CX121" s="1047"/>
      <c r="CY121" s="1047"/>
      <c r="CZ121" s="1047"/>
      <c r="DA121" s="1047"/>
      <c r="DB121" s="1047"/>
      <c r="DC121" s="1047"/>
      <c r="DD121" s="1047"/>
      <c r="DE121" s="1047"/>
      <c r="DF121" s="1048"/>
      <c r="DG121" s="945">
        <v>6897211</v>
      </c>
      <c r="DH121" s="946"/>
      <c r="DI121" s="946"/>
      <c r="DJ121" s="946"/>
      <c r="DK121" s="946"/>
      <c r="DL121" s="946">
        <v>6551244</v>
      </c>
      <c r="DM121" s="946"/>
      <c r="DN121" s="946"/>
      <c r="DO121" s="946"/>
      <c r="DP121" s="946"/>
      <c r="DQ121" s="946">
        <v>6267010</v>
      </c>
      <c r="DR121" s="946"/>
      <c r="DS121" s="946"/>
      <c r="DT121" s="946"/>
      <c r="DU121" s="946"/>
      <c r="DV121" s="947">
        <v>17.899999999999999</v>
      </c>
      <c r="DW121" s="947"/>
      <c r="DX121" s="947"/>
      <c r="DY121" s="947"/>
      <c r="DZ121" s="948"/>
    </row>
    <row r="122" spans="1:130" s="199" customFormat="1" ht="26.25" customHeight="1">
      <c r="A122" s="1085"/>
      <c r="B122" s="972"/>
      <c r="C122" s="942" t="s">
        <v>428</v>
      </c>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4"/>
      <c r="AA122" s="984" t="s">
        <v>111</v>
      </c>
      <c r="AB122" s="985"/>
      <c r="AC122" s="985"/>
      <c r="AD122" s="985"/>
      <c r="AE122" s="986"/>
      <c r="AF122" s="987" t="s">
        <v>111</v>
      </c>
      <c r="AG122" s="985"/>
      <c r="AH122" s="985"/>
      <c r="AI122" s="985"/>
      <c r="AJ122" s="986"/>
      <c r="AK122" s="987" t="s">
        <v>111</v>
      </c>
      <c r="AL122" s="985"/>
      <c r="AM122" s="985"/>
      <c r="AN122" s="985"/>
      <c r="AO122" s="986"/>
      <c r="AP122" s="988" t="s">
        <v>111</v>
      </c>
      <c r="AQ122" s="989"/>
      <c r="AR122" s="989"/>
      <c r="AS122" s="989"/>
      <c r="AT122" s="990"/>
      <c r="AU122" s="1018"/>
      <c r="AV122" s="1019"/>
      <c r="AW122" s="1019"/>
      <c r="AX122" s="1019"/>
      <c r="AY122" s="1020"/>
      <c r="AZ122" s="1000" t="s">
        <v>447</v>
      </c>
      <c r="BA122" s="991"/>
      <c r="BB122" s="991"/>
      <c r="BC122" s="991"/>
      <c r="BD122" s="991"/>
      <c r="BE122" s="991"/>
      <c r="BF122" s="991"/>
      <c r="BG122" s="991"/>
      <c r="BH122" s="991"/>
      <c r="BI122" s="991"/>
      <c r="BJ122" s="991"/>
      <c r="BK122" s="991"/>
      <c r="BL122" s="991"/>
      <c r="BM122" s="991"/>
      <c r="BN122" s="991"/>
      <c r="BO122" s="991"/>
      <c r="BP122" s="992"/>
      <c r="BQ122" s="1023">
        <v>87075263</v>
      </c>
      <c r="BR122" s="1024"/>
      <c r="BS122" s="1024"/>
      <c r="BT122" s="1024"/>
      <c r="BU122" s="1024"/>
      <c r="BV122" s="1024">
        <v>87995019</v>
      </c>
      <c r="BW122" s="1024"/>
      <c r="BX122" s="1024"/>
      <c r="BY122" s="1024"/>
      <c r="BZ122" s="1024"/>
      <c r="CA122" s="1024">
        <v>88603025</v>
      </c>
      <c r="CB122" s="1024"/>
      <c r="CC122" s="1024"/>
      <c r="CD122" s="1024"/>
      <c r="CE122" s="1024"/>
      <c r="CF122" s="1044">
        <v>252.5</v>
      </c>
      <c r="CG122" s="1045"/>
      <c r="CH122" s="1045"/>
      <c r="CI122" s="1045"/>
      <c r="CJ122" s="1045"/>
      <c r="CK122" s="1036"/>
      <c r="CL122" s="1037"/>
      <c r="CM122" s="1037"/>
      <c r="CN122" s="1037"/>
      <c r="CO122" s="1038"/>
      <c r="CP122" s="1046" t="s">
        <v>388</v>
      </c>
      <c r="CQ122" s="1047"/>
      <c r="CR122" s="1047"/>
      <c r="CS122" s="1047"/>
      <c r="CT122" s="1047"/>
      <c r="CU122" s="1047"/>
      <c r="CV122" s="1047"/>
      <c r="CW122" s="1047"/>
      <c r="CX122" s="1047"/>
      <c r="CY122" s="1047"/>
      <c r="CZ122" s="1047"/>
      <c r="DA122" s="1047"/>
      <c r="DB122" s="1047"/>
      <c r="DC122" s="1047"/>
      <c r="DD122" s="1047"/>
      <c r="DE122" s="1047"/>
      <c r="DF122" s="1048"/>
      <c r="DG122" s="945">
        <v>324289</v>
      </c>
      <c r="DH122" s="946"/>
      <c r="DI122" s="946"/>
      <c r="DJ122" s="946"/>
      <c r="DK122" s="946"/>
      <c r="DL122" s="946">
        <v>458794</v>
      </c>
      <c r="DM122" s="946"/>
      <c r="DN122" s="946"/>
      <c r="DO122" s="946"/>
      <c r="DP122" s="946"/>
      <c r="DQ122" s="946">
        <v>441204</v>
      </c>
      <c r="DR122" s="946"/>
      <c r="DS122" s="946"/>
      <c r="DT122" s="946"/>
      <c r="DU122" s="946"/>
      <c r="DV122" s="947">
        <v>1.3</v>
      </c>
      <c r="DW122" s="947"/>
      <c r="DX122" s="947"/>
      <c r="DY122" s="947"/>
      <c r="DZ122" s="948"/>
    </row>
    <row r="123" spans="1:130" s="199" customFormat="1" ht="26.25" customHeight="1">
      <c r="A123" s="1085"/>
      <c r="B123" s="972"/>
      <c r="C123" s="942" t="s">
        <v>434</v>
      </c>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4"/>
      <c r="AA123" s="984" t="s">
        <v>111</v>
      </c>
      <c r="AB123" s="985"/>
      <c r="AC123" s="985"/>
      <c r="AD123" s="985"/>
      <c r="AE123" s="986"/>
      <c r="AF123" s="987" t="s">
        <v>111</v>
      </c>
      <c r="AG123" s="985"/>
      <c r="AH123" s="985"/>
      <c r="AI123" s="985"/>
      <c r="AJ123" s="986"/>
      <c r="AK123" s="987" t="s">
        <v>111</v>
      </c>
      <c r="AL123" s="985"/>
      <c r="AM123" s="985"/>
      <c r="AN123" s="985"/>
      <c r="AO123" s="986"/>
      <c r="AP123" s="988" t="s">
        <v>111</v>
      </c>
      <c r="AQ123" s="989"/>
      <c r="AR123" s="989"/>
      <c r="AS123" s="989"/>
      <c r="AT123" s="990"/>
      <c r="AU123" s="1021"/>
      <c r="AV123" s="1022"/>
      <c r="AW123" s="1022"/>
      <c r="AX123" s="1022"/>
      <c r="AY123" s="1022"/>
      <c r="AZ123" s="230" t="s">
        <v>170</v>
      </c>
      <c r="BA123" s="230"/>
      <c r="BB123" s="230"/>
      <c r="BC123" s="230"/>
      <c r="BD123" s="230"/>
      <c r="BE123" s="230"/>
      <c r="BF123" s="230"/>
      <c r="BG123" s="230"/>
      <c r="BH123" s="230"/>
      <c r="BI123" s="230"/>
      <c r="BJ123" s="230"/>
      <c r="BK123" s="230"/>
      <c r="BL123" s="230"/>
      <c r="BM123" s="230"/>
      <c r="BN123" s="230"/>
      <c r="BO123" s="1001" t="s">
        <v>448</v>
      </c>
      <c r="BP123" s="1032"/>
      <c r="BQ123" s="1091">
        <v>110327301</v>
      </c>
      <c r="BR123" s="1092"/>
      <c r="BS123" s="1092"/>
      <c r="BT123" s="1092"/>
      <c r="BU123" s="1092"/>
      <c r="BV123" s="1092">
        <v>111581726</v>
      </c>
      <c r="BW123" s="1092"/>
      <c r="BX123" s="1092"/>
      <c r="BY123" s="1092"/>
      <c r="BZ123" s="1092"/>
      <c r="CA123" s="1092">
        <v>112448403</v>
      </c>
      <c r="CB123" s="1092"/>
      <c r="CC123" s="1092"/>
      <c r="CD123" s="1092"/>
      <c r="CE123" s="1092"/>
      <c r="CF123" s="1025"/>
      <c r="CG123" s="1026"/>
      <c r="CH123" s="1026"/>
      <c r="CI123" s="1026"/>
      <c r="CJ123" s="1027"/>
      <c r="CK123" s="1036"/>
      <c r="CL123" s="1037"/>
      <c r="CM123" s="1037"/>
      <c r="CN123" s="1037"/>
      <c r="CO123" s="1038"/>
      <c r="CP123" s="1046" t="s">
        <v>385</v>
      </c>
      <c r="CQ123" s="1047"/>
      <c r="CR123" s="1047"/>
      <c r="CS123" s="1047"/>
      <c r="CT123" s="1047"/>
      <c r="CU123" s="1047"/>
      <c r="CV123" s="1047"/>
      <c r="CW123" s="1047"/>
      <c r="CX123" s="1047"/>
      <c r="CY123" s="1047"/>
      <c r="CZ123" s="1047"/>
      <c r="DA123" s="1047"/>
      <c r="DB123" s="1047"/>
      <c r="DC123" s="1047"/>
      <c r="DD123" s="1047"/>
      <c r="DE123" s="1047"/>
      <c r="DF123" s="1048"/>
      <c r="DG123" s="984">
        <v>467445</v>
      </c>
      <c r="DH123" s="985"/>
      <c r="DI123" s="985"/>
      <c r="DJ123" s="985"/>
      <c r="DK123" s="986"/>
      <c r="DL123" s="987">
        <v>424471</v>
      </c>
      <c r="DM123" s="985"/>
      <c r="DN123" s="985"/>
      <c r="DO123" s="985"/>
      <c r="DP123" s="986"/>
      <c r="DQ123" s="987">
        <v>349355</v>
      </c>
      <c r="DR123" s="985"/>
      <c r="DS123" s="985"/>
      <c r="DT123" s="985"/>
      <c r="DU123" s="986"/>
      <c r="DV123" s="988">
        <v>1</v>
      </c>
      <c r="DW123" s="989"/>
      <c r="DX123" s="989"/>
      <c r="DY123" s="989"/>
      <c r="DZ123" s="990"/>
    </row>
    <row r="124" spans="1:130" s="199" customFormat="1" ht="26.25" customHeight="1" thickBot="1">
      <c r="A124" s="1085"/>
      <c r="B124" s="972"/>
      <c r="C124" s="942" t="s">
        <v>437</v>
      </c>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4"/>
      <c r="AA124" s="984" t="s">
        <v>111</v>
      </c>
      <c r="AB124" s="985"/>
      <c r="AC124" s="985"/>
      <c r="AD124" s="985"/>
      <c r="AE124" s="986"/>
      <c r="AF124" s="987" t="s">
        <v>111</v>
      </c>
      <c r="AG124" s="985"/>
      <c r="AH124" s="985"/>
      <c r="AI124" s="985"/>
      <c r="AJ124" s="986"/>
      <c r="AK124" s="987" t="s">
        <v>111</v>
      </c>
      <c r="AL124" s="985"/>
      <c r="AM124" s="985"/>
      <c r="AN124" s="985"/>
      <c r="AO124" s="986"/>
      <c r="AP124" s="988" t="s">
        <v>111</v>
      </c>
      <c r="AQ124" s="989"/>
      <c r="AR124" s="989"/>
      <c r="AS124" s="989"/>
      <c r="AT124" s="990"/>
      <c r="AU124" s="1087" t="s">
        <v>449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66.2</v>
      </c>
      <c r="BR124" s="1054"/>
      <c r="BS124" s="1054"/>
      <c r="BT124" s="1054"/>
      <c r="BU124" s="1054"/>
      <c r="BV124" s="1054">
        <v>68.3</v>
      </c>
      <c r="BW124" s="1054"/>
      <c r="BX124" s="1054"/>
      <c r="BY124" s="1054"/>
      <c r="BZ124" s="1054"/>
      <c r="CA124" s="1054">
        <v>70.8</v>
      </c>
      <c r="CB124" s="1054"/>
      <c r="CC124" s="1054"/>
      <c r="CD124" s="1054"/>
      <c r="CE124" s="1054"/>
      <c r="CF124" s="1055"/>
      <c r="CG124" s="1056"/>
      <c r="CH124" s="1056"/>
      <c r="CI124" s="1056"/>
      <c r="CJ124" s="1057"/>
      <c r="CK124" s="1039"/>
      <c r="CL124" s="1039"/>
      <c r="CM124" s="1039"/>
      <c r="CN124" s="1039"/>
      <c r="CO124" s="1040"/>
      <c r="CP124" s="1046" t="s">
        <v>450</v>
      </c>
      <c r="CQ124" s="1047"/>
      <c r="CR124" s="1047"/>
      <c r="CS124" s="1047"/>
      <c r="CT124" s="1047"/>
      <c r="CU124" s="1047"/>
      <c r="CV124" s="1047"/>
      <c r="CW124" s="1047"/>
      <c r="CX124" s="1047"/>
      <c r="CY124" s="1047"/>
      <c r="CZ124" s="1047"/>
      <c r="DA124" s="1047"/>
      <c r="DB124" s="1047"/>
      <c r="DC124" s="1047"/>
      <c r="DD124" s="1047"/>
      <c r="DE124" s="1047"/>
      <c r="DF124" s="1048"/>
      <c r="DG124" s="1031">
        <v>400982</v>
      </c>
      <c r="DH124" s="1010"/>
      <c r="DI124" s="1010"/>
      <c r="DJ124" s="1010"/>
      <c r="DK124" s="1011"/>
      <c r="DL124" s="1009">
        <v>402940</v>
      </c>
      <c r="DM124" s="1010"/>
      <c r="DN124" s="1010"/>
      <c r="DO124" s="1010"/>
      <c r="DP124" s="1011"/>
      <c r="DQ124" s="1009">
        <v>377745</v>
      </c>
      <c r="DR124" s="1010"/>
      <c r="DS124" s="1010"/>
      <c r="DT124" s="1010"/>
      <c r="DU124" s="1011"/>
      <c r="DV124" s="1012">
        <v>1.1000000000000001</v>
      </c>
      <c r="DW124" s="1013"/>
      <c r="DX124" s="1013"/>
      <c r="DY124" s="1013"/>
      <c r="DZ124" s="1014"/>
    </row>
    <row r="125" spans="1:130" s="199" customFormat="1" ht="26.25" customHeight="1">
      <c r="A125" s="1085"/>
      <c r="B125" s="972"/>
      <c r="C125" s="942" t="s">
        <v>439</v>
      </c>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4"/>
      <c r="AA125" s="984" t="s">
        <v>111</v>
      </c>
      <c r="AB125" s="985"/>
      <c r="AC125" s="985"/>
      <c r="AD125" s="985"/>
      <c r="AE125" s="986"/>
      <c r="AF125" s="987" t="s">
        <v>111</v>
      </c>
      <c r="AG125" s="985"/>
      <c r="AH125" s="985"/>
      <c r="AI125" s="985"/>
      <c r="AJ125" s="986"/>
      <c r="AK125" s="987" t="s">
        <v>111</v>
      </c>
      <c r="AL125" s="985"/>
      <c r="AM125" s="985"/>
      <c r="AN125" s="985"/>
      <c r="AO125" s="986"/>
      <c r="AP125" s="988" t="s">
        <v>111</v>
      </c>
      <c r="AQ125" s="989"/>
      <c r="AR125" s="989"/>
      <c r="AS125" s="989"/>
      <c r="AT125" s="99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49" t="s">
        <v>451</v>
      </c>
      <c r="CL125" s="1034"/>
      <c r="CM125" s="1034"/>
      <c r="CN125" s="1034"/>
      <c r="CO125" s="1035"/>
      <c r="CP125" s="966" t="s">
        <v>452</v>
      </c>
      <c r="CQ125" s="915"/>
      <c r="CR125" s="915"/>
      <c r="CS125" s="915"/>
      <c r="CT125" s="915"/>
      <c r="CU125" s="915"/>
      <c r="CV125" s="915"/>
      <c r="CW125" s="915"/>
      <c r="CX125" s="915"/>
      <c r="CY125" s="915"/>
      <c r="CZ125" s="915"/>
      <c r="DA125" s="915"/>
      <c r="DB125" s="915"/>
      <c r="DC125" s="915"/>
      <c r="DD125" s="915"/>
      <c r="DE125" s="915"/>
      <c r="DF125" s="916"/>
      <c r="DG125" s="952" t="s">
        <v>111</v>
      </c>
      <c r="DH125" s="953"/>
      <c r="DI125" s="953"/>
      <c r="DJ125" s="953"/>
      <c r="DK125" s="953"/>
      <c r="DL125" s="953" t="s">
        <v>111</v>
      </c>
      <c r="DM125" s="953"/>
      <c r="DN125" s="953"/>
      <c r="DO125" s="953"/>
      <c r="DP125" s="953"/>
      <c r="DQ125" s="953" t="s">
        <v>111</v>
      </c>
      <c r="DR125" s="953"/>
      <c r="DS125" s="953"/>
      <c r="DT125" s="953"/>
      <c r="DU125" s="953"/>
      <c r="DV125" s="954" t="s">
        <v>111</v>
      </c>
      <c r="DW125" s="954"/>
      <c r="DX125" s="954"/>
      <c r="DY125" s="954"/>
      <c r="DZ125" s="955"/>
    </row>
    <row r="126" spans="1:130" s="199" customFormat="1" ht="26.25" customHeight="1" thickBot="1">
      <c r="A126" s="1085"/>
      <c r="B126" s="972"/>
      <c r="C126" s="942" t="s">
        <v>441</v>
      </c>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4"/>
      <c r="AA126" s="984">
        <v>493102</v>
      </c>
      <c r="AB126" s="985"/>
      <c r="AC126" s="985"/>
      <c r="AD126" s="985"/>
      <c r="AE126" s="986"/>
      <c r="AF126" s="987">
        <v>411249</v>
      </c>
      <c r="AG126" s="985"/>
      <c r="AH126" s="985"/>
      <c r="AI126" s="985"/>
      <c r="AJ126" s="986"/>
      <c r="AK126" s="987">
        <v>194094</v>
      </c>
      <c r="AL126" s="985"/>
      <c r="AM126" s="985"/>
      <c r="AN126" s="985"/>
      <c r="AO126" s="986"/>
      <c r="AP126" s="988">
        <v>0.6</v>
      </c>
      <c r="AQ126" s="989"/>
      <c r="AR126" s="989"/>
      <c r="AS126" s="989"/>
      <c r="AT126" s="9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0"/>
      <c r="CL126" s="1037"/>
      <c r="CM126" s="1037"/>
      <c r="CN126" s="1037"/>
      <c r="CO126" s="1038"/>
      <c r="CP126" s="975" t="s">
        <v>453</v>
      </c>
      <c r="CQ126" s="976"/>
      <c r="CR126" s="976"/>
      <c r="CS126" s="976"/>
      <c r="CT126" s="976"/>
      <c r="CU126" s="976"/>
      <c r="CV126" s="976"/>
      <c r="CW126" s="976"/>
      <c r="CX126" s="976"/>
      <c r="CY126" s="976"/>
      <c r="CZ126" s="976"/>
      <c r="DA126" s="976"/>
      <c r="DB126" s="976"/>
      <c r="DC126" s="976"/>
      <c r="DD126" s="976"/>
      <c r="DE126" s="976"/>
      <c r="DF126" s="977"/>
      <c r="DG126" s="945" t="s">
        <v>111</v>
      </c>
      <c r="DH126" s="946"/>
      <c r="DI126" s="946"/>
      <c r="DJ126" s="946"/>
      <c r="DK126" s="946"/>
      <c r="DL126" s="946" t="s">
        <v>111</v>
      </c>
      <c r="DM126" s="946"/>
      <c r="DN126" s="946"/>
      <c r="DO126" s="946"/>
      <c r="DP126" s="946"/>
      <c r="DQ126" s="946" t="s">
        <v>111</v>
      </c>
      <c r="DR126" s="946"/>
      <c r="DS126" s="946"/>
      <c r="DT126" s="946"/>
      <c r="DU126" s="946"/>
      <c r="DV126" s="947" t="s">
        <v>111</v>
      </c>
      <c r="DW126" s="947"/>
      <c r="DX126" s="947"/>
      <c r="DY126" s="947"/>
      <c r="DZ126" s="948"/>
    </row>
    <row r="127" spans="1:130" s="199" customFormat="1" ht="26.25" customHeight="1">
      <c r="A127" s="1086"/>
      <c r="B127" s="974"/>
      <c r="C127" s="1028" t="s">
        <v>454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984" t="s">
        <v>111</v>
      </c>
      <c r="AB127" s="985"/>
      <c r="AC127" s="985"/>
      <c r="AD127" s="985"/>
      <c r="AE127" s="986"/>
      <c r="AF127" s="987" t="s">
        <v>111</v>
      </c>
      <c r="AG127" s="985"/>
      <c r="AH127" s="985"/>
      <c r="AI127" s="985"/>
      <c r="AJ127" s="986"/>
      <c r="AK127" s="987" t="s">
        <v>111</v>
      </c>
      <c r="AL127" s="985"/>
      <c r="AM127" s="985"/>
      <c r="AN127" s="985"/>
      <c r="AO127" s="986"/>
      <c r="AP127" s="988" t="s">
        <v>111</v>
      </c>
      <c r="AQ127" s="989"/>
      <c r="AR127" s="989"/>
      <c r="AS127" s="989"/>
      <c r="AT127" s="990"/>
      <c r="AU127" s="235"/>
      <c r="AV127" s="235"/>
      <c r="AW127" s="235"/>
      <c r="AX127" s="1058" t="s">
        <v>455</v>
      </c>
      <c r="AY127" s="1059"/>
      <c r="AZ127" s="1059"/>
      <c r="BA127" s="1059"/>
      <c r="BB127" s="1059"/>
      <c r="BC127" s="1059"/>
      <c r="BD127" s="1059"/>
      <c r="BE127" s="1060"/>
      <c r="BF127" s="1061" t="s">
        <v>456</v>
      </c>
      <c r="BG127" s="1059"/>
      <c r="BH127" s="1059"/>
      <c r="BI127" s="1059"/>
      <c r="BJ127" s="1059"/>
      <c r="BK127" s="1059"/>
      <c r="BL127" s="1060"/>
      <c r="BM127" s="1061" t="s">
        <v>457</v>
      </c>
      <c r="BN127" s="1059"/>
      <c r="BO127" s="1059"/>
      <c r="BP127" s="1059"/>
      <c r="BQ127" s="1059"/>
      <c r="BR127" s="1059"/>
      <c r="BS127" s="1060"/>
      <c r="BT127" s="1061" t="s">
        <v>458</v>
      </c>
      <c r="BU127" s="1059"/>
      <c r="BV127" s="1059"/>
      <c r="BW127" s="1059"/>
      <c r="BX127" s="1059"/>
      <c r="BY127" s="1059"/>
      <c r="BZ127" s="1083"/>
      <c r="CA127" s="235"/>
      <c r="CB127" s="235"/>
      <c r="CC127" s="235"/>
      <c r="CD127" s="236"/>
      <c r="CE127" s="236"/>
      <c r="CF127" s="236"/>
      <c r="CG127" s="233"/>
      <c r="CH127" s="233"/>
      <c r="CI127" s="233"/>
      <c r="CJ127" s="234"/>
      <c r="CK127" s="1050"/>
      <c r="CL127" s="1037"/>
      <c r="CM127" s="1037"/>
      <c r="CN127" s="1037"/>
      <c r="CO127" s="1038"/>
      <c r="CP127" s="975" t="s">
        <v>459</v>
      </c>
      <c r="CQ127" s="976"/>
      <c r="CR127" s="976"/>
      <c r="CS127" s="976"/>
      <c r="CT127" s="976"/>
      <c r="CU127" s="976"/>
      <c r="CV127" s="976"/>
      <c r="CW127" s="976"/>
      <c r="CX127" s="976"/>
      <c r="CY127" s="976"/>
      <c r="CZ127" s="976"/>
      <c r="DA127" s="976"/>
      <c r="DB127" s="976"/>
      <c r="DC127" s="976"/>
      <c r="DD127" s="976"/>
      <c r="DE127" s="976"/>
      <c r="DF127" s="977"/>
      <c r="DG127" s="945" t="s">
        <v>111</v>
      </c>
      <c r="DH127" s="946"/>
      <c r="DI127" s="946"/>
      <c r="DJ127" s="946"/>
      <c r="DK127" s="946"/>
      <c r="DL127" s="946" t="s">
        <v>111</v>
      </c>
      <c r="DM127" s="946"/>
      <c r="DN127" s="946"/>
      <c r="DO127" s="946"/>
      <c r="DP127" s="946"/>
      <c r="DQ127" s="946" t="s">
        <v>111</v>
      </c>
      <c r="DR127" s="946"/>
      <c r="DS127" s="946"/>
      <c r="DT127" s="946"/>
      <c r="DU127" s="946"/>
      <c r="DV127" s="947" t="s">
        <v>111</v>
      </c>
      <c r="DW127" s="947"/>
      <c r="DX127" s="947"/>
      <c r="DY127" s="947"/>
      <c r="DZ127" s="948"/>
    </row>
    <row r="128" spans="1:130" s="199" customFormat="1" ht="26.25" customHeight="1" thickBot="1">
      <c r="A128" s="1069" t="s">
        <v>460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461</v>
      </c>
      <c r="X128" s="1071"/>
      <c r="Y128" s="1071"/>
      <c r="Z128" s="1072"/>
      <c r="AA128" s="1073">
        <v>1900286</v>
      </c>
      <c r="AB128" s="1074"/>
      <c r="AC128" s="1074"/>
      <c r="AD128" s="1074"/>
      <c r="AE128" s="1075"/>
      <c r="AF128" s="1076">
        <v>1864176</v>
      </c>
      <c r="AG128" s="1074"/>
      <c r="AH128" s="1074"/>
      <c r="AI128" s="1074"/>
      <c r="AJ128" s="1075"/>
      <c r="AK128" s="1076">
        <v>1858162</v>
      </c>
      <c r="AL128" s="1074"/>
      <c r="AM128" s="1074"/>
      <c r="AN128" s="1074"/>
      <c r="AO128" s="1075"/>
      <c r="AP128" s="1077"/>
      <c r="AQ128" s="1078"/>
      <c r="AR128" s="1078"/>
      <c r="AS128" s="1078"/>
      <c r="AT128" s="1079"/>
      <c r="AU128" s="235"/>
      <c r="AV128" s="235"/>
      <c r="AW128" s="235"/>
      <c r="AX128" s="914" t="s">
        <v>462</v>
      </c>
      <c r="AY128" s="915"/>
      <c r="AZ128" s="915"/>
      <c r="BA128" s="915"/>
      <c r="BB128" s="915"/>
      <c r="BC128" s="915"/>
      <c r="BD128" s="915"/>
      <c r="BE128" s="916"/>
      <c r="BF128" s="1080" t="s">
        <v>111</v>
      </c>
      <c r="BG128" s="1081"/>
      <c r="BH128" s="1081"/>
      <c r="BI128" s="1081"/>
      <c r="BJ128" s="1081"/>
      <c r="BK128" s="1081"/>
      <c r="BL128" s="1082"/>
      <c r="BM128" s="1080">
        <v>11.41</v>
      </c>
      <c r="BN128" s="1081"/>
      <c r="BO128" s="1081"/>
      <c r="BP128" s="1081"/>
      <c r="BQ128" s="1081"/>
      <c r="BR128" s="1081"/>
      <c r="BS128" s="1082"/>
      <c r="BT128" s="1080">
        <v>20</v>
      </c>
      <c r="BU128" s="1081"/>
      <c r="BV128" s="1081"/>
      <c r="BW128" s="1081"/>
      <c r="BX128" s="1081"/>
      <c r="BY128" s="1081"/>
      <c r="BZ128" s="1105"/>
      <c r="CA128" s="236"/>
      <c r="CB128" s="236"/>
      <c r="CC128" s="236"/>
      <c r="CD128" s="236"/>
      <c r="CE128" s="236"/>
      <c r="CF128" s="236"/>
      <c r="CG128" s="233"/>
      <c r="CH128" s="233"/>
      <c r="CI128" s="233"/>
      <c r="CJ128" s="234"/>
      <c r="CK128" s="1051"/>
      <c r="CL128" s="1052"/>
      <c r="CM128" s="1052"/>
      <c r="CN128" s="1052"/>
      <c r="CO128" s="1053"/>
      <c r="CP128" s="1062" t="s">
        <v>463</v>
      </c>
      <c r="CQ128" s="1063"/>
      <c r="CR128" s="1063"/>
      <c r="CS128" s="1063"/>
      <c r="CT128" s="1063"/>
      <c r="CU128" s="1063"/>
      <c r="CV128" s="1063"/>
      <c r="CW128" s="1063"/>
      <c r="CX128" s="1063"/>
      <c r="CY128" s="1063"/>
      <c r="CZ128" s="1063"/>
      <c r="DA128" s="1063"/>
      <c r="DB128" s="1063"/>
      <c r="DC128" s="1063"/>
      <c r="DD128" s="1063"/>
      <c r="DE128" s="1063"/>
      <c r="DF128" s="1064"/>
      <c r="DG128" s="1065">
        <v>19860</v>
      </c>
      <c r="DH128" s="1066"/>
      <c r="DI128" s="1066"/>
      <c r="DJ128" s="1066"/>
      <c r="DK128" s="1066"/>
      <c r="DL128" s="1066">
        <v>17081</v>
      </c>
      <c r="DM128" s="1066"/>
      <c r="DN128" s="1066"/>
      <c r="DO128" s="1066"/>
      <c r="DP128" s="1066"/>
      <c r="DQ128" s="1066">
        <v>15407</v>
      </c>
      <c r="DR128" s="1066"/>
      <c r="DS128" s="1066"/>
      <c r="DT128" s="1066"/>
      <c r="DU128" s="1066"/>
      <c r="DV128" s="1067">
        <v>0</v>
      </c>
      <c r="DW128" s="1067"/>
      <c r="DX128" s="1067"/>
      <c r="DY128" s="1067"/>
      <c r="DZ128" s="1068"/>
    </row>
    <row r="129" spans="1:131" s="199" customFormat="1" ht="26.25" customHeight="1">
      <c r="A129" s="956" t="s">
        <v>91</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99" t="s">
        <v>464</v>
      </c>
      <c r="X129" s="1100"/>
      <c r="Y129" s="1100"/>
      <c r="Z129" s="1101"/>
      <c r="AA129" s="984">
        <v>41365383</v>
      </c>
      <c r="AB129" s="985"/>
      <c r="AC129" s="985"/>
      <c r="AD129" s="985"/>
      <c r="AE129" s="986"/>
      <c r="AF129" s="987">
        <v>41799378</v>
      </c>
      <c r="AG129" s="985"/>
      <c r="AH129" s="985"/>
      <c r="AI129" s="985"/>
      <c r="AJ129" s="986"/>
      <c r="AK129" s="987">
        <v>41920372</v>
      </c>
      <c r="AL129" s="985"/>
      <c r="AM129" s="985"/>
      <c r="AN129" s="985"/>
      <c r="AO129" s="986"/>
      <c r="AP129" s="1102"/>
      <c r="AQ129" s="1103"/>
      <c r="AR129" s="1103"/>
      <c r="AS129" s="1103"/>
      <c r="AT129" s="1104"/>
      <c r="AU129" s="237"/>
      <c r="AV129" s="237"/>
      <c r="AW129" s="237"/>
      <c r="AX129" s="1093" t="s">
        <v>465</v>
      </c>
      <c r="AY129" s="976"/>
      <c r="AZ129" s="976"/>
      <c r="BA129" s="976"/>
      <c r="BB129" s="976"/>
      <c r="BC129" s="976"/>
      <c r="BD129" s="976"/>
      <c r="BE129" s="977"/>
      <c r="BF129" s="1094" t="s">
        <v>111</v>
      </c>
      <c r="BG129" s="1095"/>
      <c r="BH129" s="1095"/>
      <c r="BI129" s="1095"/>
      <c r="BJ129" s="1095"/>
      <c r="BK129" s="1095"/>
      <c r="BL129" s="1096"/>
      <c r="BM129" s="1094">
        <v>16.41</v>
      </c>
      <c r="BN129" s="1095"/>
      <c r="BO129" s="1095"/>
      <c r="BP129" s="1095"/>
      <c r="BQ129" s="1095"/>
      <c r="BR129" s="1095"/>
      <c r="BS129" s="1096"/>
      <c r="BT129" s="1094">
        <v>30</v>
      </c>
      <c r="BU129" s="1097"/>
      <c r="BV129" s="1097"/>
      <c r="BW129" s="1097"/>
      <c r="BX129" s="1097"/>
      <c r="BY129" s="1097"/>
      <c r="BZ129" s="109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6" t="s">
        <v>466</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99" t="s">
        <v>467</v>
      </c>
      <c r="X130" s="1100"/>
      <c r="Y130" s="1100"/>
      <c r="Z130" s="1101"/>
      <c r="AA130" s="984">
        <v>6496491</v>
      </c>
      <c r="AB130" s="985"/>
      <c r="AC130" s="985"/>
      <c r="AD130" s="985"/>
      <c r="AE130" s="986"/>
      <c r="AF130" s="987">
        <v>6474542</v>
      </c>
      <c r="AG130" s="985"/>
      <c r="AH130" s="985"/>
      <c r="AI130" s="985"/>
      <c r="AJ130" s="986"/>
      <c r="AK130" s="987">
        <v>6832596</v>
      </c>
      <c r="AL130" s="985"/>
      <c r="AM130" s="985"/>
      <c r="AN130" s="985"/>
      <c r="AO130" s="986"/>
      <c r="AP130" s="1102"/>
      <c r="AQ130" s="1103"/>
      <c r="AR130" s="1103"/>
      <c r="AS130" s="1103"/>
      <c r="AT130" s="1104"/>
      <c r="AU130" s="237"/>
      <c r="AV130" s="237"/>
      <c r="AW130" s="237"/>
      <c r="AX130" s="1093" t="s">
        <v>468</v>
      </c>
      <c r="AY130" s="976"/>
      <c r="AZ130" s="976"/>
      <c r="BA130" s="976"/>
      <c r="BB130" s="976"/>
      <c r="BC130" s="976"/>
      <c r="BD130" s="976"/>
      <c r="BE130" s="977"/>
      <c r="BF130" s="1130">
        <v>7.2</v>
      </c>
      <c r="BG130" s="1131"/>
      <c r="BH130" s="1131"/>
      <c r="BI130" s="1131"/>
      <c r="BJ130" s="1131"/>
      <c r="BK130" s="1131"/>
      <c r="BL130" s="1132"/>
      <c r="BM130" s="1130">
        <v>25</v>
      </c>
      <c r="BN130" s="1131"/>
      <c r="BO130" s="1131"/>
      <c r="BP130" s="1131"/>
      <c r="BQ130" s="1131"/>
      <c r="BR130" s="1131"/>
      <c r="BS130" s="1132"/>
      <c r="BT130" s="1130">
        <v>35</v>
      </c>
      <c r="BU130" s="1133"/>
      <c r="BV130" s="1133"/>
      <c r="BW130" s="1133"/>
      <c r="BX130" s="1133"/>
      <c r="BY130" s="1133"/>
      <c r="BZ130" s="113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469</v>
      </c>
      <c r="X131" s="1138"/>
      <c r="Y131" s="1138"/>
      <c r="Z131" s="1139"/>
      <c r="AA131" s="1031">
        <v>34868892</v>
      </c>
      <c r="AB131" s="1010"/>
      <c r="AC131" s="1010"/>
      <c r="AD131" s="1010"/>
      <c r="AE131" s="1011"/>
      <c r="AF131" s="1009">
        <v>35324836</v>
      </c>
      <c r="AG131" s="1010"/>
      <c r="AH131" s="1010"/>
      <c r="AI131" s="1010"/>
      <c r="AJ131" s="1011"/>
      <c r="AK131" s="1009">
        <v>35087776</v>
      </c>
      <c r="AL131" s="1010"/>
      <c r="AM131" s="1010"/>
      <c r="AN131" s="1010"/>
      <c r="AO131" s="1011"/>
      <c r="AP131" s="1140"/>
      <c r="AQ131" s="1141"/>
      <c r="AR131" s="1141"/>
      <c r="AS131" s="1141"/>
      <c r="AT131" s="1142"/>
      <c r="AU131" s="237"/>
      <c r="AV131" s="237"/>
      <c r="AW131" s="237"/>
      <c r="AX131" s="1112" t="s">
        <v>470</v>
      </c>
      <c r="AY131" s="1063"/>
      <c r="AZ131" s="1063"/>
      <c r="BA131" s="1063"/>
      <c r="BB131" s="1063"/>
      <c r="BC131" s="1063"/>
      <c r="BD131" s="1063"/>
      <c r="BE131" s="1064"/>
      <c r="BF131" s="1113">
        <v>70.8</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19" t="s">
        <v>471</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472</v>
      </c>
      <c r="W132" s="1123"/>
      <c r="X132" s="1123"/>
      <c r="Y132" s="1123"/>
      <c r="Z132" s="1124"/>
      <c r="AA132" s="1125">
        <v>6.9602355019999997</v>
      </c>
      <c r="AB132" s="1126"/>
      <c r="AC132" s="1126"/>
      <c r="AD132" s="1126"/>
      <c r="AE132" s="1127"/>
      <c r="AF132" s="1128">
        <v>7.7094398970000002</v>
      </c>
      <c r="AG132" s="1126"/>
      <c r="AH132" s="1126"/>
      <c r="AI132" s="1126"/>
      <c r="AJ132" s="1127"/>
      <c r="AK132" s="1128">
        <v>7.1690864650000004</v>
      </c>
      <c r="AL132" s="1126"/>
      <c r="AM132" s="1126"/>
      <c r="AN132" s="1126"/>
      <c r="AO132" s="1127"/>
      <c r="AP132" s="1025"/>
      <c r="AQ132" s="1026"/>
      <c r="AR132" s="1026"/>
      <c r="AS132" s="1026"/>
      <c r="AT132" s="112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473</v>
      </c>
      <c r="W133" s="1106"/>
      <c r="X133" s="1106"/>
      <c r="Y133" s="1106"/>
      <c r="Z133" s="1107"/>
      <c r="AA133" s="1108">
        <v>8.6</v>
      </c>
      <c r="AB133" s="1109"/>
      <c r="AC133" s="1109"/>
      <c r="AD133" s="1109"/>
      <c r="AE133" s="1110"/>
      <c r="AF133" s="1108">
        <v>7.8</v>
      </c>
      <c r="AG133" s="1109"/>
      <c r="AH133" s="1109"/>
      <c r="AI133" s="1109"/>
      <c r="AJ133" s="1110"/>
      <c r="AK133" s="1108">
        <v>7.2</v>
      </c>
      <c r="AL133" s="1109"/>
      <c r="AM133" s="1109"/>
      <c r="AN133" s="1109"/>
      <c r="AO133" s="1110"/>
      <c r="AP133" s="1055"/>
      <c r="AQ133" s="1056"/>
      <c r="AR133" s="1056"/>
      <c r="AS133" s="1056"/>
      <c r="AT133" s="1111"/>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46" t="s">
        <v>476</v>
      </c>
      <c r="L7" s="256"/>
      <c r="M7" s="257" t="s">
        <v>477</v>
      </c>
      <c r="N7" s="258"/>
    </row>
    <row r="8" spans="1:16">
      <c r="A8" s="250"/>
      <c r="B8" s="246"/>
      <c r="C8" s="246"/>
      <c r="D8" s="246"/>
      <c r="E8" s="246"/>
      <c r="F8" s="246"/>
      <c r="G8" s="259"/>
      <c r="H8" s="260"/>
      <c r="I8" s="260"/>
      <c r="J8" s="261"/>
      <c r="K8" s="1147"/>
      <c r="L8" s="262" t="s">
        <v>478</v>
      </c>
      <c r="M8" s="263" t="s">
        <v>479</v>
      </c>
      <c r="N8" s="264" t="s">
        <v>480</v>
      </c>
    </row>
    <row r="9" spans="1:16">
      <c r="A9" s="250"/>
      <c r="B9" s="246"/>
      <c r="C9" s="246"/>
      <c r="D9" s="246"/>
      <c r="E9" s="246"/>
      <c r="F9" s="246"/>
      <c r="G9" s="1148" t="s">
        <v>481</v>
      </c>
      <c r="H9" s="1149"/>
      <c r="I9" s="1149"/>
      <c r="J9" s="1150"/>
      <c r="K9" s="265">
        <v>11182843</v>
      </c>
      <c r="L9" s="266">
        <v>58343</v>
      </c>
      <c r="M9" s="267">
        <v>55816</v>
      </c>
      <c r="N9" s="268">
        <v>4.5</v>
      </c>
    </row>
    <row r="10" spans="1:16">
      <c r="A10" s="250"/>
      <c r="B10" s="246"/>
      <c r="C10" s="246"/>
      <c r="D10" s="246"/>
      <c r="E10" s="246"/>
      <c r="F10" s="246"/>
      <c r="G10" s="1148" t="s">
        <v>482</v>
      </c>
      <c r="H10" s="1149"/>
      <c r="I10" s="1149"/>
      <c r="J10" s="1150"/>
      <c r="K10" s="269">
        <v>140147</v>
      </c>
      <c r="L10" s="270">
        <v>731</v>
      </c>
      <c r="M10" s="271">
        <v>3693</v>
      </c>
      <c r="N10" s="272">
        <v>-80.2</v>
      </c>
    </row>
    <row r="11" spans="1:16" ht="13.5" customHeight="1">
      <c r="A11" s="250"/>
      <c r="B11" s="246"/>
      <c r="C11" s="246"/>
      <c r="D11" s="246"/>
      <c r="E11" s="246"/>
      <c r="F11" s="246"/>
      <c r="G11" s="1148" t="s">
        <v>483</v>
      </c>
      <c r="H11" s="1149"/>
      <c r="I11" s="1149"/>
      <c r="J11" s="1150"/>
      <c r="K11" s="269">
        <v>1486103</v>
      </c>
      <c r="L11" s="270">
        <v>7753</v>
      </c>
      <c r="M11" s="271">
        <v>2201</v>
      </c>
      <c r="N11" s="272">
        <v>252.2</v>
      </c>
    </row>
    <row r="12" spans="1:16" ht="13.5" customHeight="1">
      <c r="A12" s="250"/>
      <c r="B12" s="246"/>
      <c r="C12" s="246"/>
      <c r="D12" s="246"/>
      <c r="E12" s="246"/>
      <c r="F12" s="246"/>
      <c r="G12" s="1148" t="s">
        <v>484</v>
      </c>
      <c r="H12" s="1149"/>
      <c r="I12" s="1149"/>
      <c r="J12" s="1150"/>
      <c r="K12" s="269">
        <v>840289</v>
      </c>
      <c r="L12" s="270">
        <v>4384</v>
      </c>
      <c r="M12" s="271">
        <v>1372</v>
      </c>
      <c r="N12" s="272">
        <v>219.5</v>
      </c>
    </row>
    <row r="13" spans="1:16" ht="13.5" customHeight="1">
      <c r="A13" s="250"/>
      <c r="B13" s="246"/>
      <c r="C13" s="246"/>
      <c r="D13" s="246"/>
      <c r="E13" s="246"/>
      <c r="F13" s="246"/>
      <c r="G13" s="1148" t="s">
        <v>485</v>
      </c>
      <c r="H13" s="1149"/>
      <c r="I13" s="1149"/>
      <c r="J13" s="1150"/>
      <c r="K13" s="269" t="s">
        <v>486</v>
      </c>
      <c r="L13" s="270" t="s">
        <v>486</v>
      </c>
      <c r="M13" s="271">
        <v>67</v>
      </c>
      <c r="N13" s="272" t="s">
        <v>486</v>
      </c>
    </row>
    <row r="14" spans="1:16" ht="13.5" customHeight="1">
      <c r="A14" s="250"/>
      <c r="B14" s="246"/>
      <c r="C14" s="246"/>
      <c r="D14" s="246"/>
      <c r="E14" s="246"/>
      <c r="F14" s="246"/>
      <c r="G14" s="1148" t="s">
        <v>487</v>
      </c>
      <c r="H14" s="1149"/>
      <c r="I14" s="1149"/>
      <c r="J14" s="1150"/>
      <c r="K14" s="269">
        <v>579685</v>
      </c>
      <c r="L14" s="270">
        <v>3024</v>
      </c>
      <c r="M14" s="271">
        <v>1915</v>
      </c>
      <c r="N14" s="272">
        <v>57.9</v>
      </c>
    </row>
    <row r="15" spans="1:16" ht="13.5" customHeight="1">
      <c r="A15" s="250"/>
      <c r="B15" s="246"/>
      <c r="C15" s="246"/>
      <c r="D15" s="246"/>
      <c r="E15" s="246"/>
      <c r="F15" s="246"/>
      <c r="G15" s="1148" t="s">
        <v>488</v>
      </c>
      <c r="H15" s="1149"/>
      <c r="I15" s="1149"/>
      <c r="J15" s="1150"/>
      <c r="K15" s="269">
        <v>95945</v>
      </c>
      <c r="L15" s="270">
        <v>501</v>
      </c>
      <c r="M15" s="271">
        <v>1099</v>
      </c>
      <c r="N15" s="272">
        <v>-54.4</v>
      </c>
    </row>
    <row r="16" spans="1:16">
      <c r="A16" s="250"/>
      <c r="B16" s="246"/>
      <c r="C16" s="246"/>
      <c r="D16" s="246"/>
      <c r="E16" s="246"/>
      <c r="F16" s="246"/>
      <c r="G16" s="1151" t="s">
        <v>489</v>
      </c>
      <c r="H16" s="1152"/>
      <c r="I16" s="1152"/>
      <c r="J16" s="1153"/>
      <c r="K16" s="270">
        <v>-946347</v>
      </c>
      <c r="L16" s="270">
        <v>-4937</v>
      </c>
      <c r="M16" s="271">
        <v>-4462</v>
      </c>
      <c r="N16" s="272">
        <v>10.6</v>
      </c>
    </row>
    <row r="17" spans="1:16">
      <c r="A17" s="250"/>
      <c r="B17" s="246"/>
      <c r="C17" s="246"/>
      <c r="D17" s="246"/>
      <c r="E17" s="246"/>
      <c r="F17" s="246"/>
      <c r="G17" s="1151" t="s">
        <v>170</v>
      </c>
      <c r="H17" s="1152"/>
      <c r="I17" s="1152"/>
      <c r="J17" s="1153"/>
      <c r="K17" s="270">
        <v>13378665</v>
      </c>
      <c r="L17" s="270">
        <v>69799</v>
      </c>
      <c r="M17" s="271">
        <v>61701</v>
      </c>
      <c r="N17" s="272">
        <v>13.1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43" t="s">
        <v>494</v>
      </c>
      <c r="H21" s="1144"/>
      <c r="I21" s="1144"/>
      <c r="J21" s="1145"/>
      <c r="K21" s="282">
        <v>5.23</v>
      </c>
      <c r="L21" s="283">
        <v>6.17</v>
      </c>
      <c r="M21" s="284">
        <v>-0.94</v>
      </c>
      <c r="N21" s="251"/>
      <c r="O21" s="285"/>
      <c r="P21" s="281"/>
    </row>
    <row r="22" spans="1:16" s="286" customFormat="1">
      <c r="A22" s="281"/>
      <c r="B22" s="251"/>
      <c r="C22" s="251"/>
      <c r="D22" s="251"/>
      <c r="E22" s="251"/>
      <c r="F22" s="251"/>
      <c r="G22" s="1143" t="s">
        <v>495</v>
      </c>
      <c r="H22" s="1144"/>
      <c r="I22" s="1144"/>
      <c r="J22" s="1145"/>
      <c r="K22" s="287">
        <v>99</v>
      </c>
      <c r="L22" s="288">
        <v>100.1</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46" t="s">
        <v>476</v>
      </c>
      <c r="L30" s="256"/>
      <c r="M30" s="257" t="s">
        <v>477</v>
      </c>
      <c r="N30" s="258"/>
    </row>
    <row r="31" spans="1:16">
      <c r="A31" s="250"/>
      <c r="B31" s="246"/>
      <c r="C31" s="246"/>
      <c r="D31" s="246"/>
      <c r="E31" s="246"/>
      <c r="F31" s="246"/>
      <c r="G31" s="259"/>
      <c r="H31" s="260"/>
      <c r="I31" s="260"/>
      <c r="J31" s="261"/>
      <c r="K31" s="1147"/>
      <c r="L31" s="262" t="s">
        <v>478</v>
      </c>
      <c r="M31" s="263" t="s">
        <v>479</v>
      </c>
      <c r="N31" s="264" t="s">
        <v>480</v>
      </c>
    </row>
    <row r="32" spans="1:16" ht="27" customHeight="1">
      <c r="A32" s="250"/>
      <c r="B32" s="246"/>
      <c r="C32" s="246"/>
      <c r="D32" s="246"/>
      <c r="E32" s="246"/>
      <c r="F32" s="246"/>
      <c r="G32" s="1159" t="s">
        <v>499</v>
      </c>
      <c r="H32" s="1160"/>
      <c r="I32" s="1160"/>
      <c r="J32" s="1161"/>
      <c r="K32" s="296">
        <v>6959153</v>
      </c>
      <c r="L32" s="296">
        <v>36307</v>
      </c>
      <c r="M32" s="297">
        <v>31774</v>
      </c>
      <c r="N32" s="298">
        <v>14.3</v>
      </c>
    </row>
    <row r="33" spans="1:16" ht="13.5" customHeight="1">
      <c r="A33" s="250"/>
      <c r="B33" s="246"/>
      <c r="C33" s="246"/>
      <c r="D33" s="246"/>
      <c r="E33" s="246"/>
      <c r="F33" s="246"/>
      <c r="G33" s="1159" t="s">
        <v>500</v>
      </c>
      <c r="H33" s="1160"/>
      <c r="I33" s="1160"/>
      <c r="J33" s="1161"/>
      <c r="K33" s="296" t="s">
        <v>486</v>
      </c>
      <c r="L33" s="296" t="s">
        <v>486</v>
      </c>
      <c r="M33" s="297">
        <v>8</v>
      </c>
      <c r="N33" s="298" t="s">
        <v>486</v>
      </c>
    </row>
    <row r="34" spans="1:16" ht="27" customHeight="1">
      <c r="A34" s="250"/>
      <c r="B34" s="246"/>
      <c r="C34" s="246"/>
      <c r="D34" s="246"/>
      <c r="E34" s="246"/>
      <c r="F34" s="246"/>
      <c r="G34" s="1159" t="s">
        <v>501</v>
      </c>
      <c r="H34" s="1160"/>
      <c r="I34" s="1160"/>
      <c r="J34" s="1161"/>
      <c r="K34" s="296" t="s">
        <v>486</v>
      </c>
      <c r="L34" s="296" t="s">
        <v>486</v>
      </c>
      <c r="M34" s="297">
        <v>51</v>
      </c>
      <c r="N34" s="298" t="s">
        <v>486</v>
      </c>
    </row>
    <row r="35" spans="1:16" ht="27" customHeight="1">
      <c r="A35" s="250"/>
      <c r="B35" s="246"/>
      <c r="C35" s="246"/>
      <c r="D35" s="246"/>
      <c r="E35" s="246"/>
      <c r="F35" s="246"/>
      <c r="G35" s="1159" t="s">
        <v>502</v>
      </c>
      <c r="H35" s="1160"/>
      <c r="I35" s="1160"/>
      <c r="J35" s="1161"/>
      <c r="K35" s="296">
        <v>3915606</v>
      </c>
      <c r="L35" s="296">
        <v>20429</v>
      </c>
      <c r="M35" s="297">
        <v>10918</v>
      </c>
      <c r="N35" s="298">
        <v>87.1</v>
      </c>
    </row>
    <row r="36" spans="1:16" ht="27" customHeight="1">
      <c r="A36" s="250"/>
      <c r="B36" s="246"/>
      <c r="C36" s="246"/>
      <c r="D36" s="246"/>
      <c r="E36" s="246"/>
      <c r="F36" s="246"/>
      <c r="G36" s="1159" t="s">
        <v>503</v>
      </c>
      <c r="H36" s="1160"/>
      <c r="I36" s="1160"/>
      <c r="J36" s="1161"/>
      <c r="K36" s="296">
        <v>137378</v>
      </c>
      <c r="L36" s="296">
        <v>717</v>
      </c>
      <c r="M36" s="297">
        <v>463</v>
      </c>
      <c r="N36" s="298">
        <v>54.9</v>
      </c>
    </row>
    <row r="37" spans="1:16" ht="13.5" customHeight="1">
      <c r="A37" s="250"/>
      <c r="B37" s="246"/>
      <c r="C37" s="246"/>
      <c r="D37" s="246"/>
      <c r="E37" s="246"/>
      <c r="F37" s="246"/>
      <c r="G37" s="1159" t="s">
        <v>504</v>
      </c>
      <c r="H37" s="1160"/>
      <c r="I37" s="1160"/>
      <c r="J37" s="1161"/>
      <c r="K37" s="296">
        <v>194094</v>
      </c>
      <c r="L37" s="296">
        <v>1013</v>
      </c>
      <c r="M37" s="297">
        <v>976</v>
      </c>
      <c r="N37" s="298">
        <v>3.8</v>
      </c>
    </row>
    <row r="38" spans="1:16" ht="27" customHeight="1">
      <c r="A38" s="250"/>
      <c r="B38" s="246"/>
      <c r="C38" s="246"/>
      <c r="D38" s="246"/>
      <c r="E38" s="246"/>
      <c r="F38" s="246"/>
      <c r="G38" s="1162" t="s">
        <v>505</v>
      </c>
      <c r="H38" s="1163"/>
      <c r="I38" s="1163"/>
      <c r="J38" s="1164"/>
      <c r="K38" s="299" t="s">
        <v>486</v>
      </c>
      <c r="L38" s="299" t="s">
        <v>486</v>
      </c>
      <c r="M38" s="300">
        <v>2</v>
      </c>
      <c r="N38" s="301" t="s">
        <v>486</v>
      </c>
      <c r="O38" s="295"/>
    </row>
    <row r="39" spans="1:16">
      <c r="A39" s="250"/>
      <c r="B39" s="246"/>
      <c r="C39" s="246"/>
      <c r="D39" s="246"/>
      <c r="E39" s="246"/>
      <c r="F39" s="246"/>
      <c r="G39" s="1162" t="s">
        <v>506</v>
      </c>
      <c r="H39" s="1163"/>
      <c r="I39" s="1163"/>
      <c r="J39" s="1164"/>
      <c r="K39" s="302">
        <v>-1858162</v>
      </c>
      <c r="L39" s="302">
        <v>-9694</v>
      </c>
      <c r="M39" s="303">
        <v>-8001</v>
      </c>
      <c r="N39" s="304">
        <v>21.2</v>
      </c>
      <c r="O39" s="295"/>
    </row>
    <row r="40" spans="1:16" ht="27" customHeight="1">
      <c r="A40" s="250"/>
      <c r="B40" s="246"/>
      <c r="C40" s="246"/>
      <c r="D40" s="246"/>
      <c r="E40" s="246"/>
      <c r="F40" s="246"/>
      <c r="G40" s="1159" t="s">
        <v>507</v>
      </c>
      <c r="H40" s="1160"/>
      <c r="I40" s="1160"/>
      <c r="J40" s="1161"/>
      <c r="K40" s="302">
        <v>-6832596</v>
      </c>
      <c r="L40" s="302">
        <v>-35647</v>
      </c>
      <c r="M40" s="303">
        <v>-27445</v>
      </c>
      <c r="N40" s="304">
        <v>29.9</v>
      </c>
      <c r="O40" s="295"/>
    </row>
    <row r="41" spans="1:16">
      <c r="A41" s="250"/>
      <c r="B41" s="246"/>
      <c r="C41" s="246"/>
      <c r="D41" s="246"/>
      <c r="E41" s="246"/>
      <c r="F41" s="246"/>
      <c r="G41" s="1165" t="s">
        <v>281</v>
      </c>
      <c r="H41" s="1166"/>
      <c r="I41" s="1166"/>
      <c r="J41" s="1167"/>
      <c r="K41" s="296">
        <v>2515473</v>
      </c>
      <c r="L41" s="302">
        <v>13124</v>
      </c>
      <c r="M41" s="303">
        <v>8747</v>
      </c>
      <c r="N41" s="304">
        <v>50</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54" t="s">
        <v>476</v>
      </c>
      <c r="J49" s="1156" t="s">
        <v>511</v>
      </c>
      <c r="K49" s="1157"/>
      <c r="L49" s="1157"/>
      <c r="M49" s="1157"/>
      <c r="N49" s="1158"/>
    </row>
    <row r="50" spans="1:14">
      <c r="A50" s="250"/>
      <c r="B50" s="246"/>
      <c r="C50" s="246"/>
      <c r="D50" s="246"/>
      <c r="E50" s="246"/>
      <c r="F50" s="246"/>
      <c r="G50" s="314"/>
      <c r="H50" s="315"/>
      <c r="I50" s="1155"/>
      <c r="J50" s="316" t="s">
        <v>512</v>
      </c>
      <c r="K50" s="317" t="s">
        <v>513</v>
      </c>
      <c r="L50" s="318" t="s">
        <v>514</v>
      </c>
      <c r="M50" s="319" t="s">
        <v>515</v>
      </c>
      <c r="N50" s="320" t="s">
        <v>516</v>
      </c>
    </row>
    <row r="51" spans="1:14">
      <c r="A51" s="250"/>
      <c r="B51" s="246"/>
      <c r="C51" s="246"/>
      <c r="D51" s="246"/>
      <c r="E51" s="246"/>
      <c r="F51" s="246"/>
      <c r="G51" s="312" t="s">
        <v>517</v>
      </c>
      <c r="H51" s="313"/>
      <c r="I51" s="321">
        <v>15940799</v>
      </c>
      <c r="J51" s="322">
        <v>81739</v>
      </c>
      <c r="K51" s="323">
        <v>28.5</v>
      </c>
      <c r="L51" s="324">
        <v>39052</v>
      </c>
      <c r="M51" s="325">
        <v>6.2</v>
      </c>
      <c r="N51" s="326">
        <v>22.3</v>
      </c>
    </row>
    <row r="52" spans="1:14">
      <c r="A52" s="250"/>
      <c r="B52" s="246"/>
      <c r="C52" s="246"/>
      <c r="D52" s="246"/>
      <c r="E52" s="246"/>
      <c r="F52" s="246"/>
      <c r="G52" s="327"/>
      <c r="H52" s="328" t="s">
        <v>518</v>
      </c>
      <c r="I52" s="329">
        <v>5299979</v>
      </c>
      <c r="J52" s="330">
        <v>27177</v>
      </c>
      <c r="K52" s="331">
        <v>-25</v>
      </c>
      <c r="L52" s="332">
        <v>21186</v>
      </c>
      <c r="M52" s="333">
        <v>1</v>
      </c>
      <c r="N52" s="334">
        <v>-26</v>
      </c>
    </row>
    <row r="53" spans="1:14">
      <c r="A53" s="250"/>
      <c r="B53" s="246"/>
      <c r="C53" s="246"/>
      <c r="D53" s="246"/>
      <c r="E53" s="246"/>
      <c r="F53" s="246"/>
      <c r="G53" s="312" t="s">
        <v>519</v>
      </c>
      <c r="H53" s="313"/>
      <c r="I53" s="321">
        <v>10007171</v>
      </c>
      <c r="J53" s="322">
        <v>51372</v>
      </c>
      <c r="K53" s="323">
        <v>-37.200000000000003</v>
      </c>
      <c r="L53" s="324">
        <v>41235</v>
      </c>
      <c r="M53" s="325">
        <v>5.6</v>
      </c>
      <c r="N53" s="326">
        <v>-42.8</v>
      </c>
    </row>
    <row r="54" spans="1:14">
      <c r="A54" s="250"/>
      <c r="B54" s="246"/>
      <c r="C54" s="246"/>
      <c r="D54" s="246"/>
      <c r="E54" s="246"/>
      <c r="F54" s="246"/>
      <c r="G54" s="327"/>
      <c r="H54" s="328" t="s">
        <v>518</v>
      </c>
      <c r="I54" s="329">
        <v>4847735</v>
      </c>
      <c r="J54" s="330">
        <v>24886</v>
      </c>
      <c r="K54" s="331">
        <v>-8.4</v>
      </c>
      <c r="L54" s="332">
        <v>22086</v>
      </c>
      <c r="M54" s="333">
        <v>4.2</v>
      </c>
      <c r="N54" s="334">
        <v>-12.6</v>
      </c>
    </row>
    <row r="55" spans="1:14">
      <c r="A55" s="250"/>
      <c r="B55" s="246"/>
      <c r="C55" s="246"/>
      <c r="D55" s="246"/>
      <c r="E55" s="246"/>
      <c r="F55" s="246"/>
      <c r="G55" s="312" t="s">
        <v>520</v>
      </c>
      <c r="H55" s="313"/>
      <c r="I55" s="321">
        <v>10016956</v>
      </c>
      <c r="J55" s="322">
        <v>51748</v>
      </c>
      <c r="K55" s="323">
        <v>0.7</v>
      </c>
      <c r="L55" s="324">
        <v>41862</v>
      </c>
      <c r="M55" s="325">
        <v>1.5</v>
      </c>
      <c r="N55" s="326">
        <v>-0.8</v>
      </c>
    </row>
    <row r="56" spans="1:14">
      <c r="A56" s="250"/>
      <c r="B56" s="246"/>
      <c r="C56" s="246"/>
      <c r="D56" s="246"/>
      <c r="E56" s="246"/>
      <c r="F56" s="246"/>
      <c r="G56" s="327"/>
      <c r="H56" s="328" t="s">
        <v>518</v>
      </c>
      <c r="I56" s="329">
        <v>5044460</v>
      </c>
      <c r="J56" s="330">
        <v>26060</v>
      </c>
      <c r="K56" s="331">
        <v>4.7</v>
      </c>
      <c r="L56" s="332">
        <v>23710</v>
      </c>
      <c r="M56" s="333">
        <v>7.4</v>
      </c>
      <c r="N56" s="334">
        <v>-2.7</v>
      </c>
    </row>
    <row r="57" spans="1:14">
      <c r="A57" s="250"/>
      <c r="B57" s="246"/>
      <c r="C57" s="246"/>
      <c r="D57" s="246"/>
      <c r="E57" s="246"/>
      <c r="F57" s="246"/>
      <c r="G57" s="312" t="s">
        <v>521</v>
      </c>
      <c r="H57" s="313"/>
      <c r="I57" s="321">
        <v>9527912</v>
      </c>
      <c r="J57" s="322">
        <v>49480</v>
      </c>
      <c r="K57" s="323">
        <v>-4.4000000000000004</v>
      </c>
      <c r="L57" s="324">
        <v>43554</v>
      </c>
      <c r="M57" s="325">
        <v>4</v>
      </c>
      <c r="N57" s="326">
        <v>-8.4</v>
      </c>
    </row>
    <row r="58" spans="1:14">
      <c r="A58" s="250"/>
      <c r="B58" s="246"/>
      <c r="C58" s="246"/>
      <c r="D58" s="246"/>
      <c r="E58" s="246"/>
      <c r="F58" s="246"/>
      <c r="G58" s="327"/>
      <c r="H58" s="328" t="s">
        <v>518</v>
      </c>
      <c r="I58" s="329">
        <v>4731086</v>
      </c>
      <c r="J58" s="330">
        <v>24570</v>
      </c>
      <c r="K58" s="331">
        <v>-5.7</v>
      </c>
      <c r="L58" s="332">
        <v>24811</v>
      </c>
      <c r="M58" s="333">
        <v>4.5999999999999996</v>
      </c>
      <c r="N58" s="334">
        <v>-10.3</v>
      </c>
    </row>
    <row r="59" spans="1:14">
      <c r="A59" s="250"/>
      <c r="B59" s="246"/>
      <c r="C59" s="246"/>
      <c r="D59" s="246"/>
      <c r="E59" s="246"/>
      <c r="F59" s="246"/>
      <c r="G59" s="312" t="s">
        <v>522</v>
      </c>
      <c r="H59" s="313"/>
      <c r="I59" s="321">
        <v>7753617</v>
      </c>
      <c r="J59" s="322">
        <v>40452</v>
      </c>
      <c r="K59" s="323">
        <v>-18.2</v>
      </c>
      <c r="L59" s="324">
        <v>42581</v>
      </c>
      <c r="M59" s="325">
        <v>-2.2000000000000002</v>
      </c>
      <c r="N59" s="326">
        <v>-16</v>
      </c>
    </row>
    <row r="60" spans="1:14">
      <c r="A60" s="250"/>
      <c r="B60" s="246"/>
      <c r="C60" s="246"/>
      <c r="D60" s="246"/>
      <c r="E60" s="246"/>
      <c r="F60" s="246"/>
      <c r="G60" s="327"/>
      <c r="H60" s="328" t="s">
        <v>518</v>
      </c>
      <c r="I60" s="335">
        <v>4806114</v>
      </c>
      <c r="J60" s="330">
        <v>25075</v>
      </c>
      <c r="K60" s="331">
        <v>2.1</v>
      </c>
      <c r="L60" s="332">
        <v>24354</v>
      </c>
      <c r="M60" s="333">
        <v>-1.8</v>
      </c>
      <c r="N60" s="334">
        <v>3.9</v>
      </c>
    </row>
    <row r="61" spans="1:14">
      <c r="A61" s="250"/>
      <c r="B61" s="246"/>
      <c r="C61" s="246"/>
      <c r="D61" s="246"/>
      <c r="E61" s="246"/>
      <c r="F61" s="246"/>
      <c r="G61" s="312" t="s">
        <v>523</v>
      </c>
      <c r="H61" s="336"/>
      <c r="I61" s="337">
        <v>10649291</v>
      </c>
      <c r="J61" s="338">
        <v>54958</v>
      </c>
      <c r="K61" s="339">
        <v>-6.1</v>
      </c>
      <c r="L61" s="340">
        <v>41657</v>
      </c>
      <c r="M61" s="341">
        <v>3</v>
      </c>
      <c r="N61" s="326">
        <v>-9.1</v>
      </c>
    </row>
    <row r="62" spans="1:14">
      <c r="A62" s="250"/>
      <c r="B62" s="246"/>
      <c r="C62" s="246"/>
      <c r="D62" s="246"/>
      <c r="E62" s="246"/>
      <c r="F62" s="246"/>
      <c r="G62" s="327"/>
      <c r="H62" s="328" t="s">
        <v>518</v>
      </c>
      <c r="I62" s="329">
        <v>4945875</v>
      </c>
      <c r="J62" s="330">
        <v>25554</v>
      </c>
      <c r="K62" s="331">
        <v>-6.5</v>
      </c>
      <c r="L62" s="332">
        <v>23229</v>
      </c>
      <c r="M62" s="333">
        <v>3.1</v>
      </c>
      <c r="N62" s="334">
        <v>-9.6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8" t="s">
        <v>3</v>
      </c>
      <c r="D47" s="1168"/>
      <c r="E47" s="1169"/>
      <c r="F47" s="11">
        <v>6.25</v>
      </c>
      <c r="G47" s="12">
        <v>6.38</v>
      </c>
      <c r="H47" s="12">
        <v>7.17</v>
      </c>
      <c r="I47" s="12">
        <v>8.2899999999999991</v>
      </c>
      <c r="J47" s="13">
        <v>7.2</v>
      </c>
    </row>
    <row r="48" spans="2:10" ht="57.75" customHeight="1">
      <c r="B48" s="14"/>
      <c r="C48" s="1170" t="s">
        <v>4</v>
      </c>
      <c r="D48" s="1170"/>
      <c r="E48" s="1171"/>
      <c r="F48" s="15">
        <v>0.44</v>
      </c>
      <c r="G48" s="16">
        <v>2.33</v>
      </c>
      <c r="H48" s="16">
        <v>2.2200000000000002</v>
      </c>
      <c r="I48" s="16">
        <v>2.1</v>
      </c>
      <c r="J48" s="17">
        <v>0.51</v>
      </c>
    </row>
    <row r="49" spans="2:10" ht="57.75" customHeight="1" thickBot="1">
      <c r="B49" s="18"/>
      <c r="C49" s="1172" t="s">
        <v>5</v>
      </c>
      <c r="D49" s="1172"/>
      <c r="E49" s="1173"/>
      <c r="F49" s="19" t="s">
        <v>530</v>
      </c>
      <c r="G49" s="20">
        <v>1.9</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2018-11-15T00:24:27Z</cp:lastPrinted>
  <dcterms:created xsi:type="dcterms:W3CDTF">2018-01-24T04:50:01Z</dcterms:created>
  <dcterms:modified xsi:type="dcterms:W3CDTF">2018-11-15T00:24:31Z</dcterms:modified>
  <cp:category/>
</cp:coreProperties>
</file>